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4 COMPUTER\Downloads\Mô hình dự báo\"/>
    </mc:Choice>
  </mc:AlternateContent>
  <xr:revisionPtr revIDLastSave="0" documentId="13_ncr:1_{5B8D7AE8-908A-4DDB-B705-6CF27B20A280}" xr6:coauthVersionLast="47" xr6:coauthVersionMax="47" xr10:uidLastSave="{00000000-0000-0000-0000-000000000000}"/>
  <bookViews>
    <workbookView xWindow="-110" yWindow="-110" windowWidth="19420" windowHeight="10420" activeTab="1" xr2:uid="{7F5F527C-FDA3-417D-B529-66D896C165A6}"/>
  </bookViews>
  <sheets>
    <sheet name="3a. Moving Average" sheetId="1" r:id="rId1"/>
    <sheet name=" 3b. Exponential Smoothing" sheetId="3" r:id="rId2"/>
  </sheets>
  <definedNames>
    <definedName name="alpha" localSheetId="1">' 3b. Exponential Smoothing'!$L$3</definedName>
    <definedName name="solver_adj" localSheetId="1" hidden="1">' 3b. Exponential Smoothing'!$L$3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 3b. Exponential Smoothing'!$L$3</definedName>
    <definedName name="solver_lhs2" localSheetId="1" hidden="1">' 3b. Exponential Smoothing'!$L$3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' 3b. Exponential Smoothing'!$M$9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0.99</definedName>
    <definedName name="solver_rhs2" localSheetId="1" hidden="1">0.1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61" i="1" l="1"/>
  <c r="J1261" i="1" s="1"/>
  <c r="L1261" i="1" s="1"/>
  <c r="N1261" i="1"/>
  <c r="P1261" i="1" s="1"/>
  <c r="I1262" i="1"/>
  <c r="J1262" i="1" s="1"/>
  <c r="L1262" i="1" s="1"/>
  <c r="N1262" i="1"/>
  <c r="O1262" i="1" s="1"/>
  <c r="Q1262" i="1" s="1"/>
  <c r="I1263" i="1"/>
  <c r="J1263" i="1" s="1"/>
  <c r="L1263" i="1" s="1"/>
  <c r="N1263" i="1"/>
  <c r="O1263" i="1"/>
  <c r="Q1263" i="1" s="1"/>
  <c r="P1263" i="1"/>
  <c r="N1264" i="1"/>
  <c r="O1264" i="1" s="1"/>
  <c r="Q1264" i="1" s="1"/>
  <c r="N1265" i="1"/>
  <c r="P1265" i="1" s="1"/>
  <c r="O1265" i="1"/>
  <c r="Q1265" i="1" s="1"/>
  <c r="N1266" i="1"/>
  <c r="O1266" i="1" s="1"/>
  <c r="Q1266" i="1" s="1"/>
  <c r="O1261" i="1" l="1"/>
  <c r="Q1261" i="1" s="1"/>
  <c r="P1262" i="1"/>
  <c r="K1261" i="1"/>
  <c r="P1266" i="1"/>
  <c r="K1262" i="1"/>
  <c r="P1264" i="1"/>
  <c r="K1263" i="1"/>
  <c r="D3" i="3"/>
  <c r="E3" i="3" s="1"/>
  <c r="N1260" i="1"/>
  <c r="O1260" i="1" s="1"/>
  <c r="Q1260" i="1" s="1"/>
  <c r="R1260" i="1" s="1"/>
  <c r="I1260" i="1"/>
  <c r="D1260" i="1"/>
  <c r="N1259" i="1"/>
  <c r="P1259" i="1" s="1"/>
  <c r="I1259" i="1"/>
  <c r="D1259" i="1"/>
  <c r="N1258" i="1"/>
  <c r="I1258" i="1"/>
  <c r="K1258" i="1" s="1"/>
  <c r="D1258" i="1"/>
  <c r="F1258" i="1" s="1"/>
  <c r="N1257" i="1"/>
  <c r="P1257" i="1" s="1"/>
  <c r="I1257" i="1"/>
  <c r="D1257" i="1"/>
  <c r="N1256" i="1"/>
  <c r="I1256" i="1"/>
  <c r="K1256" i="1" s="1"/>
  <c r="D1256" i="1"/>
  <c r="N1255" i="1"/>
  <c r="P1255" i="1" s="1"/>
  <c r="I1255" i="1"/>
  <c r="J1255" i="1" s="1"/>
  <c r="L1255" i="1" s="1"/>
  <c r="M1255" i="1" s="1"/>
  <c r="D1255" i="1"/>
  <c r="N1254" i="1"/>
  <c r="P1254" i="1" s="1"/>
  <c r="I1254" i="1"/>
  <c r="D1254" i="1"/>
  <c r="F1254" i="1" s="1"/>
  <c r="N1253" i="1"/>
  <c r="I1253" i="1"/>
  <c r="D1253" i="1"/>
  <c r="F1253" i="1" s="1"/>
  <c r="N1252" i="1"/>
  <c r="I1252" i="1"/>
  <c r="K1252" i="1" s="1"/>
  <c r="D1252" i="1"/>
  <c r="N1251" i="1"/>
  <c r="I1251" i="1"/>
  <c r="K1251" i="1" s="1"/>
  <c r="D1251" i="1"/>
  <c r="F1251" i="1" s="1"/>
  <c r="N1250" i="1"/>
  <c r="I1250" i="1"/>
  <c r="K1250" i="1" s="1"/>
  <c r="D1250" i="1"/>
  <c r="F1250" i="1" s="1"/>
  <c r="N1249" i="1"/>
  <c r="P1249" i="1" s="1"/>
  <c r="I1249" i="1"/>
  <c r="K1249" i="1" s="1"/>
  <c r="D1249" i="1"/>
  <c r="F1249" i="1" s="1"/>
  <c r="N1248" i="1"/>
  <c r="I1248" i="1"/>
  <c r="K1248" i="1" s="1"/>
  <c r="D1248" i="1"/>
  <c r="N1247" i="1"/>
  <c r="P1247" i="1" s="1"/>
  <c r="I1247" i="1"/>
  <c r="K1247" i="1" s="1"/>
  <c r="D1247" i="1"/>
  <c r="N1246" i="1"/>
  <c r="P1246" i="1" s="1"/>
  <c r="I1246" i="1"/>
  <c r="K1246" i="1" s="1"/>
  <c r="D1246" i="1"/>
  <c r="N1245" i="1"/>
  <c r="I1245" i="1"/>
  <c r="D1245" i="1"/>
  <c r="F1245" i="1" s="1"/>
  <c r="N1244" i="1"/>
  <c r="I1244" i="1"/>
  <c r="D1244" i="1"/>
  <c r="E1244" i="1" s="1"/>
  <c r="G1244" i="1" s="1"/>
  <c r="H1244" i="1" s="1"/>
  <c r="N1243" i="1"/>
  <c r="P1243" i="1" s="1"/>
  <c r="I1243" i="1"/>
  <c r="D1243" i="1"/>
  <c r="F1243" i="1" s="1"/>
  <c r="N1242" i="1"/>
  <c r="I1242" i="1"/>
  <c r="K1242" i="1" s="1"/>
  <c r="D1242" i="1"/>
  <c r="F1242" i="1" s="1"/>
  <c r="N1241" i="1"/>
  <c r="O1241" i="1" s="1"/>
  <c r="Q1241" i="1" s="1"/>
  <c r="R1241" i="1" s="1"/>
  <c r="I1241" i="1"/>
  <c r="K1241" i="1" s="1"/>
  <c r="D1241" i="1"/>
  <c r="N1240" i="1"/>
  <c r="P1240" i="1" s="1"/>
  <c r="I1240" i="1"/>
  <c r="D1240" i="1"/>
  <c r="N1239" i="1"/>
  <c r="P1239" i="1" s="1"/>
  <c r="I1239" i="1"/>
  <c r="K1239" i="1" s="1"/>
  <c r="D1239" i="1"/>
  <c r="E1239" i="1" s="1"/>
  <c r="G1239" i="1" s="1"/>
  <c r="H1239" i="1" s="1"/>
  <c r="N1238" i="1"/>
  <c r="P1238" i="1" s="1"/>
  <c r="I1238" i="1"/>
  <c r="D1238" i="1"/>
  <c r="N1237" i="1"/>
  <c r="I1237" i="1"/>
  <c r="D1237" i="1"/>
  <c r="F1237" i="1" s="1"/>
  <c r="N1236" i="1"/>
  <c r="O1236" i="1" s="1"/>
  <c r="Q1236" i="1" s="1"/>
  <c r="R1236" i="1" s="1"/>
  <c r="I1236" i="1"/>
  <c r="K1236" i="1" s="1"/>
  <c r="D1236" i="1"/>
  <c r="F1236" i="1" s="1"/>
  <c r="N1235" i="1"/>
  <c r="P1235" i="1" s="1"/>
  <c r="I1235" i="1"/>
  <c r="K1235" i="1" s="1"/>
  <c r="D1235" i="1"/>
  <c r="F1235" i="1" s="1"/>
  <c r="N1234" i="1"/>
  <c r="I1234" i="1"/>
  <c r="K1234" i="1" s="1"/>
  <c r="D1234" i="1"/>
  <c r="F1234" i="1" s="1"/>
  <c r="N1233" i="1"/>
  <c r="P1233" i="1" s="1"/>
  <c r="I1233" i="1"/>
  <c r="K1233" i="1" s="1"/>
  <c r="D1233" i="1"/>
  <c r="N1232" i="1"/>
  <c r="I1232" i="1"/>
  <c r="K1232" i="1" s="1"/>
  <c r="D1232" i="1"/>
  <c r="N1231" i="1"/>
  <c r="P1231" i="1" s="1"/>
  <c r="I1231" i="1"/>
  <c r="K1231" i="1" s="1"/>
  <c r="D1231" i="1"/>
  <c r="F1231" i="1" s="1"/>
  <c r="N1230" i="1"/>
  <c r="P1230" i="1" s="1"/>
  <c r="I1230" i="1"/>
  <c r="D1230" i="1"/>
  <c r="F1230" i="1" s="1"/>
  <c r="N1229" i="1"/>
  <c r="P1229" i="1" s="1"/>
  <c r="I1229" i="1"/>
  <c r="D1229" i="1"/>
  <c r="F1229" i="1" s="1"/>
  <c r="N1228" i="1"/>
  <c r="P1228" i="1" s="1"/>
  <c r="I1228" i="1"/>
  <c r="K1228" i="1" s="1"/>
  <c r="D1228" i="1"/>
  <c r="F1228" i="1" s="1"/>
  <c r="N1227" i="1"/>
  <c r="I1227" i="1"/>
  <c r="D1227" i="1"/>
  <c r="F1227" i="1" s="1"/>
  <c r="N1226" i="1"/>
  <c r="I1226" i="1"/>
  <c r="K1226" i="1" s="1"/>
  <c r="D1226" i="1"/>
  <c r="N1225" i="1"/>
  <c r="P1225" i="1" s="1"/>
  <c r="I1225" i="1"/>
  <c r="K1225" i="1" s="1"/>
  <c r="D1225" i="1"/>
  <c r="F1225" i="1" s="1"/>
  <c r="N1224" i="1"/>
  <c r="I1224" i="1"/>
  <c r="K1224" i="1" s="1"/>
  <c r="D1224" i="1"/>
  <c r="N1223" i="1"/>
  <c r="P1223" i="1" s="1"/>
  <c r="I1223" i="1"/>
  <c r="D1223" i="1"/>
  <c r="E1223" i="1" s="1"/>
  <c r="G1223" i="1" s="1"/>
  <c r="H1223" i="1" s="1"/>
  <c r="N1222" i="1"/>
  <c r="P1222" i="1" s="1"/>
  <c r="I1222" i="1"/>
  <c r="D1222" i="1"/>
  <c r="N1221" i="1"/>
  <c r="I1221" i="1"/>
  <c r="K1221" i="1" s="1"/>
  <c r="D1221" i="1"/>
  <c r="N1220" i="1"/>
  <c r="I1220" i="1"/>
  <c r="J1220" i="1" s="1"/>
  <c r="L1220" i="1" s="1"/>
  <c r="M1220" i="1" s="1"/>
  <c r="D1220" i="1"/>
  <c r="F1220" i="1" s="1"/>
  <c r="N1219" i="1"/>
  <c r="P1219" i="1" s="1"/>
  <c r="I1219" i="1"/>
  <c r="K1219" i="1" s="1"/>
  <c r="D1219" i="1"/>
  <c r="N1218" i="1"/>
  <c r="P1218" i="1" s="1"/>
  <c r="I1218" i="1"/>
  <c r="K1218" i="1" s="1"/>
  <c r="D1218" i="1"/>
  <c r="N1217" i="1"/>
  <c r="P1217" i="1" s="1"/>
  <c r="I1217" i="1"/>
  <c r="J1217" i="1" s="1"/>
  <c r="L1217" i="1" s="1"/>
  <c r="M1217" i="1" s="1"/>
  <c r="D1217" i="1"/>
  <c r="N1216" i="1"/>
  <c r="I1216" i="1"/>
  <c r="K1216" i="1" s="1"/>
  <c r="D1216" i="1"/>
  <c r="F1216" i="1" s="1"/>
  <c r="N1215" i="1"/>
  <c r="I1215" i="1"/>
  <c r="J1215" i="1" s="1"/>
  <c r="L1215" i="1" s="1"/>
  <c r="M1215" i="1" s="1"/>
  <c r="D1215" i="1"/>
  <c r="N1214" i="1"/>
  <c r="I1214" i="1"/>
  <c r="K1214" i="1" s="1"/>
  <c r="D1214" i="1"/>
  <c r="E1214" i="1" s="1"/>
  <c r="G1214" i="1" s="1"/>
  <c r="H1214" i="1" s="1"/>
  <c r="N1213" i="1"/>
  <c r="P1213" i="1" s="1"/>
  <c r="I1213" i="1"/>
  <c r="K1213" i="1" s="1"/>
  <c r="D1213" i="1"/>
  <c r="N1212" i="1"/>
  <c r="O1212" i="1" s="1"/>
  <c r="Q1212" i="1" s="1"/>
  <c r="R1212" i="1" s="1"/>
  <c r="I1212" i="1"/>
  <c r="J1212" i="1" s="1"/>
  <c r="L1212" i="1" s="1"/>
  <c r="M1212" i="1" s="1"/>
  <c r="D1212" i="1"/>
  <c r="N1211" i="1"/>
  <c r="I1211" i="1"/>
  <c r="K1211" i="1" s="1"/>
  <c r="D1211" i="1"/>
  <c r="F1211" i="1" s="1"/>
  <c r="N1210" i="1"/>
  <c r="P1210" i="1" s="1"/>
  <c r="I1210" i="1"/>
  <c r="D1210" i="1"/>
  <c r="N1209" i="1"/>
  <c r="O1209" i="1" s="1"/>
  <c r="Q1209" i="1" s="1"/>
  <c r="R1209" i="1" s="1"/>
  <c r="I1209" i="1"/>
  <c r="D1209" i="1"/>
  <c r="N1208" i="1"/>
  <c r="I1208" i="1"/>
  <c r="K1208" i="1" s="1"/>
  <c r="D1208" i="1"/>
  <c r="F1208" i="1" s="1"/>
  <c r="N1207" i="1"/>
  <c r="I1207" i="1"/>
  <c r="D1207" i="1"/>
  <c r="E1207" i="1" s="1"/>
  <c r="G1207" i="1" s="1"/>
  <c r="H1207" i="1" s="1"/>
  <c r="N1206" i="1"/>
  <c r="O1206" i="1" s="1"/>
  <c r="Q1206" i="1" s="1"/>
  <c r="R1206" i="1" s="1"/>
  <c r="I1206" i="1"/>
  <c r="D1206" i="1"/>
  <c r="N1205" i="1"/>
  <c r="P1205" i="1" s="1"/>
  <c r="I1205" i="1"/>
  <c r="K1205" i="1" s="1"/>
  <c r="D1205" i="1"/>
  <c r="N1204" i="1"/>
  <c r="I1204" i="1"/>
  <c r="J1204" i="1" s="1"/>
  <c r="L1204" i="1" s="1"/>
  <c r="M1204" i="1" s="1"/>
  <c r="D1204" i="1"/>
  <c r="N1203" i="1"/>
  <c r="I1203" i="1"/>
  <c r="K1203" i="1" s="1"/>
  <c r="D1203" i="1"/>
  <c r="F1203" i="1" s="1"/>
  <c r="N1202" i="1"/>
  <c r="P1202" i="1" s="1"/>
  <c r="I1202" i="1"/>
  <c r="D1202" i="1"/>
  <c r="N1201" i="1"/>
  <c r="I1201" i="1"/>
  <c r="K1201" i="1" s="1"/>
  <c r="D1201" i="1"/>
  <c r="N1200" i="1"/>
  <c r="O1200" i="1" s="1"/>
  <c r="Q1200" i="1" s="1"/>
  <c r="R1200" i="1" s="1"/>
  <c r="I1200" i="1"/>
  <c r="K1200" i="1" s="1"/>
  <c r="D1200" i="1"/>
  <c r="F1200" i="1" s="1"/>
  <c r="N1199" i="1"/>
  <c r="I1199" i="1"/>
  <c r="D1199" i="1"/>
  <c r="N1198" i="1"/>
  <c r="P1198" i="1" s="1"/>
  <c r="I1198" i="1"/>
  <c r="D1198" i="1"/>
  <c r="N1197" i="1"/>
  <c r="P1197" i="1" s="1"/>
  <c r="I1197" i="1"/>
  <c r="K1197" i="1" s="1"/>
  <c r="D1197" i="1"/>
  <c r="N1196" i="1"/>
  <c r="I1196" i="1"/>
  <c r="J1196" i="1" s="1"/>
  <c r="L1196" i="1" s="1"/>
  <c r="M1196" i="1" s="1"/>
  <c r="D1196" i="1"/>
  <c r="F1196" i="1" s="1"/>
  <c r="N1195" i="1"/>
  <c r="I1195" i="1"/>
  <c r="D1195" i="1"/>
  <c r="F1195" i="1" s="1"/>
  <c r="N1194" i="1"/>
  <c r="P1194" i="1" s="1"/>
  <c r="I1194" i="1"/>
  <c r="D1194" i="1"/>
  <c r="E1194" i="1" s="1"/>
  <c r="G1194" i="1" s="1"/>
  <c r="H1194" i="1" s="1"/>
  <c r="N1193" i="1"/>
  <c r="I1193" i="1"/>
  <c r="K1193" i="1" s="1"/>
  <c r="D1193" i="1"/>
  <c r="F1193" i="1" s="1"/>
  <c r="N1192" i="1"/>
  <c r="I1192" i="1"/>
  <c r="K1192" i="1" s="1"/>
  <c r="D1192" i="1"/>
  <c r="F1192" i="1" s="1"/>
  <c r="N1191" i="1"/>
  <c r="I1191" i="1"/>
  <c r="J1191" i="1" s="1"/>
  <c r="L1191" i="1" s="1"/>
  <c r="M1191" i="1" s="1"/>
  <c r="D1191" i="1"/>
  <c r="E1191" i="1" s="1"/>
  <c r="G1191" i="1" s="1"/>
  <c r="H1191" i="1" s="1"/>
  <c r="N1190" i="1"/>
  <c r="P1190" i="1" s="1"/>
  <c r="I1190" i="1"/>
  <c r="D1190" i="1"/>
  <c r="E1190" i="1" s="1"/>
  <c r="G1190" i="1" s="1"/>
  <c r="H1190" i="1" s="1"/>
  <c r="N1189" i="1"/>
  <c r="P1189" i="1" s="1"/>
  <c r="I1189" i="1"/>
  <c r="K1189" i="1" s="1"/>
  <c r="D1189" i="1"/>
  <c r="N1188" i="1"/>
  <c r="I1188" i="1"/>
  <c r="J1188" i="1" s="1"/>
  <c r="L1188" i="1" s="1"/>
  <c r="M1188" i="1" s="1"/>
  <c r="D1188" i="1"/>
  <c r="N1187" i="1"/>
  <c r="I1187" i="1"/>
  <c r="D1187" i="1"/>
  <c r="F1187" i="1" s="1"/>
  <c r="N1186" i="1"/>
  <c r="P1186" i="1" s="1"/>
  <c r="I1186" i="1"/>
  <c r="D1186" i="1"/>
  <c r="N1185" i="1"/>
  <c r="O1185" i="1" s="1"/>
  <c r="Q1185" i="1" s="1"/>
  <c r="R1185" i="1" s="1"/>
  <c r="I1185" i="1"/>
  <c r="K1185" i="1" s="1"/>
  <c r="D1185" i="1"/>
  <c r="E1185" i="1" s="1"/>
  <c r="G1185" i="1" s="1"/>
  <c r="H1185" i="1" s="1"/>
  <c r="N1184" i="1"/>
  <c r="O1184" i="1" s="1"/>
  <c r="Q1184" i="1" s="1"/>
  <c r="R1184" i="1" s="1"/>
  <c r="I1184" i="1"/>
  <c r="K1184" i="1" s="1"/>
  <c r="D1184" i="1"/>
  <c r="F1184" i="1" s="1"/>
  <c r="N1183" i="1"/>
  <c r="I1183" i="1"/>
  <c r="K1183" i="1" s="1"/>
  <c r="D1183" i="1"/>
  <c r="N1182" i="1"/>
  <c r="O1182" i="1" s="1"/>
  <c r="Q1182" i="1" s="1"/>
  <c r="R1182" i="1" s="1"/>
  <c r="I1182" i="1"/>
  <c r="J1182" i="1" s="1"/>
  <c r="L1182" i="1" s="1"/>
  <c r="M1182" i="1" s="1"/>
  <c r="D1182" i="1"/>
  <c r="E1182" i="1" s="1"/>
  <c r="G1182" i="1" s="1"/>
  <c r="H1182" i="1" s="1"/>
  <c r="N1181" i="1"/>
  <c r="P1181" i="1" s="1"/>
  <c r="I1181" i="1"/>
  <c r="K1181" i="1" s="1"/>
  <c r="D1181" i="1"/>
  <c r="N1180" i="1"/>
  <c r="P1180" i="1" s="1"/>
  <c r="I1180" i="1"/>
  <c r="J1180" i="1" s="1"/>
  <c r="L1180" i="1" s="1"/>
  <c r="M1180" i="1" s="1"/>
  <c r="D1180" i="1"/>
  <c r="E1180" i="1" s="1"/>
  <c r="G1180" i="1" s="1"/>
  <c r="H1180" i="1" s="1"/>
  <c r="N1179" i="1"/>
  <c r="P1179" i="1" s="1"/>
  <c r="I1179" i="1"/>
  <c r="J1179" i="1" s="1"/>
  <c r="L1179" i="1" s="1"/>
  <c r="M1179" i="1" s="1"/>
  <c r="D1179" i="1"/>
  <c r="F1179" i="1" s="1"/>
  <c r="N1178" i="1"/>
  <c r="P1178" i="1" s="1"/>
  <c r="I1178" i="1"/>
  <c r="D1178" i="1"/>
  <c r="F1178" i="1" s="1"/>
  <c r="N1177" i="1"/>
  <c r="I1177" i="1"/>
  <c r="J1177" i="1" s="1"/>
  <c r="L1177" i="1" s="1"/>
  <c r="M1177" i="1" s="1"/>
  <c r="D1177" i="1"/>
  <c r="N1176" i="1"/>
  <c r="P1176" i="1" s="1"/>
  <c r="I1176" i="1"/>
  <c r="K1176" i="1" s="1"/>
  <c r="D1176" i="1"/>
  <c r="N1175" i="1"/>
  <c r="I1175" i="1"/>
  <c r="K1175" i="1" s="1"/>
  <c r="D1175" i="1"/>
  <c r="N1174" i="1"/>
  <c r="O1174" i="1" s="1"/>
  <c r="Q1174" i="1" s="1"/>
  <c r="R1174" i="1" s="1"/>
  <c r="I1174" i="1"/>
  <c r="K1174" i="1" s="1"/>
  <c r="D1174" i="1"/>
  <c r="E1174" i="1" s="1"/>
  <c r="G1174" i="1" s="1"/>
  <c r="H1174" i="1" s="1"/>
  <c r="N1173" i="1"/>
  <c r="P1173" i="1" s="1"/>
  <c r="I1173" i="1"/>
  <c r="D1173" i="1"/>
  <c r="N1172" i="1"/>
  <c r="P1172" i="1" s="1"/>
  <c r="I1172" i="1"/>
  <c r="J1172" i="1" s="1"/>
  <c r="L1172" i="1" s="1"/>
  <c r="M1172" i="1" s="1"/>
  <c r="D1172" i="1"/>
  <c r="E1172" i="1" s="1"/>
  <c r="G1172" i="1" s="1"/>
  <c r="H1172" i="1" s="1"/>
  <c r="N1171" i="1"/>
  <c r="P1171" i="1" s="1"/>
  <c r="I1171" i="1"/>
  <c r="D1171" i="1"/>
  <c r="F1171" i="1" s="1"/>
  <c r="N1170" i="1"/>
  <c r="I1170" i="1"/>
  <c r="D1170" i="1"/>
  <c r="F1170" i="1" s="1"/>
  <c r="N1169" i="1"/>
  <c r="O1169" i="1" s="1"/>
  <c r="Q1169" i="1" s="1"/>
  <c r="R1169" i="1" s="1"/>
  <c r="I1169" i="1"/>
  <c r="K1169" i="1" s="1"/>
  <c r="D1169" i="1"/>
  <c r="N1168" i="1"/>
  <c r="I1168" i="1"/>
  <c r="K1168" i="1" s="1"/>
  <c r="D1168" i="1"/>
  <c r="F1168" i="1" s="1"/>
  <c r="N1167" i="1"/>
  <c r="I1167" i="1"/>
  <c r="K1167" i="1" s="1"/>
  <c r="D1167" i="1"/>
  <c r="N1166" i="1"/>
  <c r="P1166" i="1" s="1"/>
  <c r="I1166" i="1"/>
  <c r="K1166" i="1" s="1"/>
  <c r="D1166" i="1"/>
  <c r="F1166" i="1" s="1"/>
  <c r="N1165" i="1"/>
  <c r="P1165" i="1" s="1"/>
  <c r="I1165" i="1"/>
  <c r="D1165" i="1"/>
  <c r="N1164" i="1"/>
  <c r="P1164" i="1" s="1"/>
  <c r="I1164" i="1"/>
  <c r="D1164" i="1"/>
  <c r="E1164" i="1" s="1"/>
  <c r="G1164" i="1" s="1"/>
  <c r="H1164" i="1" s="1"/>
  <c r="N1163" i="1"/>
  <c r="I1163" i="1"/>
  <c r="J1163" i="1" s="1"/>
  <c r="L1163" i="1" s="1"/>
  <c r="M1163" i="1" s="1"/>
  <c r="D1163" i="1"/>
  <c r="F1163" i="1" s="1"/>
  <c r="N1162" i="1"/>
  <c r="P1162" i="1" s="1"/>
  <c r="I1162" i="1"/>
  <c r="D1162" i="1"/>
  <c r="F1162" i="1" s="1"/>
  <c r="N1161" i="1"/>
  <c r="K1161" i="1"/>
  <c r="I1161" i="1"/>
  <c r="J1161" i="1" s="1"/>
  <c r="L1161" i="1" s="1"/>
  <c r="M1161" i="1" s="1"/>
  <c r="D1161" i="1"/>
  <c r="N1160" i="1"/>
  <c r="O1160" i="1" s="1"/>
  <c r="Q1160" i="1" s="1"/>
  <c r="R1160" i="1" s="1"/>
  <c r="I1160" i="1"/>
  <c r="K1160" i="1" s="1"/>
  <c r="D1160" i="1"/>
  <c r="N1159" i="1"/>
  <c r="I1159" i="1"/>
  <c r="K1159" i="1" s="1"/>
  <c r="D1159" i="1"/>
  <c r="E1159" i="1" s="1"/>
  <c r="G1159" i="1" s="1"/>
  <c r="H1159" i="1" s="1"/>
  <c r="N1158" i="1"/>
  <c r="I1158" i="1"/>
  <c r="D1158" i="1"/>
  <c r="F1158" i="1" s="1"/>
  <c r="N1157" i="1"/>
  <c r="P1157" i="1" s="1"/>
  <c r="I1157" i="1"/>
  <c r="D1157" i="1"/>
  <c r="N1156" i="1"/>
  <c r="P1156" i="1" s="1"/>
  <c r="I1156" i="1"/>
  <c r="D1156" i="1"/>
  <c r="F1156" i="1" s="1"/>
  <c r="N1155" i="1"/>
  <c r="I1155" i="1"/>
  <c r="D1155" i="1"/>
  <c r="F1155" i="1" s="1"/>
  <c r="N1154" i="1"/>
  <c r="P1154" i="1" s="1"/>
  <c r="I1154" i="1"/>
  <c r="D1154" i="1"/>
  <c r="F1154" i="1" s="1"/>
  <c r="N1153" i="1"/>
  <c r="I1153" i="1"/>
  <c r="D1153" i="1"/>
  <c r="F1153" i="1" s="1"/>
  <c r="N1152" i="1"/>
  <c r="I1152" i="1"/>
  <c r="D1152" i="1"/>
  <c r="N1151" i="1"/>
  <c r="I1151" i="1"/>
  <c r="K1151" i="1" s="1"/>
  <c r="D1151" i="1"/>
  <c r="N1150" i="1"/>
  <c r="I1150" i="1"/>
  <c r="D1150" i="1"/>
  <c r="N1149" i="1"/>
  <c r="P1149" i="1" s="1"/>
  <c r="I1149" i="1"/>
  <c r="K1149" i="1" s="1"/>
  <c r="D1149" i="1"/>
  <c r="N1148" i="1"/>
  <c r="P1148" i="1" s="1"/>
  <c r="I1148" i="1"/>
  <c r="D1148" i="1"/>
  <c r="N1147" i="1"/>
  <c r="I1147" i="1"/>
  <c r="J1147" i="1" s="1"/>
  <c r="L1147" i="1" s="1"/>
  <c r="M1147" i="1" s="1"/>
  <c r="D1147" i="1"/>
  <c r="N1146" i="1"/>
  <c r="I1146" i="1"/>
  <c r="D1146" i="1"/>
  <c r="N1145" i="1"/>
  <c r="I1145" i="1"/>
  <c r="K1145" i="1" s="1"/>
  <c r="D1145" i="1"/>
  <c r="N1144" i="1"/>
  <c r="I1144" i="1"/>
  <c r="K1144" i="1" s="1"/>
  <c r="D1144" i="1"/>
  <c r="F1144" i="1" s="1"/>
  <c r="N1143" i="1"/>
  <c r="I1143" i="1"/>
  <c r="D1143" i="1"/>
  <c r="E1143" i="1" s="1"/>
  <c r="G1143" i="1" s="1"/>
  <c r="H1143" i="1" s="1"/>
  <c r="N1142" i="1"/>
  <c r="I1142" i="1"/>
  <c r="D1142" i="1"/>
  <c r="F1142" i="1" s="1"/>
  <c r="N1141" i="1"/>
  <c r="P1141" i="1" s="1"/>
  <c r="I1141" i="1"/>
  <c r="D1141" i="1"/>
  <c r="N1140" i="1"/>
  <c r="I1140" i="1"/>
  <c r="J1140" i="1" s="1"/>
  <c r="L1140" i="1" s="1"/>
  <c r="M1140" i="1" s="1"/>
  <c r="D1140" i="1"/>
  <c r="F1140" i="1" s="1"/>
  <c r="N1139" i="1"/>
  <c r="I1139" i="1"/>
  <c r="K1139" i="1" s="1"/>
  <c r="D1139" i="1"/>
  <c r="F1139" i="1" s="1"/>
  <c r="N1138" i="1"/>
  <c r="I1138" i="1"/>
  <c r="J1138" i="1" s="1"/>
  <c r="L1138" i="1" s="1"/>
  <c r="M1138" i="1" s="1"/>
  <c r="D1138" i="1"/>
  <c r="N1137" i="1"/>
  <c r="I1137" i="1"/>
  <c r="D1137" i="1"/>
  <c r="N1136" i="1"/>
  <c r="I1136" i="1"/>
  <c r="D1136" i="1"/>
  <c r="F1136" i="1" s="1"/>
  <c r="N1135" i="1"/>
  <c r="I1135" i="1"/>
  <c r="J1135" i="1" s="1"/>
  <c r="L1135" i="1" s="1"/>
  <c r="M1135" i="1" s="1"/>
  <c r="D1135" i="1"/>
  <c r="E1135" i="1" s="1"/>
  <c r="G1135" i="1" s="1"/>
  <c r="H1135" i="1" s="1"/>
  <c r="N1134" i="1"/>
  <c r="I1134" i="1"/>
  <c r="D1134" i="1"/>
  <c r="N1133" i="1"/>
  <c r="I1133" i="1"/>
  <c r="D1133" i="1"/>
  <c r="E1133" i="1" s="1"/>
  <c r="G1133" i="1" s="1"/>
  <c r="H1133" i="1" s="1"/>
  <c r="N1132" i="1"/>
  <c r="I1132" i="1"/>
  <c r="J1132" i="1" s="1"/>
  <c r="L1132" i="1" s="1"/>
  <c r="M1132" i="1" s="1"/>
  <c r="D1132" i="1"/>
  <c r="N1131" i="1"/>
  <c r="O1131" i="1" s="1"/>
  <c r="Q1131" i="1" s="1"/>
  <c r="R1131" i="1" s="1"/>
  <c r="I1131" i="1"/>
  <c r="D1131" i="1"/>
  <c r="N1130" i="1"/>
  <c r="I1130" i="1"/>
  <c r="D1130" i="1"/>
  <c r="N1129" i="1"/>
  <c r="O1129" i="1" s="1"/>
  <c r="Q1129" i="1" s="1"/>
  <c r="R1129" i="1" s="1"/>
  <c r="I1129" i="1"/>
  <c r="D1129" i="1"/>
  <c r="E1129" i="1" s="1"/>
  <c r="G1129" i="1" s="1"/>
  <c r="H1129" i="1" s="1"/>
  <c r="N1128" i="1"/>
  <c r="P1128" i="1" s="1"/>
  <c r="I1128" i="1"/>
  <c r="K1128" i="1" s="1"/>
  <c r="D1128" i="1"/>
  <c r="N1127" i="1"/>
  <c r="I1127" i="1"/>
  <c r="D1127" i="1"/>
  <c r="N1126" i="1"/>
  <c r="P1126" i="1" s="1"/>
  <c r="I1126" i="1"/>
  <c r="K1126" i="1" s="1"/>
  <c r="D1126" i="1"/>
  <c r="N1125" i="1"/>
  <c r="P1125" i="1" s="1"/>
  <c r="I1125" i="1"/>
  <c r="J1125" i="1" s="1"/>
  <c r="L1125" i="1" s="1"/>
  <c r="M1125" i="1" s="1"/>
  <c r="D1125" i="1"/>
  <c r="N1124" i="1"/>
  <c r="P1124" i="1" s="1"/>
  <c r="I1124" i="1"/>
  <c r="K1124" i="1" s="1"/>
  <c r="D1124" i="1"/>
  <c r="F1124" i="1" s="1"/>
  <c r="N1123" i="1"/>
  <c r="P1123" i="1" s="1"/>
  <c r="I1123" i="1"/>
  <c r="D1123" i="1"/>
  <c r="F1123" i="1" s="1"/>
  <c r="N1122" i="1"/>
  <c r="I1122" i="1"/>
  <c r="K1122" i="1" s="1"/>
  <c r="D1122" i="1"/>
  <c r="N1121" i="1"/>
  <c r="I1121" i="1"/>
  <c r="D1121" i="1"/>
  <c r="F1121" i="1" s="1"/>
  <c r="N1120" i="1"/>
  <c r="I1120" i="1"/>
  <c r="K1120" i="1" s="1"/>
  <c r="D1120" i="1"/>
  <c r="F1120" i="1" s="1"/>
  <c r="N1119" i="1"/>
  <c r="P1119" i="1" s="1"/>
  <c r="I1119" i="1"/>
  <c r="K1119" i="1" s="1"/>
  <c r="D1119" i="1"/>
  <c r="N1118" i="1"/>
  <c r="P1118" i="1" s="1"/>
  <c r="I1118" i="1"/>
  <c r="K1118" i="1" s="1"/>
  <c r="D1118" i="1"/>
  <c r="N1117" i="1"/>
  <c r="P1117" i="1" s="1"/>
  <c r="I1117" i="1"/>
  <c r="K1117" i="1" s="1"/>
  <c r="D1117" i="1"/>
  <c r="N1116" i="1"/>
  <c r="P1116" i="1" s="1"/>
  <c r="I1116" i="1"/>
  <c r="K1116" i="1" s="1"/>
  <c r="D1116" i="1"/>
  <c r="F1116" i="1" s="1"/>
  <c r="N1115" i="1"/>
  <c r="P1115" i="1" s="1"/>
  <c r="I1115" i="1"/>
  <c r="D1115" i="1"/>
  <c r="F1115" i="1" s="1"/>
  <c r="N1114" i="1"/>
  <c r="I1114" i="1"/>
  <c r="D1114" i="1"/>
  <c r="F1114" i="1" s="1"/>
  <c r="N1113" i="1"/>
  <c r="I1113" i="1"/>
  <c r="D1113" i="1"/>
  <c r="F1113" i="1" s="1"/>
  <c r="N1112" i="1"/>
  <c r="I1112" i="1"/>
  <c r="K1112" i="1" s="1"/>
  <c r="D1112" i="1"/>
  <c r="F1112" i="1" s="1"/>
  <c r="N1111" i="1"/>
  <c r="I1111" i="1"/>
  <c r="K1111" i="1" s="1"/>
  <c r="D1111" i="1"/>
  <c r="N1110" i="1"/>
  <c r="I1110" i="1"/>
  <c r="K1110" i="1" s="1"/>
  <c r="D1110" i="1"/>
  <c r="N1109" i="1"/>
  <c r="P1109" i="1" s="1"/>
  <c r="I1109" i="1"/>
  <c r="K1109" i="1" s="1"/>
  <c r="D1109" i="1"/>
  <c r="N1108" i="1"/>
  <c r="I1108" i="1"/>
  <c r="D1108" i="1"/>
  <c r="N1107" i="1"/>
  <c r="P1107" i="1" s="1"/>
  <c r="I1107" i="1"/>
  <c r="D1107" i="1"/>
  <c r="F1107" i="1" s="1"/>
  <c r="N1106" i="1"/>
  <c r="I1106" i="1"/>
  <c r="D1106" i="1"/>
  <c r="F1106" i="1" s="1"/>
  <c r="N1105" i="1"/>
  <c r="I1105" i="1"/>
  <c r="D1105" i="1"/>
  <c r="F1105" i="1" s="1"/>
  <c r="N1104" i="1"/>
  <c r="I1104" i="1"/>
  <c r="K1104" i="1" s="1"/>
  <c r="D1104" i="1"/>
  <c r="F1104" i="1" s="1"/>
  <c r="N1103" i="1"/>
  <c r="P1103" i="1" s="1"/>
  <c r="I1103" i="1"/>
  <c r="K1103" i="1" s="1"/>
  <c r="D1103" i="1"/>
  <c r="N1102" i="1"/>
  <c r="I1102" i="1"/>
  <c r="K1102" i="1" s="1"/>
  <c r="D1102" i="1"/>
  <c r="N1101" i="1"/>
  <c r="P1101" i="1" s="1"/>
  <c r="I1101" i="1"/>
  <c r="D1101" i="1"/>
  <c r="F1101" i="1" s="1"/>
  <c r="N1100" i="1"/>
  <c r="I1100" i="1"/>
  <c r="D1100" i="1"/>
  <c r="N1099" i="1"/>
  <c r="P1099" i="1" s="1"/>
  <c r="I1099" i="1"/>
  <c r="D1099" i="1"/>
  <c r="F1099" i="1" s="1"/>
  <c r="N1098" i="1"/>
  <c r="I1098" i="1"/>
  <c r="D1098" i="1"/>
  <c r="N1097" i="1"/>
  <c r="I1097" i="1"/>
  <c r="D1097" i="1"/>
  <c r="F1097" i="1" s="1"/>
  <c r="N1096" i="1"/>
  <c r="I1096" i="1"/>
  <c r="K1096" i="1" s="1"/>
  <c r="D1096" i="1"/>
  <c r="F1096" i="1" s="1"/>
  <c r="N1095" i="1"/>
  <c r="O1095" i="1" s="1"/>
  <c r="Q1095" i="1" s="1"/>
  <c r="R1095" i="1" s="1"/>
  <c r="I1095" i="1"/>
  <c r="K1095" i="1" s="1"/>
  <c r="D1095" i="1"/>
  <c r="N1094" i="1"/>
  <c r="I1094" i="1"/>
  <c r="K1094" i="1" s="1"/>
  <c r="D1094" i="1"/>
  <c r="N1093" i="1"/>
  <c r="P1093" i="1" s="1"/>
  <c r="I1093" i="1"/>
  <c r="D1093" i="1"/>
  <c r="F1093" i="1" s="1"/>
  <c r="N1092" i="1"/>
  <c r="I1092" i="1"/>
  <c r="K1092" i="1" s="1"/>
  <c r="D1092" i="1"/>
  <c r="F1092" i="1" s="1"/>
  <c r="N1091" i="1"/>
  <c r="O1091" i="1" s="1"/>
  <c r="Q1091" i="1" s="1"/>
  <c r="R1091" i="1" s="1"/>
  <c r="I1091" i="1"/>
  <c r="D1091" i="1"/>
  <c r="F1091" i="1" s="1"/>
  <c r="N1090" i="1"/>
  <c r="P1090" i="1" s="1"/>
  <c r="I1090" i="1"/>
  <c r="D1090" i="1"/>
  <c r="F1090" i="1" s="1"/>
  <c r="N1089" i="1"/>
  <c r="I1089" i="1"/>
  <c r="D1089" i="1"/>
  <c r="E1089" i="1" s="1"/>
  <c r="G1089" i="1" s="1"/>
  <c r="H1089" i="1" s="1"/>
  <c r="N1088" i="1"/>
  <c r="I1088" i="1"/>
  <c r="K1088" i="1" s="1"/>
  <c r="D1088" i="1"/>
  <c r="N1087" i="1"/>
  <c r="I1087" i="1"/>
  <c r="K1087" i="1" s="1"/>
  <c r="D1087" i="1"/>
  <c r="F1087" i="1" s="1"/>
  <c r="N1086" i="1"/>
  <c r="P1086" i="1" s="1"/>
  <c r="I1086" i="1"/>
  <c r="J1086" i="1" s="1"/>
  <c r="L1086" i="1" s="1"/>
  <c r="M1086" i="1" s="1"/>
  <c r="D1086" i="1"/>
  <c r="N1085" i="1"/>
  <c r="P1085" i="1" s="1"/>
  <c r="I1085" i="1"/>
  <c r="K1085" i="1" s="1"/>
  <c r="D1085" i="1"/>
  <c r="F1085" i="1" s="1"/>
  <c r="N1084" i="1"/>
  <c r="I1084" i="1"/>
  <c r="K1084" i="1" s="1"/>
  <c r="D1084" i="1"/>
  <c r="N1083" i="1"/>
  <c r="O1083" i="1" s="1"/>
  <c r="Q1083" i="1" s="1"/>
  <c r="R1083" i="1" s="1"/>
  <c r="I1083" i="1"/>
  <c r="D1083" i="1"/>
  <c r="F1083" i="1" s="1"/>
  <c r="N1082" i="1"/>
  <c r="P1082" i="1" s="1"/>
  <c r="I1082" i="1"/>
  <c r="D1082" i="1"/>
  <c r="F1082" i="1" s="1"/>
  <c r="N1081" i="1"/>
  <c r="I1081" i="1"/>
  <c r="K1081" i="1" s="1"/>
  <c r="D1081" i="1"/>
  <c r="N1080" i="1"/>
  <c r="I1080" i="1"/>
  <c r="K1080" i="1" s="1"/>
  <c r="D1080" i="1"/>
  <c r="F1080" i="1" s="1"/>
  <c r="N1079" i="1"/>
  <c r="I1079" i="1"/>
  <c r="K1079" i="1" s="1"/>
  <c r="D1079" i="1"/>
  <c r="F1079" i="1" s="1"/>
  <c r="N1078" i="1"/>
  <c r="I1078" i="1"/>
  <c r="D1078" i="1"/>
  <c r="N1077" i="1"/>
  <c r="P1077" i="1" s="1"/>
  <c r="I1077" i="1"/>
  <c r="D1077" i="1"/>
  <c r="F1077" i="1" s="1"/>
  <c r="N1076" i="1"/>
  <c r="I1076" i="1"/>
  <c r="D1076" i="1"/>
  <c r="N1075" i="1"/>
  <c r="O1075" i="1" s="1"/>
  <c r="Q1075" i="1" s="1"/>
  <c r="R1075" i="1" s="1"/>
  <c r="I1075" i="1"/>
  <c r="D1075" i="1"/>
  <c r="F1075" i="1" s="1"/>
  <c r="N1074" i="1"/>
  <c r="I1074" i="1"/>
  <c r="D1074" i="1"/>
  <c r="F1074" i="1" s="1"/>
  <c r="N1073" i="1"/>
  <c r="P1073" i="1" s="1"/>
  <c r="I1073" i="1"/>
  <c r="D1073" i="1"/>
  <c r="E1073" i="1" s="1"/>
  <c r="G1073" i="1" s="1"/>
  <c r="H1073" i="1" s="1"/>
  <c r="N1072" i="1"/>
  <c r="I1072" i="1"/>
  <c r="K1072" i="1" s="1"/>
  <c r="D1072" i="1"/>
  <c r="F1072" i="1" s="1"/>
  <c r="N1071" i="1"/>
  <c r="I1071" i="1"/>
  <c r="D1071" i="1"/>
  <c r="F1071" i="1" s="1"/>
  <c r="N1070" i="1"/>
  <c r="I1070" i="1"/>
  <c r="J1070" i="1" s="1"/>
  <c r="L1070" i="1" s="1"/>
  <c r="M1070" i="1" s="1"/>
  <c r="D1070" i="1"/>
  <c r="N1069" i="1"/>
  <c r="P1069" i="1" s="1"/>
  <c r="I1069" i="1"/>
  <c r="D1069" i="1"/>
  <c r="N1068" i="1"/>
  <c r="P1068" i="1" s="1"/>
  <c r="I1068" i="1"/>
  <c r="D1068" i="1"/>
  <c r="N1067" i="1"/>
  <c r="O1067" i="1" s="1"/>
  <c r="Q1067" i="1" s="1"/>
  <c r="R1067" i="1" s="1"/>
  <c r="I1067" i="1"/>
  <c r="D1067" i="1"/>
  <c r="F1067" i="1" s="1"/>
  <c r="N1066" i="1"/>
  <c r="I1066" i="1"/>
  <c r="J1066" i="1" s="1"/>
  <c r="L1066" i="1" s="1"/>
  <c r="M1066" i="1" s="1"/>
  <c r="D1066" i="1"/>
  <c r="N1065" i="1"/>
  <c r="I1065" i="1"/>
  <c r="K1065" i="1" s="1"/>
  <c r="D1065" i="1"/>
  <c r="N1064" i="1"/>
  <c r="I1064" i="1"/>
  <c r="K1064" i="1" s="1"/>
  <c r="D1064" i="1"/>
  <c r="N1063" i="1"/>
  <c r="O1063" i="1" s="1"/>
  <c r="Q1063" i="1" s="1"/>
  <c r="R1063" i="1" s="1"/>
  <c r="I1063" i="1"/>
  <c r="K1063" i="1" s="1"/>
  <c r="D1063" i="1"/>
  <c r="F1063" i="1" s="1"/>
  <c r="N1062" i="1"/>
  <c r="I1062" i="1"/>
  <c r="J1062" i="1" s="1"/>
  <c r="L1062" i="1" s="1"/>
  <c r="M1062" i="1" s="1"/>
  <c r="D1062" i="1"/>
  <c r="N1061" i="1"/>
  <c r="P1061" i="1" s="1"/>
  <c r="I1061" i="1"/>
  <c r="K1061" i="1" s="1"/>
  <c r="D1061" i="1"/>
  <c r="E1061" i="1" s="1"/>
  <c r="G1061" i="1" s="1"/>
  <c r="H1061" i="1" s="1"/>
  <c r="N1060" i="1"/>
  <c r="P1060" i="1" s="1"/>
  <c r="I1060" i="1"/>
  <c r="K1060" i="1" s="1"/>
  <c r="D1060" i="1"/>
  <c r="F1060" i="1" s="1"/>
  <c r="N1059" i="1"/>
  <c r="I1059" i="1"/>
  <c r="D1059" i="1"/>
  <c r="F1059" i="1" s="1"/>
  <c r="N1058" i="1"/>
  <c r="P1058" i="1" s="1"/>
  <c r="I1058" i="1"/>
  <c r="J1058" i="1" s="1"/>
  <c r="L1058" i="1" s="1"/>
  <c r="M1058" i="1" s="1"/>
  <c r="D1058" i="1"/>
  <c r="N1057" i="1"/>
  <c r="I1057" i="1"/>
  <c r="D1057" i="1"/>
  <c r="E1057" i="1" s="1"/>
  <c r="G1057" i="1" s="1"/>
  <c r="H1057" i="1" s="1"/>
  <c r="N1056" i="1"/>
  <c r="I1056" i="1"/>
  <c r="K1056" i="1" s="1"/>
  <c r="D1056" i="1"/>
  <c r="F1056" i="1" s="1"/>
  <c r="N1055" i="1"/>
  <c r="O1055" i="1" s="1"/>
  <c r="Q1055" i="1" s="1"/>
  <c r="R1055" i="1" s="1"/>
  <c r="I1055" i="1"/>
  <c r="K1055" i="1" s="1"/>
  <c r="D1055" i="1"/>
  <c r="N1054" i="1"/>
  <c r="P1054" i="1" s="1"/>
  <c r="I1054" i="1"/>
  <c r="D1054" i="1"/>
  <c r="N1053" i="1"/>
  <c r="P1053" i="1" s="1"/>
  <c r="I1053" i="1"/>
  <c r="K1053" i="1" s="1"/>
  <c r="D1053" i="1"/>
  <c r="E1053" i="1" s="1"/>
  <c r="G1053" i="1" s="1"/>
  <c r="H1053" i="1" s="1"/>
  <c r="N1052" i="1"/>
  <c r="P1052" i="1" s="1"/>
  <c r="I1052" i="1"/>
  <c r="K1052" i="1" s="1"/>
  <c r="D1052" i="1"/>
  <c r="N1051" i="1"/>
  <c r="O1051" i="1" s="1"/>
  <c r="Q1051" i="1" s="1"/>
  <c r="R1051" i="1" s="1"/>
  <c r="I1051" i="1"/>
  <c r="D1051" i="1"/>
  <c r="F1051" i="1" s="1"/>
  <c r="N1050" i="1"/>
  <c r="I1050" i="1"/>
  <c r="D1050" i="1"/>
  <c r="N1049" i="1"/>
  <c r="P1049" i="1" s="1"/>
  <c r="I1049" i="1"/>
  <c r="K1049" i="1" s="1"/>
  <c r="D1049" i="1"/>
  <c r="N1048" i="1"/>
  <c r="I1048" i="1"/>
  <c r="K1048" i="1" s="1"/>
  <c r="D1048" i="1"/>
  <c r="F1048" i="1" s="1"/>
  <c r="N1047" i="1"/>
  <c r="I1047" i="1"/>
  <c r="D1047" i="1"/>
  <c r="F1047" i="1" s="1"/>
  <c r="N1046" i="1"/>
  <c r="I1046" i="1"/>
  <c r="D1046" i="1"/>
  <c r="N1045" i="1"/>
  <c r="P1045" i="1" s="1"/>
  <c r="I1045" i="1"/>
  <c r="D1045" i="1"/>
  <c r="E1045" i="1" s="1"/>
  <c r="G1045" i="1" s="1"/>
  <c r="H1045" i="1" s="1"/>
  <c r="N1044" i="1"/>
  <c r="O1044" i="1" s="1"/>
  <c r="Q1044" i="1" s="1"/>
  <c r="R1044" i="1" s="1"/>
  <c r="I1044" i="1"/>
  <c r="D1044" i="1"/>
  <c r="F1044" i="1" s="1"/>
  <c r="N1043" i="1"/>
  <c r="P1043" i="1" s="1"/>
  <c r="I1043" i="1"/>
  <c r="D1043" i="1"/>
  <c r="F1043" i="1" s="1"/>
  <c r="N1042" i="1"/>
  <c r="I1042" i="1"/>
  <c r="J1042" i="1" s="1"/>
  <c r="L1042" i="1" s="1"/>
  <c r="M1042" i="1" s="1"/>
  <c r="D1042" i="1"/>
  <c r="N1041" i="1"/>
  <c r="P1041" i="1" s="1"/>
  <c r="I1041" i="1"/>
  <c r="K1041" i="1" s="1"/>
  <c r="D1041" i="1"/>
  <c r="E1041" i="1" s="1"/>
  <c r="G1041" i="1" s="1"/>
  <c r="H1041" i="1" s="1"/>
  <c r="N1040" i="1"/>
  <c r="I1040" i="1"/>
  <c r="K1040" i="1" s="1"/>
  <c r="D1040" i="1"/>
  <c r="F1040" i="1" s="1"/>
  <c r="N1039" i="1"/>
  <c r="O1039" i="1" s="1"/>
  <c r="Q1039" i="1" s="1"/>
  <c r="R1039" i="1" s="1"/>
  <c r="I1039" i="1"/>
  <c r="K1039" i="1" s="1"/>
  <c r="D1039" i="1"/>
  <c r="N1038" i="1"/>
  <c r="I1038" i="1"/>
  <c r="K1038" i="1" s="1"/>
  <c r="D1038" i="1"/>
  <c r="N1037" i="1"/>
  <c r="P1037" i="1" s="1"/>
  <c r="I1037" i="1"/>
  <c r="D1037" i="1"/>
  <c r="F1037" i="1" s="1"/>
  <c r="N1036" i="1"/>
  <c r="O1036" i="1" s="1"/>
  <c r="Q1036" i="1" s="1"/>
  <c r="R1036" i="1" s="1"/>
  <c r="I1036" i="1"/>
  <c r="K1036" i="1" s="1"/>
  <c r="D1036" i="1"/>
  <c r="F1036" i="1" s="1"/>
  <c r="N1035" i="1"/>
  <c r="I1035" i="1"/>
  <c r="D1035" i="1"/>
  <c r="F1035" i="1" s="1"/>
  <c r="N1034" i="1"/>
  <c r="I1034" i="1"/>
  <c r="D1034" i="1"/>
  <c r="N1033" i="1"/>
  <c r="P1033" i="1" s="1"/>
  <c r="I1033" i="1"/>
  <c r="D1033" i="1"/>
  <c r="N1032" i="1"/>
  <c r="I1032" i="1"/>
  <c r="D1032" i="1"/>
  <c r="E1032" i="1" s="1"/>
  <c r="G1032" i="1" s="1"/>
  <c r="H1032" i="1" s="1"/>
  <c r="N1031" i="1"/>
  <c r="O1031" i="1" s="1"/>
  <c r="Q1031" i="1" s="1"/>
  <c r="R1031" i="1" s="1"/>
  <c r="I1031" i="1"/>
  <c r="J1031" i="1" s="1"/>
  <c r="L1031" i="1" s="1"/>
  <c r="M1031" i="1" s="1"/>
  <c r="D1031" i="1"/>
  <c r="F1031" i="1" s="1"/>
  <c r="N1030" i="1"/>
  <c r="P1030" i="1" s="1"/>
  <c r="I1030" i="1"/>
  <c r="J1030" i="1" s="1"/>
  <c r="L1030" i="1" s="1"/>
  <c r="M1030" i="1" s="1"/>
  <c r="D1030" i="1"/>
  <c r="N1029" i="1"/>
  <c r="I1029" i="1"/>
  <c r="D1029" i="1"/>
  <c r="E1029" i="1" s="1"/>
  <c r="G1029" i="1" s="1"/>
  <c r="H1029" i="1" s="1"/>
  <c r="N1028" i="1"/>
  <c r="I1028" i="1"/>
  <c r="K1028" i="1" s="1"/>
  <c r="D1028" i="1"/>
  <c r="N1027" i="1"/>
  <c r="P1027" i="1" s="1"/>
  <c r="I1027" i="1"/>
  <c r="K1027" i="1" s="1"/>
  <c r="D1027" i="1"/>
  <c r="N1026" i="1"/>
  <c r="I1026" i="1"/>
  <c r="K1026" i="1" s="1"/>
  <c r="D1026" i="1"/>
  <c r="F1026" i="1" s="1"/>
  <c r="N1025" i="1"/>
  <c r="I1025" i="1"/>
  <c r="D1025" i="1"/>
  <c r="N1024" i="1"/>
  <c r="P1024" i="1" s="1"/>
  <c r="I1024" i="1"/>
  <c r="K1024" i="1" s="1"/>
  <c r="D1024" i="1"/>
  <c r="E1024" i="1" s="1"/>
  <c r="G1024" i="1" s="1"/>
  <c r="H1024" i="1" s="1"/>
  <c r="N1023" i="1"/>
  <c r="P1023" i="1" s="1"/>
  <c r="I1023" i="1"/>
  <c r="D1023" i="1"/>
  <c r="F1023" i="1" s="1"/>
  <c r="N1022" i="1"/>
  <c r="I1022" i="1"/>
  <c r="D1022" i="1"/>
  <c r="F1022" i="1" s="1"/>
  <c r="N1021" i="1"/>
  <c r="I1021" i="1"/>
  <c r="K1021" i="1" s="1"/>
  <c r="D1021" i="1"/>
  <c r="N1020" i="1"/>
  <c r="I1020" i="1"/>
  <c r="K1020" i="1" s="1"/>
  <c r="D1020" i="1"/>
  <c r="N1019" i="1"/>
  <c r="I1019" i="1"/>
  <c r="K1019" i="1" s="1"/>
  <c r="D1019" i="1"/>
  <c r="F1019" i="1" s="1"/>
  <c r="N1018" i="1"/>
  <c r="I1018" i="1"/>
  <c r="K1018" i="1" s="1"/>
  <c r="D1018" i="1"/>
  <c r="N1017" i="1"/>
  <c r="I1017" i="1"/>
  <c r="D1017" i="1"/>
  <c r="N1016" i="1"/>
  <c r="P1016" i="1" s="1"/>
  <c r="I1016" i="1"/>
  <c r="D1016" i="1"/>
  <c r="E1016" i="1" s="1"/>
  <c r="G1016" i="1" s="1"/>
  <c r="H1016" i="1" s="1"/>
  <c r="N1015" i="1"/>
  <c r="P1015" i="1" s="1"/>
  <c r="I1015" i="1"/>
  <c r="D1015" i="1"/>
  <c r="F1015" i="1" s="1"/>
  <c r="N1014" i="1"/>
  <c r="I1014" i="1"/>
  <c r="K1014" i="1" s="1"/>
  <c r="D1014" i="1"/>
  <c r="F1014" i="1" s="1"/>
  <c r="N1013" i="1"/>
  <c r="I1013" i="1"/>
  <c r="D1013" i="1"/>
  <c r="F1013" i="1" s="1"/>
  <c r="N1012" i="1"/>
  <c r="I1012" i="1"/>
  <c r="K1012" i="1" s="1"/>
  <c r="D1012" i="1"/>
  <c r="N1011" i="1"/>
  <c r="P1011" i="1" s="1"/>
  <c r="I1011" i="1"/>
  <c r="K1011" i="1" s="1"/>
  <c r="D1011" i="1"/>
  <c r="N1010" i="1"/>
  <c r="O1010" i="1" s="1"/>
  <c r="Q1010" i="1" s="1"/>
  <c r="R1010" i="1" s="1"/>
  <c r="I1010" i="1"/>
  <c r="K1010" i="1" s="1"/>
  <c r="D1010" i="1"/>
  <c r="N1009" i="1"/>
  <c r="P1009" i="1" s="1"/>
  <c r="I1009" i="1"/>
  <c r="D1009" i="1"/>
  <c r="F1009" i="1" s="1"/>
  <c r="N1008" i="1"/>
  <c r="P1008" i="1" s="1"/>
  <c r="I1008" i="1"/>
  <c r="D1008" i="1"/>
  <c r="N1007" i="1"/>
  <c r="P1007" i="1" s="1"/>
  <c r="I1007" i="1"/>
  <c r="D1007" i="1"/>
  <c r="N1006" i="1"/>
  <c r="I1006" i="1"/>
  <c r="K1006" i="1" s="1"/>
  <c r="D1006" i="1"/>
  <c r="F1006" i="1" s="1"/>
  <c r="N1005" i="1"/>
  <c r="P1005" i="1" s="1"/>
  <c r="I1005" i="1"/>
  <c r="D1005" i="1"/>
  <c r="F1005" i="1" s="1"/>
  <c r="N1004" i="1"/>
  <c r="I1004" i="1"/>
  <c r="K1004" i="1" s="1"/>
  <c r="D1004" i="1"/>
  <c r="E1004" i="1" s="1"/>
  <c r="G1004" i="1" s="1"/>
  <c r="H1004" i="1" s="1"/>
  <c r="N1003" i="1"/>
  <c r="P1003" i="1" s="1"/>
  <c r="I1003" i="1"/>
  <c r="K1003" i="1" s="1"/>
  <c r="D1003" i="1"/>
  <c r="F1003" i="1" s="1"/>
  <c r="N1002" i="1"/>
  <c r="I1002" i="1"/>
  <c r="K1002" i="1" s="1"/>
  <c r="D1002" i="1"/>
  <c r="N1001" i="1"/>
  <c r="P1001" i="1" s="1"/>
  <c r="I1001" i="1"/>
  <c r="J1001" i="1" s="1"/>
  <c r="L1001" i="1" s="1"/>
  <c r="M1001" i="1" s="1"/>
  <c r="D1001" i="1"/>
  <c r="N1000" i="1"/>
  <c r="P1000" i="1" s="1"/>
  <c r="I1000" i="1"/>
  <c r="D1000" i="1"/>
  <c r="E1000" i="1" s="1"/>
  <c r="G1000" i="1" s="1"/>
  <c r="H1000" i="1" s="1"/>
  <c r="N999" i="1"/>
  <c r="P999" i="1" s="1"/>
  <c r="I999" i="1"/>
  <c r="D999" i="1"/>
  <c r="N998" i="1"/>
  <c r="P998" i="1" s="1"/>
  <c r="I998" i="1"/>
  <c r="D998" i="1"/>
  <c r="F998" i="1" s="1"/>
  <c r="N997" i="1"/>
  <c r="P997" i="1" s="1"/>
  <c r="I997" i="1"/>
  <c r="K997" i="1" s="1"/>
  <c r="D997" i="1"/>
  <c r="F997" i="1" s="1"/>
  <c r="N996" i="1"/>
  <c r="I996" i="1"/>
  <c r="K996" i="1" s="1"/>
  <c r="D996" i="1"/>
  <c r="F996" i="1" s="1"/>
  <c r="N995" i="1"/>
  <c r="P995" i="1" s="1"/>
  <c r="I995" i="1"/>
  <c r="K995" i="1" s="1"/>
  <c r="D995" i="1"/>
  <c r="N994" i="1"/>
  <c r="P994" i="1" s="1"/>
  <c r="I994" i="1"/>
  <c r="K994" i="1" s="1"/>
  <c r="D994" i="1"/>
  <c r="N993" i="1"/>
  <c r="P993" i="1" s="1"/>
  <c r="I993" i="1"/>
  <c r="J993" i="1" s="1"/>
  <c r="L993" i="1" s="1"/>
  <c r="M993" i="1" s="1"/>
  <c r="D993" i="1"/>
  <c r="E993" i="1" s="1"/>
  <c r="G993" i="1" s="1"/>
  <c r="H993" i="1" s="1"/>
  <c r="N992" i="1"/>
  <c r="P992" i="1" s="1"/>
  <c r="I992" i="1"/>
  <c r="K992" i="1" s="1"/>
  <c r="D992" i="1"/>
  <c r="F992" i="1" s="1"/>
  <c r="N991" i="1"/>
  <c r="P991" i="1" s="1"/>
  <c r="I991" i="1"/>
  <c r="D991" i="1"/>
  <c r="F991" i="1" s="1"/>
  <c r="N990" i="1"/>
  <c r="O990" i="1" s="1"/>
  <c r="Q990" i="1" s="1"/>
  <c r="R990" i="1" s="1"/>
  <c r="I990" i="1"/>
  <c r="D990" i="1"/>
  <c r="F990" i="1" s="1"/>
  <c r="N989" i="1"/>
  <c r="P989" i="1" s="1"/>
  <c r="I989" i="1"/>
  <c r="K989" i="1" s="1"/>
  <c r="D989" i="1"/>
  <c r="F989" i="1" s="1"/>
  <c r="N988" i="1"/>
  <c r="I988" i="1"/>
  <c r="K988" i="1" s="1"/>
  <c r="D988" i="1"/>
  <c r="N987" i="1"/>
  <c r="I987" i="1"/>
  <c r="K987" i="1" s="1"/>
  <c r="D987" i="1"/>
  <c r="F987" i="1" s="1"/>
  <c r="N986" i="1"/>
  <c r="P986" i="1" s="1"/>
  <c r="I986" i="1"/>
  <c r="K986" i="1" s="1"/>
  <c r="D986" i="1"/>
  <c r="N985" i="1"/>
  <c r="P985" i="1" s="1"/>
  <c r="I985" i="1"/>
  <c r="J985" i="1" s="1"/>
  <c r="L985" i="1" s="1"/>
  <c r="M985" i="1" s="1"/>
  <c r="D985" i="1"/>
  <c r="N984" i="1"/>
  <c r="P984" i="1" s="1"/>
  <c r="I984" i="1"/>
  <c r="K984" i="1" s="1"/>
  <c r="D984" i="1"/>
  <c r="F984" i="1" s="1"/>
  <c r="N983" i="1"/>
  <c r="P983" i="1" s="1"/>
  <c r="I983" i="1"/>
  <c r="D983" i="1"/>
  <c r="F983" i="1" s="1"/>
  <c r="N982" i="1"/>
  <c r="P982" i="1" s="1"/>
  <c r="I982" i="1"/>
  <c r="K982" i="1" s="1"/>
  <c r="D982" i="1"/>
  <c r="F982" i="1" s="1"/>
  <c r="N981" i="1"/>
  <c r="I981" i="1"/>
  <c r="D981" i="1"/>
  <c r="F981" i="1" s="1"/>
  <c r="N980" i="1"/>
  <c r="I980" i="1"/>
  <c r="K980" i="1" s="1"/>
  <c r="D980" i="1"/>
  <c r="F980" i="1" s="1"/>
  <c r="N979" i="1"/>
  <c r="I979" i="1"/>
  <c r="K979" i="1" s="1"/>
  <c r="D979" i="1"/>
  <c r="N978" i="1"/>
  <c r="I978" i="1"/>
  <c r="K978" i="1" s="1"/>
  <c r="D978" i="1"/>
  <c r="N977" i="1"/>
  <c r="P977" i="1" s="1"/>
  <c r="I977" i="1"/>
  <c r="K977" i="1" s="1"/>
  <c r="D977" i="1"/>
  <c r="F977" i="1" s="1"/>
  <c r="N976" i="1"/>
  <c r="P976" i="1" s="1"/>
  <c r="I976" i="1"/>
  <c r="D976" i="1"/>
  <c r="E976" i="1" s="1"/>
  <c r="G976" i="1" s="1"/>
  <c r="H976" i="1" s="1"/>
  <c r="N975" i="1"/>
  <c r="P975" i="1" s="1"/>
  <c r="I975" i="1"/>
  <c r="D975" i="1"/>
  <c r="F975" i="1" s="1"/>
  <c r="N974" i="1"/>
  <c r="I974" i="1"/>
  <c r="D974" i="1"/>
  <c r="F974" i="1" s="1"/>
  <c r="N973" i="1"/>
  <c r="I973" i="1"/>
  <c r="D973" i="1"/>
  <c r="F973" i="1" s="1"/>
  <c r="N972" i="1"/>
  <c r="I972" i="1"/>
  <c r="K972" i="1" s="1"/>
  <c r="D972" i="1"/>
  <c r="F972" i="1" s="1"/>
  <c r="N971" i="1"/>
  <c r="O971" i="1" s="1"/>
  <c r="Q971" i="1" s="1"/>
  <c r="R971" i="1" s="1"/>
  <c r="I971" i="1"/>
  <c r="K971" i="1" s="1"/>
  <c r="D971" i="1"/>
  <c r="N970" i="1"/>
  <c r="P970" i="1" s="1"/>
  <c r="I970" i="1"/>
  <c r="K970" i="1" s="1"/>
  <c r="D970" i="1"/>
  <c r="N969" i="1"/>
  <c r="P969" i="1" s="1"/>
  <c r="I969" i="1"/>
  <c r="D969" i="1"/>
  <c r="E969" i="1" s="1"/>
  <c r="G969" i="1" s="1"/>
  <c r="H969" i="1" s="1"/>
  <c r="N968" i="1"/>
  <c r="P968" i="1" s="1"/>
  <c r="I968" i="1"/>
  <c r="K968" i="1" s="1"/>
  <c r="D968" i="1"/>
  <c r="F968" i="1" s="1"/>
  <c r="N967" i="1"/>
  <c r="P967" i="1" s="1"/>
  <c r="I967" i="1"/>
  <c r="D967" i="1"/>
  <c r="F967" i="1" s="1"/>
  <c r="N966" i="1"/>
  <c r="I966" i="1"/>
  <c r="D966" i="1"/>
  <c r="F966" i="1" s="1"/>
  <c r="N965" i="1"/>
  <c r="P965" i="1" s="1"/>
  <c r="I965" i="1"/>
  <c r="D965" i="1"/>
  <c r="F965" i="1" s="1"/>
  <c r="N964" i="1"/>
  <c r="I964" i="1"/>
  <c r="K964" i="1" s="1"/>
  <c r="D964" i="1"/>
  <c r="N963" i="1"/>
  <c r="I963" i="1"/>
  <c r="K963" i="1" s="1"/>
  <c r="D963" i="1"/>
  <c r="N962" i="1"/>
  <c r="I962" i="1"/>
  <c r="K962" i="1" s="1"/>
  <c r="D962" i="1"/>
  <c r="N961" i="1"/>
  <c r="P961" i="1" s="1"/>
  <c r="I961" i="1"/>
  <c r="J961" i="1" s="1"/>
  <c r="L961" i="1" s="1"/>
  <c r="M961" i="1" s="1"/>
  <c r="D961" i="1"/>
  <c r="N960" i="1"/>
  <c r="P960" i="1" s="1"/>
  <c r="I960" i="1"/>
  <c r="K960" i="1" s="1"/>
  <c r="D960" i="1"/>
  <c r="F960" i="1" s="1"/>
  <c r="N959" i="1"/>
  <c r="P959" i="1" s="1"/>
  <c r="I959" i="1"/>
  <c r="D959" i="1"/>
  <c r="N958" i="1"/>
  <c r="P958" i="1" s="1"/>
  <c r="I958" i="1"/>
  <c r="J958" i="1" s="1"/>
  <c r="L958" i="1" s="1"/>
  <c r="M958" i="1" s="1"/>
  <c r="D958" i="1"/>
  <c r="F958" i="1" s="1"/>
  <c r="N957" i="1"/>
  <c r="I957" i="1"/>
  <c r="D957" i="1"/>
  <c r="F957" i="1" s="1"/>
  <c r="N956" i="1"/>
  <c r="I956" i="1"/>
  <c r="K956" i="1" s="1"/>
  <c r="D956" i="1"/>
  <c r="N955" i="1"/>
  <c r="O955" i="1" s="1"/>
  <c r="Q955" i="1" s="1"/>
  <c r="R955" i="1" s="1"/>
  <c r="I955" i="1"/>
  <c r="K955" i="1" s="1"/>
  <c r="D955" i="1"/>
  <c r="N954" i="1"/>
  <c r="P954" i="1" s="1"/>
  <c r="I954" i="1"/>
  <c r="K954" i="1" s="1"/>
  <c r="D954" i="1"/>
  <c r="N953" i="1"/>
  <c r="P953" i="1" s="1"/>
  <c r="I953" i="1"/>
  <c r="J953" i="1" s="1"/>
  <c r="L953" i="1" s="1"/>
  <c r="M953" i="1" s="1"/>
  <c r="D953" i="1"/>
  <c r="N952" i="1"/>
  <c r="P952" i="1" s="1"/>
  <c r="I952" i="1"/>
  <c r="K952" i="1" s="1"/>
  <c r="D952" i="1"/>
  <c r="E952" i="1" s="1"/>
  <c r="G952" i="1" s="1"/>
  <c r="H952" i="1" s="1"/>
  <c r="N951" i="1"/>
  <c r="P951" i="1" s="1"/>
  <c r="I951" i="1"/>
  <c r="D951" i="1"/>
  <c r="F951" i="1" s="1"/>
  <c r="N950" i="1"/>
  <c r="P950" i="1" s="1"/>
  <c r="I950" i="1"/>
  <c r="J950" i="1" s="1"/>
  <c r="L950" i="1" s="1"/>
  <c r="M950" i="1" s="1"/>
  <c r="D950" i="1"/>
  <c r="F950" i="1" s="1"/>
  <c r="N949" i="1"/>
  <c r="I949" i="1"/>
  <c r="K949" i="1" s="1"/>
  <c r="D949" i="1"/>
  <c r="F949" i="1" s="1"/>
  <c r="N948" i="1"/>
  <c r="I948" i="1"/>
  <c r="K948" i="1" s="1"/>
  <c r="D948" i="1"/>
  <c r="N947" i="1"/>
  <c r="I947" i="1"/>
  <c r="K947" i="1" s="1"/>
  <c r="D947" i="1"/>
  <c r="N946" i="1"/>
  <c r="P946" i="1" s="1"/>
  <c r="I946" i="1"/>
  <c r="K946" i="1" s="1"/>
  <c r="D946" i="1"/>
  <c r="N945" i="1"/>
  <c r="P945" i="1" s="1"/>
  <c r="I945" i="1"/>
  <c r="D945" i="1"/>
  <c r="N944" i="1"/>
  <c r="P944" i="1" s="1"/>
  <c r="I944" i="1"/>
  <c r="K944" i="1" s="1"/>
  <c r="D944" i="1"/>
  <c r="N943" i="1"/>
  <c r="P943" i="1" s="1"/>
  <c r="I943" i="1"/>
  <c r="D943" i="1"/>
  <c r="F943" i="1" s="1"/>
  <c r="N942" i="1"/>
  <c r="I942" i="1"/>
  <c r="D942" i="1"/>
  <c r="F942" i="1" s="1"/>
  <c r="N941" i="1"/>
  <c r="P941" i="1" s="1"/>
  <c r="I941" i="1"/>
  <c r="D941" i="1"/>
  <c r="F941" i="1" s="1"/>
  <c r="N940" i="1"/>
  <c r="I940" i="1"/>
  <c r="K940" i="1" s="1"/>
  <c r="D940" i="1"/>
  <c r="F940" i="1" s="1"/>
  <c r="N939" i="1"/>
  <c r="I939" i="1"/>
  <c r="K939" i="1" s="1"/>
  <c r="D939" i="1"/>
  <c r="F939" i="1" s="1"/>
  <c r="N938" i="1"/>
  <c r="I938" i="1"/>
  <c r="K938" i="1" s="1"/>
  <c r="D938" i="1"/>
  <c r="N937" i="1"/>
  <c r="P937" i="1" s="1"/>
  <c r="I937" i="1"/>
  <c r="K937" i="1" s="1"/>
  <c r="D937" i="1"/>
  <c r="E937" i="1" s="1"/>
  <c r="G937" i="1" s="1"/>
  <c r="H937" i="1" s="1"/>
  <c r="N936" i="1"/>
  <c r="P936" i="1" s="1"/>
  <c r="I936" i="1"/>
  <c r="D936" i="1"/>
  <c r="E936" i="1" s="1"/>
  <c r="G936" i="1" s="1"/>
  <c r="H936" i="1" s="1"/>
  <c r="N935" i="1"/>
  <c r="P935" i="1" s="1"/>
  <c r="I935" i="1"/>
  <c r="D935" i="1"/>
  <c r="F935" i="1" s="1"/>
  <c r="N934" i="1"/>
  <c r="I934" i="1"/>
  <c r="D934" i="1"/>
  <c r="N933" i="1"/>
  <c r="P933" i="1" s="1"/>
  <c r="I933" i="1"/>
  <c r="K933" i="1" s="1"/>
  <c r="D933" i="1"/>
  <c r="F933" i="1" s="1"/>
  <c r="N932" i="1"/>
  <c r="I932" i="1"/>
  <c r="K932" i="1" s="1"/>
  <c r="D932" i="1"/>
  <c r="N931" i="1"/>
  <c r="I931" i="1"/>
  <c r="D931" i="1"/>
  <c r="N930" i="1"/>
  <c r="I930" i="1"/>
  <c r="K930" i="1" s="1"/>
  <c r="D930" i="1"/>
  <c r="N929" i="1"/>
  <c r="I929" i="1"/>
  <c r="K929" i="1" s="1"/>
  <c r="D929" i="1"/>
  <c r="N928" i="1"/>
  <c r="I928" i="1"/>
  <c r="D928" i="1"/>
  <c r="N927" i="1"/>
  <c r="P927" i="1" s="1"/>
  <c r="I927" i="1"/>
  <c r="D927" i="1"/>
  <c r="N926" i="1"/>
  <c r="P926" i="1" s="1"/>
  <c r="I926" i="1"/>
  <c r="J926" i="1" s="1"/>
  <c r="L926" i="1" s="1"/>
  <c r="M926" i="1" s="1"/>
  <c r="D926" i="1"/>
  <c r="N925" i="1"/>
  <c r="P925" i="1" s="1"/>
  <c r="I925" i="1"/>
  <c r="D925" i="1"/>
  <c r="F925" i="1" s="1"/>
  <c r="N924" i="1"/>
  <c r="I924" i="1"/>
  <c r="K924" i="1" s="1"/>
  <c r="D924" i="1"/>
  <c r="F924" i="1" s="1"/>
  <c r="N923" i="1"/>
  <c r="I923" i="1"/>
  <c r="D923" i="1"/>
  <c r="F923" i="1" s="1"/>
  <c r="N922" i="1"/>
  <c r="I922" i="1"/>
  <c r="D922" i="1"/>
  <c r="N921" i="1"/>
  <c r="P921" i="1" s="1"/>
  <c r="I921" i="1"/>
  <c r="D921" i="1"/>
  <c r="E921" i="1" s="1"/>
  <c r="G921" i="1" s="1"/>
  <c r="H921" i="1" s="1"/>
  <c r="N920" i="1"/>
  <c r="P920" i="1" s="1"/>
  <c r="I920" i="1"/>
  <c r="D920" i="1"/>
  <c r="F920" i="1" s="1"/>
  <c r="N919" i="1"/>
  <c r="I919" i="1"/>
  <c r="D919" i="1"/>
  <c r="N918" i="1"/>
  <c r="P918" i="1" s="1"/>
  <c r="I918" i="1"/>
  <c r="D918" i="1"/>
  <c r="F918" i="1" s="1"/>
  <c r="N917" i="1"/>
  <c r="I917" i="1"/>
  <c r="K917" i="1" s="1"/>
  <c r="D917" i="1"/>
  <c r="N916" i="1"/>
  <c r="I916" i="1"/>
  <c r="K916" i="1" s="1"/>
  <c r="D916" i="1"/>
  <c r="N915" i="1"/>
  <c r="P915" i="1" s="1"/>
  <c r="I915" i="1"/>
  <c r="K915" i="1" s="1"/>
  <c r="D915" i="1"/>
  <c r="N914" i="1"/>
  <c r="P914" i="1" s="1"/>
  <c r="I914" i="1"/>
  <c r="J914" i="1" s="1"/>
  <c r="L914" i="1" s="1"/>
  <c r="M914" i="1" s="1"/>
  <c r="D914" i="1"/>
  <c r="F914" i="1" s="1"/>
  <c r="N913" i="1"/>
  <c r="I913" i="1"/>
  <c r="K913" i="1" s="1"/>
  <c r="D913" i="1"/>
  <c r="F913" i="1" s="1"/>
  <c r="N912" i="1"/>
  <c r="O912" i="1" s="1"/>
  <c r="Q912" i="1" s="1"/>
  <c r="R912" i="1" s="1"/>
  <c r="I912" i="1"/>
  <c r="D912" i="1"/>
  <c r="F912" i="1" s="1"/>
  <c r="N911" i="1"/>
  <c r="P911" i="1" s="1"/>
  <c r="I911" i="1"/>
  <c r="D911" i="1"/>
  <c r="F911" i="1" s="1"/>
  <c r="N910" i="1"/>
  <c r="I910" i="1"/>
  <c r="K910" i="1" s="1"/>
  <c r="D910" i="1"/>
  <c r="N909" i="1"/>
  <c r="I909" i="1"/>
  <c r="K909" i="1" s="1"/>
  <c r="D909" i="1"/>
  <c r="N908" i="1"/>
  <c r="I908" i="1"/>
  <c r="J908" i="1" s="1"/>
  <c r="L908" i="1" s="1"/>
  <c r="M908" i="1" s="1"/>
  <c r="D908" i="1"/>
  <c r="N907" i="1"/>
  <c r="P907" i="1" s="1"/>
  <c r="I907" i="1"/>
  <c r="K907" i="1" s="1"/>
  <c r="D907" i="1"/>
  <c r="N906" i="1"/>
  <c r="P906" i="1" s="1"/>
  <c r="I906" i="1"/>
  <c r="D906" i="1"/>
  <c r="F906" i="1" s="1"/>
  <c r="N905" i="1"/>
  <c r="I905" i="1"/>
  <c r="D905" i="1"/>
  <c r="F905" i="1" s="1"/>
  <c r="N904" i="1"/>
  <c r="P904" i="1" s="1"/>
  <c r="I904" i="1"/>
  <c r="D904" i="1"/>
  <c r="F904" i="1" s="1"/>
  <c r="N903" i="1"/>
  <c r="I903" i="1"/>
  <c r="K903" i="1" s="1"/>
  <c r="D903" i="1"/>
  <c r="E903" i="1" s="1"/>
  <c r="G903" i="1" s="1"/>
  <c r="H903" i="1" s="1"/>
  <c r="N902" i="1"/>
  <c r="P902" i="1" s="1"/>
  <c r="I902" i="1"/>
  <c r="K902" i="1" s="1"/>
  <c r="D902" i="1"/>
  <c r="F902" i="1" s="1"/>
  <c r="N901" i="1"/>
  <c r="I901" i="1"/>
  <c r="K901" i="1" s="1"/>
  <c r="D901" i="1"/>
  <c r="E901" i="1" s="1"/>
  <c r="G901" i="1" s="1"/>
  <c r="H901" i="1" s="1"/>
  <c r="N900" i="1"/>
  <c r="I900" i="1"/>
  <c r="D900" i="1"/>
  <c r="F900" i="1" s="1"/>
  <c r="N899" i="1"/>
  <c r="P899" i="1" s="1"/>
  <c r="I899" i="1"/>
  <c r="J899" i="1" s="1"/>
  <c r="L899" i="1" s="1"/>
  <c r="M899" i="1" s="1"/>
  <c r="D899" i="1"/>
  <c r="N898" i="1"/>
  <c r="P898" i="1" s="1"/>
  <c r="I898" i="1"/>
  <c r="K898" i="1" s="1"/>
  <c r="D898" i="1"/>
  <c r="N897" i="1"/>
  <c r="I897" i="1"/>
  <c r="K897" i="1" s="1"/>
  <c r="D897" i="1"/>
  <c r="F897" i="1" s="1"/>
  <c r="N896" i="1"/>
  <c r="I896" i="1"/>
  <c r="D896" i="1"/>
  <c r="F896" i="1" s="1"/>
  <c r="N895" i="1"/>
  <c r="P895" i="1" s="1"/>
  <c r="I895" i="1"/>
  <c r="D895" i="1"/>
  <c r="F895" i="1" s="1"/>
  <c r="N894" i="1"/>
  <c r="P894" i="1" s="1"/>
  <c r="I894" i="1"/>
  <c r="K894" i="1" s="1"/>
  <c r="D894" i="1"/>
  <c r="N893" i="1"/>
  <c r="I893" i="1"/>
  <c r="K893" i="1" s="1"/>
  <c r="D893" i="1"/>
  <c r="F893" i="1" s="1"/>
  <c r="N892" i="1"/>
  <c r="P892" i="1" s="1"/>
  <c r="I892" i="1"/>
  <c r="D892" i="1"/>
  <c r="N891" i="1"/>
  <c r="P891" i="1" s="1"/>
  <c r="I891" i="1"/>
  <c r="J891" i="1" s="1"/>
  <c r="L891" i="1" s="1"/>
  <c r="M891" i="1" s="1"/>
  <c r="D891" i="1"/>
  <c r="N890" i="1"/>
  <c r="P890" i="1" s="1"/>
  <c r="I890" i="1"/>
  <c r="K890" i="1" s="1"/>
  <c r="D890" i="1"/>
  <c r="F890" i="1" s="1"/>
  <c r="N889" i="1"/>
  <c r="P889" i="1" s="1"/>
  <c r="I889" i="1"/>
  <c r="K889" i="1" s="1"/>
  <c r="D889" i="1"/>
  <c r="F889" i="1" s="1"/>
  <c r="N888" i="1"/>
  <c r="O888" i="1" s="1"/>
  <c r="Q888" i="1" s="1"/>
  <c r="R888" i="1" s="1"/>
  <c r="I888" i="1"/>
  <c r="D888" i="1"/>
  <c r="F888" i="1" s="1"/>
  <c r="N887" i="1"/>
  <c r="I887" i="1"/>
  <c r="K887" i="1" s="1"/>
  <c r="D887" i="1"/>
  <c r="E887" i="1" s="1"/>
  <c r="G887" i="1" s="1"/>
  <c r="H887" i="1" s="1"/>
  <c r="N886" i="1"/>
  <c r="I886" i="1"/>
  <c r="K886" i="1" s="1"/>
  <c r="D886" i="1"/>
  <c r="N885" i="1"/>
  <c r="I885" i="1"/>
  <c r="K885" i="1" s="1"/>
  <c r="D885" i="1"/>
  <c r="F885" i="1" s="1"/>
  <c r="N884" i="1"/>
  <c r="I884" i="1"/>
  <c r="K884" i="1" s="1"/>
  <c r="D884" i="1"/>
  <c r="F884" i="1" s="1"/>
  <c r="N883" i="1"/>
  <c r="P883" i="1" s="1"/>
  <c r="I883" i="1"/>
  <c r="D883" i="1"/>
  <c r="N882" i="1"/>
  <c r="P882" i="1" s="1"/>
  <c r="I882" i="1"/>
  <c r="J882" i="1" s="1"/>
  <c r="L882" i="1" s="1"/>
  <c r="M882" i="1" s="1"/>
  <c r="D882" i="1"/>
  <c r="N881" i="1"/>
  <c r="P881" i="1" s="1"/>
  <c r="I881" i="1"/>
  <c r="D881" i="1"/>
  <c r="F881" i="1" s="1"/>
  <c r="N880" i="1"/>
  <c r="O880" i="1" s="1"/>
  <c r="Q880" i="1" s="1"/>
  <c r="R880" i="1" s="1"/>
  <c r="I880" i="1"/>
  <c r="D880" i="1"/>
  <c r="F880" i="1" s="1"/>
  <c r="N879" i="1"/>
  <c r="I879" i="1"/>
  <c r="K879" i="1" s="1"/>
  <c r="D879" i="1"/>
  <c r="F879" i="1" s="1"/>
  <c r="N878" i="1"/>
  <c r="P878" i="1" s="1"/>
  <c r="I878" i="1"/>
  <c r="K878" i="1" s="1"/>
  <c r="D878" i="1"/>
  <c r="E878" i="1" s="1"/>
  <c r="G878" i="1" s="1"/>
  <c r="H878" i="1" s="1"/>
  <c r="N877" i="1"/>
  <c r="I877" i="1"/>
  <c r="K877" i="1" s="1"/>
  <c r="D877" i="1"/>
  <c r="E877" i="1" s="1"/>
  <c r="G877" i="1" s="1"/>
  <c r="H877" i="1" s="1"/>
  <c r="N876" i="1"/>
  <c r="P876" i="1" s="1"/>
  <c r="I876" i="1"/>
  <c r="D876" i="1"/>
  <c r="N875" i="1"/>
  <c r="P875" i="1" s="1"/>
  <c r="I875" i="1"/>
  <c r="D875" i="1"/>
  <c r="N874" i="1"/>
  <c r="P874" i="1" s="1"/>
  <c r="I874" i="1"/>
  <c r="K874" i="1" s="1"/>
  <c r="D874" i="1"/>
  <c r="N873" i="1"/>
  <c r="I873" i="1"/>
  <c r="K873" i="1" s="1"/>
  <c r="D873" i="1"/>
  <c r="F873" i="1" s="1"/>
  <c r="N872" i="1"/>
  <c r="I872" i="1"/>
  <c r="D872" i="1"/>
  <c r="F872" i="1" s="1"/>
  <c r="N871" i="1"/>
  <c r="P871" i="1" s="1"/>
  <c r="I871" i="1"/>
  <c r="K871" i="1" s="1"/>
  <c r="D871" i="1"/>
  <c r="E871" i="1" s="1"/>
  <c r="G871" i="1" s="1"/>
  <c r="H871" i="1" s="1"/>
  <c r="N870" i="1"/>
  <c r="I870" i="1"/>
  <c r="K870" i="1" s="1"/>
  <c r="D870" i="1"/>
  <c r="E870" i="1" s="1"/>
  <c r="G870" i="1" s="1"/>
  <c r="H870" i="1" s="1"/>
  <c r="N869" i="1"/>
  <c r="I869" i="1"/>
  <c r="K869" i="1" s="1"/>
  <c r="D869" i="1"/>
  <c r="F869" i="1" s="1"/>
  <c r="N868" i="1"/>
  <c r="P868" i="1" s="1"/>
  <c r="I868" i="1"/>
  <c r="K868" i="1" s="1"/>
  <c r="D868" i="1"/>
  <c r="N867" i="1"/>
  <c r="P867" i="1" s="1"/>
  <c r="I867" i="1"/>
  <c r="D867" i="1"/>
  <c r="N866" i="1"/>
  <c r="P866" i="1" s="1"/>
  <c r="I866" i="1"/>
  <c r="K866" i="1" s="1"/>
  <c r="D866" i="1"/>
  <c r="N865" i="1"/>
  <c r="P865" i="1" s="1"/>
  <c r="I865" i="1"/>
  <c r="K865" i="1" s="1"/>
  <c r="D865" i="1"/>
  <c r="F865" i="1" s="1"/>
  <c r="N864" i="1"/>
  <c r="P864" i="1" s="1"/>
  <c r="I864" i="1"/>
  <c r="D864" i="1"/>
  <c r="F864" i="1" s="1"/>
  <c r="N863" i="1"/>
  <c r="P863" i="1" s="1"/>
  <c r="I863" i="1"/>
  <c r="K863" i="1" s="1"/>
  <c r="D863" i="1"/>
  <c r="N862" i="1"/>
  <c r="P862" i="1" s="1"/>
  <c r="I862" i="1"/>
  <c r="K862" i="1" s="1"/>
  <c r="D862" i="1"/>
  <c r="N861" i="1"/>
  <c r="I861" i="1"/>
  <c r="K861" i="1" s="1"/>
  <c r="D861" i="1"/>
  <c r="N860" i="1"/>
  <c r="I860" i="1"/>
  <c r="K860" i="1" s="1"/>
  <c r="D860" i="1"/>
  <c r="N859" i="1"/>
  <c r="I859" i="1"/>
  <c r="K859" i="1" s="1"/>
  <c r="D859" i="1"/>
  <c r="E859" i="1" s="1"/>
  <c r="G859" i="1" s="1"/>
  <c r="H859" i="1" s="1"/>
  <c r="N858" i="1"/>
  <c r="P858" i="1" s="1"/>
  <c r="I858" i="1"/>
  <c r="K858" i="1" s="1"/>
  <c r="D858" i="1"/>
  <c r="F858" i="1" s="1"/>
  <c r="N857" i="1"/>
  <c r="I857" i="1"/>
  <c r="K857" i="1" s="1"/>
  <c r="D857" i="1"/>
  <c r="N856" i="1"/>
  <c r="O856" i="1" s="1"/>
  <c r="Q856" i="1" s="1"/>
  <c r="R856" i="1" s="1"/>
  <c r="I856" i="1"/>
  <c r="J856" i="1" s="1"/>
  <c r="L856" i="1" s="1"/>
  <c r="M856" i="1" s="1"/>
  <c r="D856" i="1"/>
  <c r="F856" i="1" s="1"/>
  <c r="N855" i="1"/>
  <c r="I855" i="1"/>
  <c r="K855" i="1" s="1"/>
  <c r="D855" i="1"/>
  <c r="F855" i="1" s="1"/>
  <c r="N854" i="1"/>
  <c r="P854" i="1" s="1"/>
  <c r="I854" i="1"/>
  <c r="D854" i="1"/>
  <c r="F854" i="1" s="1"/>
  <c r="N853" i="1"/>
  <c r="O853" i="1" s="1"/>
  <c r="Q853" i="1" s="1"/>
  <c r="R853" i="1" s="1"/>
  <c r="I853" i="1"/>
  <c r="K853" i="1" s="1"/>
  <c r="D853" i="1"/>
  <c r="N852" i="1"/>
  <c r="P852" i="1" s="1"/>
  <c r="I852" i="1"/>
  <c r="K852" i="1" s="1"/>
  <c r="D852" i="1"/>
  <c r="N851" i="1"/>
  <c r="I851" i="1"/>
  <c r="D851" i="1"/>
  <c r="E851" i="1" s="1"/>
  <c r="G851" i="1" s="1"/>
  <c r="H851" i="1" s="1"/>
  <c r="N850" i="1"/>
  <c r="P850" i="1" s="1"/>
  <c r="I850" i="1"/>
  <c r="D850" i="1"/>
  <c r="F850" i="1" s="1"/>
  <c r="N849" i="1"/>
  <c r="I849" i="1"/>
  <c r="D849" i="1"/>
  <c r="N848" i="1"/>
  <c r="I848" i="1"/>
  <c r="J848" i="1" s="1"/>
  <c r="L848" i="1" s="1"/>
  <c r="M848" i="1" s="1"/>
  <c r="D848" i="1"/>
  <c r="F848" i="1" s="1"/>
  <c r="N847" i="1"/>
  <c r="P847" i="1" s="1"/>
  <c r="I847" i="1"/>
  <c r="D847" i="1"/>
  <c r="E847" i="1" s="1"/>
  <c r="G847" i="1" s="1"/>
  <c r="H847" i="1" s="1"/>
  <c r="N846" i="1"/>
  <c r="I846" i="1"/>
  <c r="D846" i="1"/>
  <c r="F846" i="1" s="1"/>
  <c r="N845" i="1"/>
  <c r="O845" i="1" s="1"/>
  <c r="Q845" i="1" s="1"/>
  <c r="R845" i="1" s="1"/>
  <c r="I845" i="1"/>
  <c r="K845" i="1" s="1"/>
  <c r="D845" i="1"/>
  <c r="E845" i="1" s="1"/>
  <c r="G845" i="1" s="1"/>
  <c r="H845" i="1" s="1"/>
  <c r="N844" i="1"/>
  <c r="I844" i="1"/>
  <c r="D844" i="1"/>
  <c r="F844" i="1" s="1"/>
  <c r="N843" i="1"/>
  <c r="I843" i="1"/>
  <c r="K843" i="1" s="1"/>
  <c r="D843" i="1"/>
  <c r="N842" i="1"/>
  <c r="P842" i="1" s="1"/>
  <c r="I842" i="1"/>
  <c r="K842" i="1" s="1"/>
  <c r="D842" i="1"/>
  <c r="N841" i="1"/>
  <c r="I841" i="1"/>
  <c r="K841" i="1" s="1"/>
  <c r="D841" i="1"/>
  <c r="N840" i="1"/>
  <c r="I840" i="1"/>
  <c r="J840" i="1" s="1"/>
  <c r="L840" i="1" s="1"/>
  <c r="M840" i="1" s="1"/>
  <c r="D840" i="1"/>
  <c r="F840" i="1" s="1"/>
  <c r="N839" i="1"/>
  <c r="P839" i="1" s="1"/>
  <c r="I839" i="1"/>
  <c r="D839" i="1"/>
  <c r="E839" i="1" s="1"/>
  <c r="G839" i="1" s="1"/>
  <c r="H839" i="1" s="1"/>
  <c r="N838" i="1"/>
  <c r="P838" i="1" s="1"/>
  <c r="I838" i="1"/>
  <c r="D838" i="1"/>
  <c r="N837" i="1"/>
  <c r="O837" i="1" s="1"/>
  <c r="Q837" i="1" s="1"/>
  <c r="R837" i="1" s="1"/>
  <c r="I837" i="1"/>
  <c r="K837" i="1" s="1"/>
  <c r="D837" i="1"/>
  <c r="N836" i="1"/>
  <c r="P836" i="1" s="1"/>
  <c r="I836" i="1"/>
  <c r="D836" i="1"/>
  <c r="N835" i="1"/>
  <c r="I835" i="1"/>
  <c r="D835" i="1"/>
  <c r="E835" i="1" s="1"/>
  <c r="G835" i="1" s="1"/>
  <c r="H835" i="1" s="1"/>
  <c r="N834" i="1"/>
  <c r="P834" i="1" s="1"/>
  <c r="I834" i="1"/>
  <c r="K834" i="1" s="1"/>
  <c r="D834" i="1"/>
  <c r="F834" i="1" s="1"/>
  <c r="N833" i="1"/>
  <c r="I833" i="1"/>
  <c r="K833" i="1" s="1"/>
  <c r="D833" i="1"/>
  <c r="N832" i="1"/>
  <c r="P832" i="1" s="1"/>
  <c r="I832" i="1"/>
  <c r="J832" i="1" s="1"/>
  <c r="L832" i="1" s="1"/>
  <c r="M832" i="1" s="1"/>
  <c r="D832" i="1"/>
  <c r="N831" i="1"/>
  <c r="P831" i="1" s="1"/>
  <c r="I831" i="1"/>
  <c r="K831" i="1" s="1"/>
  <c r="D831" i="1"/>
  <c r="E831" i="1" s="1"/>
  <c r="G831" i="1" s="1"/>
  <c r="H831" i="1" s="1"/>
  <c r="N830" i="1"/>
  <c r="P830" i="1" s="1"/>
  <c r="I830" i="1"/>
  <c r="K830" i="1" s="1"/>
  <c r="D830" i="1"/>
  <c r="F830" i="1" s="1"/>
  <c r="N829" i="1"/>
  <c r="O829" i="1" s="1"/>
  <c r="Q829" i="1" s="1"/>
  <c r="R829" i="1" s="1"/>
  <c r="I829" i="1"/>
  <c r="D829" i="1"/>
  <c r="F829" i="1" s="1"/>
  <c r="N828" i="1"/>
  <c r="O828" i="1" s="1"/>
  <c r="Q828" i="1" s="1"/>
  <c r="R828" i="1" s="1"/>
  <c r="I828" i="1"/>
  <c r="J828" i="1" s="1"/>
  <c r="L828" i="1" s="1"/>
  <c r="M828" i="1" s="1"/>
  <c r="D828" i="1"/>
  <c r="F828" i="1" s="1"/>
  <c r="N827" i="1"/>
  <c r="P827" i="1" s="1"/>
  <c r="I827" i="1"/>
  <c r="K827" i="1" s="1"/>
  <c r="D827" i="1"/>
  <c r="N826" i="1"/>
  <c r="I826" i="1"/>
  <c r="D826" i="1"/>
  <c r="E826" i="1" s="1"/>
  <c r="G826" i="1" s="1"/>
  <c r="H826" i="1" s="1"/>
  <c r="N825" i="1"/>
  <c r="O825" i="1" s="1"/>
  <c r="Q825" i="1" s="1"/>
  <c r="R825" i="1" s="1"/>
  <c r="I825" i="1"/>
  <c r="D825" i="1"/>
  <c r="F825" i="1" s="1"/>
  <c r="N824" i="1"/>
  <c r="O824" i="1" s="1"/>
  <c r="Q824" i="1" s="1"/>
  <c r="R824" i="1" s="1"/>
  <c r="I824" i="1"/>
  <c r="D824" i="1"/>
  <c r="N823" i="1"/>
  <c r="O823" i="1" s="1"/>
  <c r="Q823" i="1" s="1"/>
  <c r="R823" i="1" s="1"/>
  <c r="I823" i="1"/>
  <c r="K823" i="1" s="1"/>
  <c r="D823" i="1"/>
  <c r="N822" i="1"/>
  <c r="P822" i="1" s="1"/>
  <c r="I822" i="1"/>
  <c r="K822" i="1" s="1"/>
  <c r="D822" i="1"/>
  <c r="N821" i="1"/>
  <c r="I821" i="1"/>
  <c r="D821" i="1"/>
  <c r="N820" i="1"/>
  <c r="P820" i="1" s="1"/>
  <c r="I820" i="1"/>
  <c r="K820" i="1" s="1"/>
  <c r="D820" i="1"/>
  <c r="F820" i="1" s="1"/>
  <c r="N819" i="1"/>
  <c r="P819" i="1" s="1"/>
  <c r="I819" i="1"/>
  <c r="D819" i="1"/>
  <c r="F819" i="1" s="1"/>
  <c r="N818" i="1"/>
  <c r="I818" i="1"/>
  <c r="K818" i="1" s="1"/>
  <c r="D818" i="1"/>
  <c r="N817" i="1"/>
  <c r="P817" i="1" s="1"/>
  <c r="I817" i="1"/>
  <c r="K817" i="1" s="1"/>
  <c r="D817" i="1"/>
  <c r="N816" i="1"/>
  <c r="I816" i="1"/>
  <c r="K816" i="1" s="1"/>
  <c r="D816" i="1"/>
  <c r="E816" i="1" s="1"/>
  <c r="G816" i="1" s="1"/>
  <c r="H816" i="1" s="1"/>
  <c r="N815" i="1"/>
  <c r="O815" i="1" s="1"/>
  <c r="Q815" i="1" s="1"/>
  <c r="R815" i="1" s="1"/>
  <c r="I815" i="1"/>
  <c r="K815" i="1" s="1"/>
  <c r="D815" i="1"/>
  <c r="F815" i="1" s="1"/>
  <c r="N814" i="1"/>
  <c r="P814" i="1" s="1"/>
  <c r="I814" i="1"/>
  <c r="D814" i="1"/>
  <c r="N813" i="1"/>
  <c r="P813" i="1" s="1"/>
  <c r="I813" i="1"/>
  <c r="D813" i="1"/>
  <c r="N812" i="1"/>
  <c r="O812" i="1" s="1"/>
  <c r="Q812" i="1" s="1"/>
  <c r="R812" i="1" s="1"/>
  <c r="I812" i="1"/>
  <c r="K812" i="1" s="1"/>
  <c r="D812" i="1"/>
  <c r="N811" i="1"/>
  <c r="O811" i="1" s="1"/>
  <c r="Q811" i="1" s="1"/>
  <c r="R811" i="1" s="1"/>
  <c r="I811" i="1"/>
  <c r="D811" i="1"/>
  <c r="F811" i="1" s="1"/>
  <c r="N810" i="1"/>
  <c r="I810" i="1"/>
  <c r="D810" i="1"/>
  <c r="N809" i="1"/>
  <c r="P809" i="1" s="1"/>
  <c r="I809" i="1"/>
  <c r="K809" i="1" s="1"/>
  <c r="D809" i="1"/>
  <c r="N808" i="1"/>
  <c r="I808" i="1"/>
  <c r="K808" i="1" s="1"/>
  <c r="D808" i="1"/>
  <c r="F808" i="1" s="1"/>
  <c r="N807" i="1"/>
  <c r="I807" i="1"/>
  <c r="D807" i="1"/>
  <c r="F807" i="1" s="1"/>
  <c r="N806" i="1"/>
  <c r="I806" i="1"/>
  <c r="D806" i="1"/>
  <c r="N805" i="1"/>
  <c r="P805" i="1" s="1"/>
  <c r="I805" i="1"/>
  <c r="D805" i="1"/>
  <c r="E805" i="1" s="1"/>
  <c r="G805" i="1" s="1"/>
  <c r="H805" i="1" s="1"/>
  <c r="N804" i="1"/>
  <c r="I804" i="1"/>
  <c r="K804" i="1" s="1"/>
  <c r="D804" i="1"/>
  <c r="F804" i="1" s="1"/>
  <c r="N803" i="1"/>
  <c r="O803" i="1" s="1"/>
  <c r="Q803" i="1" s="1"/>
  <c r="R803" i="1" s="1"/>
  <c r="I803" i="1"/>
  <c r="D803" i="1"/>
  <c r="F803" i="1" s="1"/>
  <c r="N802" i="1"/>
  <c r="P802" i="1" s="1"/>
  <c r="I802" i="1"/>
  <c r="J802" i="1" s="1"/>
  <c r="L802" i="1" s="1"/>
  <c r="M802" i="1" s="1"/>
  <c r="D802" i="1"/>
  <c r="E802" i="1" s="1"/>
  <c r="G802" i="1" s="1"/>
  <c r="H802" i="1" s="1"/>
  <c r="N801" i="1"/>
  <c r="P801" i="1" s="1"/>
  <c r="I801" i="1"/>
  <c r="D801" i="1"/>
  <c r="E801" i="1" s="1"/>
  <c r="G801" i="1" s="1"/>
  <c r="H801" i="1" s="1"/>
  <c r="N800" i="1"/>
  <c r="I800" i="1"/>
  <c r="K800" i="1" s="1"/>
  <c r="D800" i="1"/>
  <c r="N799" i="1"/>
  <c r="I799" i="1"/>
  <c r="J799" i="1" s="1"/>
  <c r="L799" i="1" s="1"/>
  <c r="M799" i="1" s="1"/>
  <c r="D799" i="1"/>
  <c r="F799" i="1" s="1"/>
  <c r="N798" i="1"/>
  <c r="P798" i="1" s="1"/>
  <c r="I798" i="1"/>
  <c r="J798" i="1" s="1"/>
  <c r="L798" i="1" s="1"/>
  <c r="M798" i="1" s="1"/>
  <c r="D798" i="1"/>
  <c r="N797" i="1"/>
  <c r="P797" i="1" s="1"/>
  <c r="I797" i="1"/>
  <c r="D797" i="1"/>
  <c r="N796" i="1"/>
  <c r="O796" i="1" s="1"/>
  <c r="Q796" i="1" s="1"/>
  <c r="R796" i="1" s="1"/>
  <c r="I796" i="1"/>
  <c r="K796" i="1" s="1"/>
  <c r="D796" i="1"/>
  <c r="F796" i="1" s="1"/>
  <c r="N795" i="1"/>
  <c r="I795" i="1"/>
  <c r="D795" i="1"/>
  <c r="F795" i="1" s="1"/>
  <c r="N794" i="1"/>
  <c r="P794" i="1" s="1"/>
  <c r="I794" i="1"/>
  <c r="D794" i="1"/>
  <c r="E794" i="1" s="1"/>
  <c r="G794" i="1" s="1"/>
  <c r="H794" i="1" s="1"/>
  <c r="N793" i="1"/>
  <c r="P793" i="1" s="1"/>
  <c r="I793" i="1"/>
  <c r="K793" i="1" s="1"/>
  <c r="D793" i="1"/>
  <c r="F793" i="1" s="1"/>
  <c r="N792" i="1"/>
  <c r="I792" i="1"/>
  <c r="K792" i="1" s="1"/>
  <c r="D792" i="1"/>
  <c r="E792" i="1" s="1"/>
  <c r="G792" i="1" s="1"/>
  <c r="H792" i="1" s="1"/>
  <c r="N791" i="1"/>
  <c r="I791" i="1"/>
  <c r="J791" i="1" s="1"/>
  <c r="L791" i="1" s="1"/>
  <c r="M791" i="1" s="1"/>
  <c r="D791" i="1"/>
  <c r="F791" i="1" s="1"/>
  <c r="N790" i="1"/>
  <c r="I790" i="1"/>
  <c r="J790" i="1" s="1"/>
  <c r="L790" i="1" s="1"/>
  <c r="M790" i="1" s="1"/>
  <c r="D790" i="1"/>
  <c r="N789" i="1"/>
  <c r="P789" i="1" s="1"/>
  <c r="I789" i="1"/>
  <c r="D789" i="1"/>
  <c r="E789" i="1" s="1"/>
  <c r="G789" i="1" s="1"/>
  <c r="H789" i="1" s="1"/>
  <c r="N788" i="1"/>
  <c r="O788" i="1" s="1"/>
  <c r="Q788" i="1" s="1"/>
  <c r="R788" i="1" s="1"/>
  <c r="I788" i="1"/>
  <c r="K788" i="1" s="1"/>
  <c r="D788" i="1"/>
  <c r="N787" i="1"/>
  <c r="P787" i="1" s="1"/>
  <c r="I787" i="1"/>
  <c r="D787" i="1"/>
  <c r="F787" i="1" s="1"/>
  <c r="N786" i="1"/>
  <c r="P786" i="1" s="1"/>
  <c r="I786" i="1"/>
  <c r="D786" i="1"/>
  <c r="E786" i="1" s="1"/>
  <c r="G786" i="1" s="1"/>
  <c r="H786" i="1" s="1"/>
  <c r="N785" i="1"/>
  <c r="P785" i="1" s="1"/>
  <c r="I785" i="1"/>
  <c r="D785" i="1"/>
  <c r="N784" i="1"/>
  <c r="I784" i="1"/>
  <c r="K784" i="1" s="1"/>
  <c r="D784" i="1"/>
  <c r="N783" i="1"/>
  <c r="O783" i="1" s="1"/>
  <c r="Q783" i="1" s="1"/>
  <c r="R783" i="1" s="1"/>
  <c r="I783" i="1"/>
  <c r="J783" i="1" s="1"/>
  <c r="L783" i="1" s="1"/>
  <c r="M783" i="1" s="1"/>
  <c r="D783" i="1"/>
  <c r="F783" i="1" s="1"/>
  <c r="N782" i="1"/>
  <c r="I782" i="1"/>
  <c r="J782" i="1" s="1"/>
  <c r="L782" i="1" s="1"/>
  <c r="M782" i="1" s="1"/>
  <c r="D782" i="1"/>
  <c r="N781" i="1"/>
  <c r="P781" i="1" s="1"/>
  <c r="I781" i="1"/>
  <c r="K781" i="1" s="1"/>
  <c r="D781" i="1"/>
  <c r="E781" i="1" s="1"/>
  <c r="G781" i="1" s="1"/>
  <c r="H781" i="1" s="1"/>
  <c r="N780" i="1"/>
  <c r="P780" i="1" s="1"/>
  <c r="I780" i="1"/>
  <c r="K780" i="1" s="1"/>
  <c r="D780" i="1"/>
  <c r="N779" i="1"/>
  <c r="P779" i="1" s="1"/>
  <c r="I779" i="1"/>
  <c r="D779" i="1"/>
  <c r="F779" i="1" s="1"/>
  <c r="N778" i="1"/>
  <c r="I778" i="1"/>
  <c r="K778" i="1" s="1"/>
  <c r="D778" i="1"/>
  <c r="N777" i="1"/>
  <c r="P777" i="1" s="1"/>
  <c r="I777" i="1"/>
  <c r="K777" i="1" s="1"/>
  <c r="D777" i="1"/>
  <c r="N776" i="1"/>
  <c r="I776" i="1"/>
  <c r="K776" i="1" s="1"/>
  <c r="D776" i="1"/>
  <c r="N775" i="1"/>
  <c r="O775" i="1" s="1"/>
  <c r="Q775" i="1" s="1"/>
  <c r="R775" i="1" s="1"/>
  <c r="I775" i="1"/>
  <c r="K775" i="1" s="1"/>
  <c r="D775" i="1"/>
  <c r="F775" i="1" s="1"/>
  <c r="N774" i="1"/>
  <c r="I774" i="1"/>
  <c r="K774" i="1" s="1"/>
  <c r="D774" i="1"/>
  <c r="N773" i="1"/>
  <c r="P773" i="1" s="1"/>
  <c r="I773" i="1"/>
  <c r="J773" i="1" s="1"/>
  <c r="L773" i="1" s="1"/>
  <c r="M773" i="1" s="1"/>
  <c r="D773" i="1"/>
  <c r="F773" i="1" s="1"/>
  <c r="N772" i="1"/>
  <c r="O772" i="1" s="1"/>
  <c r="Q772" i="1" s="1"/>
  <c r="R772" i="1" s="1"/>
  <c r="I772" i="1"/>
  <c r="K772" i="1" s="1"/>
  <c r="D772" i="1"/>
  <c r="F772" i="1" s="1"/>
  <c r="N771" i="1"/>
  <c r="I771" i="1"/>
  <c r="D771" i="1"/>
  <c r="F771" i="1" s="1"/>
  <c r="N770" i="1"/>
  <c r="P770" i="1" s="1"/>
  <c r="I770" i="1"/>
  <c r="D770" i="1"/>
  <c r="F770" i="1" s="1"/>
  <c r="N769" i="1"/>
  <c r="P769" i="1" s="1"/>
  <c r="I769" i="1"/>
  <c r="D769" i="1"/>
  <c r="F769" i="1" s="1"/>
  <c r="N768" i="1"/>
  <c r="I768" i="1"/>
  <c r="K768" i="1" s="1"/>
  <c r="D768" i="1"/>
  <c r="E768" i="1" s="1"/>
  <c r="G768" i="1" s="1"/>
  <c r="H768" i="1" s="1"/>
  <c r="N767" i="1"/>
  <c r="P767" i="1" s="1"/>
  <c r="I767" i="1"/>
  <c r="K767" i="1" s="1"/>
  <c r="D767" i="1"/>
  <c r="F767" i="1" s="1"/>
  <c r="N766" i="1"/>
  <c r="P766" i="1" s="1"/>
  <c r="I766" i="1"/>
  <c r="D766" i="1"/>
  <c r="N765" i="1"/>
  <c r="P765" i="1" s="1"/>
  <c r="I765" i="1"/>
  <c r="D765" i="1"/>
  <c r="E765" i="1" s="1"/>
  <c r="G765" i="1" s="1"/>
  <c r="H765" i="1" s="1"/>
  <c r="N764" i="1"/>
  <c r="P764" i="1" s="1"/>
  <c r="I764" i="1"/>
  <c r="K764" i="1" s="1"/>
  <c r="D764" i="1"/>
  <c r="F764" i="1" s="1"/>
  <c r="N763" i="1"/>
  <c r="P763" i="1" s="1"/>
  <c r="I763" i="1"/>
  <c r="D763" i="1"/>
  <c r="F763" i="1" s="1"/>
  <c r="N762" i="1"/>
  <c r="O762" i="1" s="1"/>
  <c r="Q762" i="1" s="1"/>
  <c r="R762" i="1" s="1"/>
  <c r="I762" i="1"/>
  <c r="K762" i="1" s="1"/>
  <c r="D762" i="1"/>
  <c r="N761" i="1"/>
  <c r="P761" i="1" s="1"/>
  <c r="I761" i="1"/>
  <c r="K761" i="1" s="1"/>
  <c r="D761" i="1"/>
  <c r="N760" i="1"/>
  <c r="I760" i="1"/>
  <c r="K760" i="1" s="1"/>
  <c r="D760" i="1"/>
  <c r="N759" i="1"/>
  <c r="I759" i="1"/>
  <c r="K759" i="1" s="1"/>
  <c r="D759" i="1"/>
  <c r="F759" i="1" s="1"/>
  <c r="N758" i="1"/>
  <c r="P758" i="1" s="1"/>
  <c r="I758" i="1"/>
  <c r="J758" i="1" s="1"/>
  <c r="L758" i="1" s="1"/>
  <c r="M758" i="1" s="1"/>
  <c r="D758" i="1"/>
  <c r="N757" i="1"/>
  <c r="O757" i="1" s="1"/>
  <c r="Q757" i="1" s="1"/>
  <c r="R757" i="1" s="1"/>
  <c r="I757" i="1"/>
  <c r="K757" i="1" s="1"/>
  <c r="D757" i="1"/>
  <c r="F757" i="1" s="1"/>
  <c r="N756" i="1"/>
  <c r="O756" i="1" s="1"/>
  <c r="Q756" i="1" s="1"/>
  <c r="R756" i="1" s="1"/>
  <c r="I756" i="1"/>
  <c r="K756" i="1" s="1"/>
  <c r="D756" i="1"/>
  <c r="F756" i="1" s="1"/>
  <c r="N755" i="1"/>
  <c r="O755" i="1" s="1"/>
  <c r="Q755" i="1" s="1"/>
  <c r="R755" i="1" s="1"/>
  <c r="I755" i="1"/>
  <c r="D755" i="1"/>
  <c r="E755" i="1" s="1"/>
  <c r="G755" i="1" s="1"/>
  <c r="H755" i="1" s="1"/>
  <c r="N754" i="1"/>
  <c r="O754" i="1" s="1"/>
  <c r="Q754" i="1" s="1"/>
  <c r="R754" i="1" s="1"/>
  <c r="I754" i="1"/>
  <c r="K754" i="1" s="1"/>
  <c r="D754" i="1"/>
  <c r="F754" i="1" s="1"/>
  <c r="N753" i="1"/>
  <c r="P753" i="1" s="1"/>
  <c r="I753" i="1"/>
  <c r="K753" i="1" s="1"/>
  <c r="D753" i="1"/>
  <c r="N752" i="1"/>
  <c r="I752" i="1"/>
  <c r="J752" i="1" s="1"/>
  <c r="L752" i="1" s="1"/>
  <c r="M752" i="1" s="1"/>
  <c r="D752" i="1"/>
  <c r="N751" i="1"/>
  <c r="O751" i="1" s="1"/>
  <c r="Q751" i="1" s="1"/>
  <c r="R751" i="1" s="1"/>
  <c r="I751" i="1"/>
  <c r="J751" i="1" s="1"/>
  <c r="L751" i="1" s="1"/>
  <c r="M751" i="1" s="1"/>
  <c r="D751" i="1"/>
  <c r="F751" i="1" s="1"/>
  <c r="N750" i="1"/>
  <c r="P750" i="1" s="1"/>
  <c r="I750" i="1"/>
  <c r="K750" i="1" s="1"/>
  <c r="D750" i="1"/>
  <c r="N749" i="1"/>
  <c r="O749" i="1" s="1"/>
  <c r="Q749" i="1" s="1"/>
  <c r="R749" i="1" s="1"/>
  <c r="I749" i="1"/>
  <c r="D749" i="1"/>
  <c r="F749" i="1" s="1"/>
  <c r="N748" i="1"/>
  <c r="P748" i="1" s="1"/>
  <c r="I748" i="1"/>
  <c r="K748" i="1" s="1"/>
  <c r="D748" i="1"/>
  <c r="F748" i="1" s="1"/>
  <c r="N747" i="1"/>
  <c r="O747" i="1" s="1"/>
  <c r="Q747" i="1" s="1"/>
  <c r="R747" i="1" s="1"/>
  <c r="I747" i="1"/>
  <c r="D747" i="1"/>
  <c r="E747" i="1" s="1"/>
  <c r="G747" i="1" s="1"/>
  <c r="H747" i="1" s="1"/>
  <c r="N746" i="1"/>
  <c r="P746" i="1" s="1"/>
  <c r="I746" i="1"/>
  <c r="J746" i="1" s="1"/>
  <c r="L746" i="1" s="1"/>
  <c r="M746" i="1" s="1"/>
  <c r="D746" i="1"/>
  <c r="N745" i="1"/>
  <c r="P745" i="1" s="1"/>
  <c r="I745" i="1"/>
  <c r="K745" i="1" s="1"/>
  <c r="D745" i="1"/>
  <c r="N744" i="1"/>
  <c r="I744" i="1"/>
  <c r="D744" i="1"/>
  <c r="E744" i="1" s="1"/>
  <c r="G744" i="1" s="1"/>
  <c r="H744" i="1" s="1"/>
  <c r="N743" i="1"/>
  <c r="P743" i="1" s="1"/>
  <c r="I743" i="1"/>
  <c r="K743" i="1" s="1"/>
  <c r="D743" i="1"/>
  <c r="F743" i="1" s="1"/>
  <c r="N742" i="1"/>
  <c r="I742" i="1"/>
  <c r="K742" i="1" s="1"/>
  <c r="D742" i="1"/>
  <c r="N741" i="1"/>
  <c r="O741" i="1" s="1"/>
  <c r="Q741" i="1" s="1"/>
  <c r="R741" i="1" s="1"/>
  <c r="I741" i="1"/>
  <c r="K741" i="1" s="1"/>
  <c r="D741" i="1"/>
  <c r="F741" i="1" s="1"/>
  <c r="N740" i="1"/>
  <c r="P740" i="1" s="1"/>
  <c r="I740" i="1"/>
  <c r="D740" i="1"/>
  <c r="F740" i="1" s="1"/>
  <c r="N739" i="1"/>
  <c r="I739" i="1"/>
  <c r="D739" i="1"/>
  <c r="E739" i="1" s="1"/>
  <c r="G739" i="1" s="1"/>
  <c r="H739" i="1" s="1"/>
  <c r="N738" i="1"/>
  <c r="P738" i="1" s="1"/>
  <c r="I738" i="1"/>
  <c r="K738" i="1" s="1"/>
  <c r="D738" i="1"/>
  <c r="F738" i="1" s="1"/>
  <c r="N737" i="1"/>
  <c r="P737" i="1" s="1"/>
  <c r="I737" i="1"/>
  <c r="K737" i="1" s="1"/>
  <c r="D737" i="1"/>
  <c r="E737" i="1" s="1"/>
  <c r="G737" i="1" s="1"/>
  <c r="H737" i="1" s="1"/>
  <c r="N736" i="1"/>
  <c r="I736" i="1"/>
  <c r="J736" i="1" s="1"/>
  <c r="L736" i="1" s="1"/>
  <c r="M736" i="1" s="1"/>
  <c r="D736" i="1"/>
  <c r="N735" i="1"/>
  <c r="P735" i="1" s="1"/>
  <c r="I735" i="1"/>
  <c r="K735" i="1" s="1"/>
  <c r="D735" i="1"/>
  <c r="F735" i="1" s="1"/>
  <c r="N734" i="1"/>
  <c r="P734" i="1" s="1"/>
  <c r="I734" i="1"/>
  <c r="D734" i="1"/>
  <c r="N733" i="1"/>
  <c r="O733" i="1" s="1"/>
  <c r="Q733" i="1" s="1"/>
  <c r="R733" i="1" s="1"/>
  <c r="I733" i="1"/>
  <c r="K733" i="1" s="1"/>
  <c r="D733" i="1"/>
  <c r="N732" i="1"/>
  <c r="P732" i="1" s="1"/>
  <c r="I732" i="1"/>
  <c r="K732" i="1" s="1"/>
  <c r="D732" i="1"/>
  <c r="F732" i="1" s="1"/>
  <c r="N731" i="1"/>
  <c r="P731" i="1" s="1"/>
  <c r="I731" i="1"/>
  <c r="D731" i="1"/>
  <c r="E731" i="1" s="1"/>
  <c r="G731" i="1" s="1"/>
  <c r="H731" i="1" s="1"/>
  <c r="N730" i="1"/>
  <c r="O730" i="1" s="1"/>
  <c r="Q730" i="1" s="1"/>
  <c r="R730" i="1" s="1"/>
  <c r="I730" i="1"/>
  <c r="K730" i="1" s="1"/>
  <c r="D730" i="1"/>
  <c r="N729" i="1"/>
  <c r="I729" i="1"/>
  <c r="K729" i="1" s="1"/>
  <c r="D729" i="1"/>
  <c r="F729" i="1" s="1"/>
  <c r="N728" i="1"/>
  <c r="I728" i="1"/>
  <c r="J728" i="1" s="1"/>
  <c r="L728" i="1" s="1"/>
  <c r="M728" i="1" s="1"/>
  <c r="D728" i="1"/>
  <c r="E728" i="1" s="1"/>
  <c r="G728" i="1" s="1"/>
  <c r="H728" i="1" s="1"/>
  <c r="N727" i="1"/>
  <c r="P727" i="1" s="1"/>
  <c r="I727" i="1"/>
  <c r="K727" i="1" s="1"/>
  <c r="D727" i="1"/>
  <c r="F727" i="1" s="1"/>
  <c r="N726" i="1"/>
  <c r="I726" i="1"/>
  <c r="J726" i="1" s="1"/>
  <c r="L726" i="1" s="1"/>
  <c r="M726" i="1" s="1"/>
  <c r="D726" i="1"/>
  <c r="E726" i="1" s="1"/>
  <c r="G726" i="1" s="1"/>
  <c r="H726" i="1" s="1"/>
  <c r="N725" i="1"/>
  <c r="O725" i="1" s="1"/>
  <c r="Q725" i="1" s="1"/>
  <c r="R725" i="1" s="1"/>
  <c r="I725" i="1"/>
  <c r="D725" i="1"/>
  <c r="F725" i="1" s="1"/>
  <c r="N724" i="1"/>
  <c r="I724" i="1"/>
  <c r="K724" i="1" s="1"/>
  <c r="D724" i="1"/>
  <c r="E724" i="1" s="1"/>
  <c r="G724" i="1" s="1"/>
  <c r="H724" i="1" s="1"/>
  <c r="N723" i="1"/>
  <c r="O723" i="1" s="1"/>
  <c r="Q723" i="1" s="1"/>
  <c r="R723" i="1" s="1"/>
  <c r="I723" i="1"/>
  <c r="J723" i="1" s="1"/>
  <c r="L723" i="1" s="1"/>
  <c r="M723" i="1" s="1"/>
  <c r="D723" i="1"/>
  <c r="F723" i="1" s="1"/>
  <c r="N722" i="1"/>
  <c r="P722" i="1" s="1"/>
  <c r="I722" i="1"/>
  <c r="K722" i="1" s="1"/>
  <c r="D722" i="1"/>
  <c r="N721" i="1"/>
  <c r="P721" i="1" s="1"/>
  <c r="I721" i="1"/>
  <c r="D721" i="1"/>
  <c r="E721" i="1" s="1"/>
  <c r="G721" i="1" s="1"/>
  <c r="H721" i="1" s="1"/>
  <c r="N720" i="1"/>
  <c r="O720" i="1" s="1"/>
  <c r="Q720" i="1" s="1"/>
  <c r="R720" i="1" s="1"/>
  <c r="I720" i="1"/>
  <c r="K720" i="1" s="1"/>
  <c r="D720" i="1"/>
  <c r="F720" i="1" s="1"/>
  <c r="N719" i="1"/>
  <c r="P719" i="1" s="1"/>
  <c r="I719" i="1"/>
  <c r="D719" i="1"/>
  <c r="F719" i="1" s="1"/>
  <c r="N718" i="1"/>
  <c r="O718" i="1" s="1"/>
  <c r="Q718" i="1" s="1"/>
  <c r="R718" i="1" s="1"/>
  <c r="I718" i="1"/>
  <c r="J718" i="1" s="1"/>
  <c r="L718" i="1" s="1"/>
  <c r="M718" i="1" s="1"/>
  <c r="D718" i="1"/>
  <c r="E718" i="1" s="1"/>
  <c r="G718" i="1" s="1"/>
  <c r="H718" i="1" s="1"/>
  <c r="N717" i="1"/>
  <c r="P717" i="1" s="1"/>
  <c r="I717" i="1"/>
  <c r="K717" i="1" s="1"/>
  <c r="D717" i="1"/>
  <c r="F717" i="1" s="1"/>
  <c r="N716" i="1"/>
  <c r="I716" i="1"/>
  <c r="K716" i="1" s="1"/>
  <c r="D716" i="1"/>
  <c r="E716" i="1" s="1"/>
  <c r="G716" i="1" s="1"/>
  <c r="H716" i="1" s="1"/>
  <c r="N715" i="1"/>
  <c r="O715" i="1" s="1"/>
  <c r="Q715" i="1" s="1"/>
  <c r="R715" i="1" s="1"/>
  <c r="I715" i="1"/>
  <c r="J715" i="1" s="1"/>
  <c r="L715" i="1" s="1"/>
  <c r="M715" i="1" s="1"/>
  <c r="D715" i="1"/>
  <c r="F715" i="1" s="1"/>
  <c r="N714" i="1"/>
  <c r="P714" i="1" s="1"/>
  <c r="I714" i="1"/>
  <c r="J714" i="1" s="1"/>
  <c r="L714" i="1" s="1"/>
  <c r="M714" i="1" s="1"/>
  <c r="D714" i="1"/>
  <c r="N713" i="1"/>
  <c r="P713" i="1" s="1"/>
  <c r="I713" i="1"/>
  <c r="J713" i="1" s="1"/>
  <c r="L713" i="1" s="1"/>
  <c r="M713" i="1" s="1"/>
  <c r="D713" i="1"/>
  <c r="E713" i="1" s="1"/>
  <c r="G713" i="1" s="1"/>
  <c r="H713" i="1" s="1"/>
  <c r="N712" i="1"/>
  <c r="O712" i="1" s="1"/>
  <c r="Q712" i="1" s="1"/>
  <c r="R712" i="1" s="1"/>
  <c r="I712" i="1"/>
  <c r="K712" i="1" s="1"/>
  <c r="D712" i="1"/>
  <c r="F712" i="1" s="1"/>
  <c r="N711" i="1"/>
  <c r="O711" i="1" s="1"/>
  <c r="Q711" i="1" s="1"/>
  <c r="R711" i="1" s="1"/>
  <c r="I711" i="1"/>
  <c r="D711" i="1"/>
  <c r="F711" i="1" s="1"/>
  <c r="N710" i="1"/>
  <c r="O710" i="1" s="1"/>
  <c r="Q710" i="1" s="1"/>
  <c r="R710" i="1" s="1"/>
  <c r="I710" i="1"/>
  <c r="J710" i="1" s="1"/>
  <c r="L710" i="1" s="1"/>
  <c r="M710" i="1" s="1"/>
  <c r="D710" i="1"/>
  <c r="E710" i="1" s="1"/>
  <c r="G710" i="1" s="1"/>
  <c r="H710" i="1" s="1"/>
  <c r="N709" i="1"/>
  <c r="P709" i="1" s="1"/>
  <c r="I709" i="1"/>
  <c r="D709" i="1"/>
  <c r="F709" i="1" s="1"/>
  <c r="N708" i="1"/>
  <c r="I708" i="1"/>
  <c r="K708" i="1" s="1"/>
  <c r="D708" i="1"/>
  <c r="E708" i="1" s="1"/>
  <c r="G708" i="1" s="1"/>
  <c r="H708" i="1" s="1"/>
  <c r="N707" i="1"/>
  <c r="O707" i="1" s="1"/>
  <c r="Q707" i="1" s="1"/>
  <c r="R707" i="1" s="1"/>
  <c r="I707" i="1"/>
  <c r="J707" i="1" s="1"/>
  <c r="L707" i="1" s="1"/>
  <c r="M707" i="1" s="1"/>
  <c r="D707" i="1"/>
  <c r="F707" i="1" s="1"/>
  <c r="N706" i="1"/>
  <c r="P706" i="1" s="1"/>
  <c r="I706" i="1"/>
  <c r="D706" i="1"/>
  <c r="N705" i="1"/>
  <c r="P705" i="1" s="1"/>
  <c r="I705" i="1"/>
  <c r="J705" i="1" s="1"/>
  <c r="L705" i="1" s="1"/>
  <c r="M705" i="1" s="1"/>
  <c r="D705" i="1"/>
  <c r="E705" i="1" s="1"/>
  <c r="G705" i="1" s="1"/>
  <c r="H705" i="1" s="1"/>
  <c r="N704" i="1"/>
  <c r="O704" i="1" s="1"/>
  <c r="Q704" i="1" s="1"/>
  <c r="R704" i="1" s="1"/>
  <c r="I704" i="1"/>
  <c r="K704" i="1" s="1"/>
  <c r="D704" i="1"/>
  <c r="F704" i="1" s="1"/>
  <c r="N703" i="1"/>
  <c r="I703" i="1"/>
  <c r="D703" i="1"/>
  <c r="F703" i="1" s="1"/>
  <c r="N702" i="1"/>
  <c r="O702" i="1" s="1"/>
  <c r="Q702" i="1" s="1"/>
  <c r="R702" i="1" s="1"/>
  <c r="I702" i="1"/>
  <c r="J702" i="1" s="1"/>
  <c r="L702" i="1" s="1"/>
  <c r="M702" i="1" s="1"/>
  <c r="D702" i="1"/>
  <c r="E702" i="1" s="1"/>
  <c r="G702" i="1" s="1"/>
  <c r="H702" i="1" s="1"/>
  <c r="N701" i="1"/>
  <c r="I701" i="1"/>
  <c r="K701" i="1" s="1"/>
  <c r="D701" i="1"/>
  <c r="F701" i="1" s="1"/>
  <c r="N700" i="1"/>
  <c r="I700" i="1"/>
  <c r="K700" i="1" s="1"/>
  <c r="D700" i="1"/>
  <c r="E700" i="1" s="1"/>
  <c r="G700" i="1" s="1"/>
  <c r="H700" i="1" s="1"/>
  <c r="N699" i="1"/>
  <c r="O699" i="1" s="1"/>
  <c r="Q699" i="1" s="1"/>
  <c r="R699" i="1" s="1"/>
  <c r="I699" i="1"/>
  <c r="J699" i="1" s="1"/>
  <c r="L699" i="1" s="1"/>
  <c r="M699" i="1" s="1"/>
  <c r="D699" i="1"/>
  <c r="F699" i="1" s="1"/>
  <c r="N698" i="1"/>
  <c r="P698" i="1" s="1"/>
  <c r="I698" i="1"/>
  <c r="J698" i="1" s="1"/>
  <c r="L698" i="1" s="1"/>
  <c r="M698" i="1" s="1"/>
  <c r="D698" i="1"/>
  <c r="N697" i="1"/>
  <c r="P697" i="1" s="1"/>
  <c r="I697" i="1"/>
  <c r="J697" i="1" s="1"/>
  <c r="L697" i="1" s="1"/>
  <c r="M697" i="1" s="1"/>
  <c r="D697" i="1"/>
  <c r="E697" i="1" s="1"/>
  <c r="G697" i="1" s="1"/>
  <c r="H697" i="1" s="1"/>
  <c r="N696" i="1"/>
  <c r="I696" i="1"/>
  <c r="K696" i="1" s="1"/>
  <c r="D696" i="1"/>
  <c r="F696" i="1" s="1"/>
  <c r="N695" i="1"/>
  <c r="P695" i="1" s="1"/>
  <c r="I695" i="1"/>
  <c r="D695" i="1"/>
  <c r="F695" i="1" s="1"/>
  <c r="N694" i="1"/>
  <c r="P694" i="1" s="1"/>
  <c r="I694" i="1"/>
  <c r="J694" i="1" s="1"/>
  <c r="L694" i="1" s="1"/>
  <c r="M694" i="1" s="1"/>
  <c r="D694" i="1"/>
  <c r="E694" i="1" s="1"/>
  <c r="G694" i="1" s="1"/>
  <c r="H694" i="1" s="1"/>
  <c r="N693" i="1"/>
  <c r="I693" i="1"/>
  <c r="K693" i="1" s="1"/>
  <c r="D693" i="1"/>
  <c r="F693" i="1" s="1"/>
  <c r="N692" i="1"/>
  <c r="I692" i="1"/>
  <c r="K692" i="1" s="1"/>
  <c r="D692" i="1"/>
  <c r="N691" i="1"/>
  <c r="I691" i="1"/>
  <c r="J691" i="1" s="1"/>
  <c r="L691" i="1" s="1"/>
  <c r="M691" i="1" s="1"/>
  <c r="D691" i="1"/>
  <c r="F691" i="1" s="1"/>
  <c r="N690" i="1"/>
  <c r="I690" i="1"/>
  <c r="K690" i="1" s="1"/>
  <c r="D690" i="1"/>
  <c r="N689" i="1"/>
  <c r="P689" i="1" s="1"/>
  <c r="I689" i="1"/>
  <c r="K689" i="1" s="1"/>
  <c r="D689" i="1"/>
  <c r="E689" i="1" s="1"/>
  <c r="G689" i="1" s="1"/>
  <c r="H689" i="1" s="1"/>
  <c r="N688" i="1"/>
  <c r="I688" i="1"/>
  <c r="K688" i="1" s="1"/>
  <c r="D688" i="1"/>
  <c r="F688" i="1" s="1"/>
  <c r="N687" i="1"/>
  <c r="P687" i="1" s="1"/>
  <c r="I687" i="1"/>
  <c r="D687" i="1"/>
  <c r="F687" i="1" s="1"/>
  <c r="N686" i="1"/>
  <c r="P686" i="1" s="1"/>
  <c r="I686" i="1"/>
  <c r="D686" i="1"/>
  <c r="N685" i="1"/>
  <c r="P685" i="1" s="1"/>
  <c r="I685" i="1"/>
  <c r="K685" i="1" s="1"/>
  <c r="D685" i="1"/>
  <c r="E685" i="1" s="1"/>
  <c r="G685" i="1" s="1"/>
  <c r="H685" i="1" s="1"/>
  <c r="N684" i="1"/>
  <c r="I684" i="1"/>
  <c r="K684" i="1" s="1"/>
  <c r="D684" i="1"/>
  <c r="E684" i="1" s="1"/>
  <c r="G684" i="1" s="1"/>
  <c r="H684" i="1" s="1"/>
  <c r="N683" i="1"/>
  <c r="I683" i="1"/>
  <c r="J683" i="1" s="1"/>
  <c r="L683" i="1" s="1"/>
  <c r="M683" i="1" s="1"/>
  <c r="D683" i="1"/>
  <c r="N682" i="1"/>
  <c r="P682" i="1" s="1"/>
  <c r="I682" i="1"/>
  <c r="D682" i="1"/>
  <c r="N681" i="1"/>
  <c r="P681" i="1" s="1"/>
  <c r="I681" i="1"/>
  <c r="J681" i="1" s="1"/>
  <c r="L681" i="1" s="1"/>
  <c r="M681" i="1" s="1"/>
  <c r="D681" i="1"/>
  <c r="E681" i="1" s="1"/>
  <c r="G681" i="1" s="1"/>
  <c r="H681" i="1" s="1"/>
  <c r="N680" i="1"/>
  <c r="O680" i="1" s="1"/>
  <c r="Q680" i="1" s="1"/>
  <c r="R680" i="1" s="1"/>
  <c r="I680" i="1"/>
  <c r="D680" i="1"/>
  <c r="N679" i="1"/>
  <c r="O679" i="1" s="1"/>
  <c r="Q679" i="1" s="1"/>
  <c r="R679" i="1" s="1"/>
  <c r="I679" i="1"/>
  <c r="D679" i="1"/>
  <c r="F679" i="1" s="1"/>
  <c r="N678" i="1"/>
  <c r="I678" i="1"/>
  <c r="J678" i="1" s="1"/>
  <c r="L678" i="1" s="1"/>
  <c r="M678" i="1" s="1"/>
  <c r="D678" i="1"/>
  <c r="E678" i="1" s="1"/>
  <c r="G678" i="1" s="1"/>
  <c r="H678" i="1" s="1"/>
  <c r="N677" i="1"/>
  <c r="P677" i="1" s="1"/>
  <c r="I677" i="1"/>
  <c r="D677" i="1"/>
  <c r="E677" i="1" s="1"/>
  <c r="G677" i="1" s="1"/>
  <c r="H677" i="1" s="1"/>
  <c r="N676" i="1"/>
  <c r="I676" i="1"/>
  <c r="K676" i="1" s="1"/>
  <c r="D676" i="1"/>
  <c r="N675" i="1"/>
  <c r="O675" i="1" s="1"/>
  <c r="Q675" i="1" s="1"/>
  <c r="R675" i="1" s="1"/>
  <c r="I675" i="1"/>
  <c r="J675" i="1" s="1"/>
  <c r="L675" i="1" s="1"/>
  <c r="M675" i="1" s="1"/>
  <c r="D675" i="1"/>
  <c r="N674" i="1"/>
  <c r="I674" i="1"/>
  <c r="J674" i="1" s="1"/>
  <c r="L674" i="1" s="1"/>
  <c r="M674" i="1" s="1"/>
  <c r="D674" i="1"/>
  <c r="N673" i="1"/>
  <c r="P673" i="1" s="1"/>
  <c r="I673" i="1"/>
  <c r="D673" i="1"/>
  <c r="E673" i="1" s="1"/>
  <c r="G673" i="1" s="1"/>
  <c r="H673" i="1" s="1"/>
  <c r="N672" i="1"/>
  <c r="O672" i="1" s="1"/>
  <c r="Q672" i="1" s="1"/>
  <c r="R672" i="1" s="1"/>
  <c r="I672" i="1"/>
  <c r="K672" i="1" s="1"/>
  <c r="D672" i="1"/>
  <c r="N671" i="1"/>
  <c r="P671" i="1" s="1"/>
  <c r="I671" i="1"/>
  <c r="D671" i="1"/>
  <c r="F671" i="1" s="1"/>
  <c r="N670" i="1"/>
  <c r="O670" i="1" s="1"/>
  <c r="Q670" i="1" s="1"/>
  <c r="R670" i="1" s="1"/>
  <c r="I670" i="1"/>
  <c r="J670" i="1" s="1"/>
  <c r="L670" i="1" s="1"/>
  <c r="M670" i="1" s="1"/>
  <c r="D670" i="1"/>
  <c r="N669" i="1"/>
  <c r="P669" i="1" s="1"/>
  <c r="I669" i="1"/>
  <c r="K669" i="1" s="1"/>
  <c r="D669" i="1"/>
  <c r="N668" i="1"/>
  <c r="I668" i="1"/>
  <c r="K668" i="1" s="1"/>
  <c r="D668" i="1"/>
  <c r="E668" i="1" s="1"/>
  <c r="G668" i="1" s="1"/>
  <c r="H668" i="1" s="1"/>
  <c r="N667" i="1"/>
  <c r="O667" i="1" s="1"/>
  <c r="Q667" i="1" s="1"/>
  <c r="R667" i="1" s="1"/>
  <c r="I667" i="1"/>
  <c r="J667" i="1" s="1"/>
  <c r="L667" i="1" s="1"/>
  <c r="M667" i="1" s="1"/>
  <c r="D667" i="1"/>
  <c r="F667" i="1" s="1"/>
  <c r="N666" i="1"/>
  <c r="P666" i="1" s="1"/>
  <c r="I666" i="1"/>
  <c r="D666" i="1"/>
  <c r="N665" i="1"/>
  <c r="P665" i="1" s="1"/>
  <c r="I665" i="1"/>
  <c r="D665" i="1"/>
  <c r="E665" i="1" s="1"/>
  <c r="G665" i="1" s="1"/>
  <c r="H665" i="1" s="1"/>
  <c r="N664" i="1"/>
  <c r="O664" i="1" s="1"/>
  <c r="Q664" i="1" s="1"/>
  <c r="R664" i="1" s="1"/>
  <c r="I664" i="1"/>
  <c r="K664" i="1" s="1"/>
  <c r="D664" i="1"/>
  <c r="F664" i="1" s="1"/>
  <c r="N663" i="1"/>
  <c r="O663" i="1" s="1"/>
  <c r="Q663" i="1" s="1"/>
  <c r="R663" i="1" s="1"/>
  <c r="I663" i="1"/>
  <c r="D663" i="1"/>
  <c r="F663" i="1" s="1"/>
  <c r="N662" i="1"/>
  <c r="O662" i="1" s="1"/>
  <c r="Q662" i="1" s="1"/>
  <c r="R662" i="1" s="1"/>
  <c r="I662" i="1"/>
  <c r="J662" i="1" s="1"/>
  <c r="L662" i="1" s="1"/>
  <c r="M662" i="1" s="1"/>
  <c r="D662" i="1"/>
  <c r="E662" i="1" s="1"/>
  <c r="G662" i="1" s="1"/>
  <c r="H662" i="1" s="1"/>
  <c r="N661" i="1"/>
  <c r="P661" i="1" s="1"/>
  <c r="I661" i="1"/>
  <c r="K661" i="1" s="1"/>
  <c r="D661" i="1"/>
  <c r="N660" i="1"/>
  <c r="I660" i="1"/>
  <c r="K660" i="1" s="1"/>
  <c r="D660" i="1"/>
  <c r="N659" i="1"/>
  <c r="O659" i="1" s="1"/>
  <c r="Q659" i="1" s="1"/>
  <c r="R659" i="1" s="1"/>
  <c r="I659" i="1"/>
  <c r="J659" i="1" s="1"/>
  <c r="L659" i="1" s="1"/>
  <c r="M659" i="1" s="1"/>
  <c r="D659" i="1"/>
  <c r="F659" i="1" s="1"/>
  <c r="N658" i="1"/>
  <c r="P658" i="1" s="1"/>
  <c r="I658" i="1"/>
  <c r="J658" i="1" s="1"/>
  <c r="L658" i="1" s="1"/>
  <c r="M658" i="1" s="1"/>
  <c r="D658" i="1"/>
  <c r="N657" i="1"/>
  <c r="P657" i="1" s="1"/>
  <c r="I657" i="1"/>
  <c r="J657" i="1" s="1"/>
  <c r="L657" i="1" s="1"/>
  <c r="M657" i="1" s="1"/>
  <c r="D657" i="1"/>
  <c r="E657" i="1" s="1"/>
  <c r="G657" i="1" s="1"/>
  <c r="H657" i="1" s="1"/>
  <c r="N656" i="1"/>
  <c r="O656" i="1" s="1"/>
  <c r="Q656" i="1" s="1"/>
  <c r="R656" i="1" s="1"/>
  <c r="I656" i="1"/>
  <c r="K656" i="1" s="1"/>
  <c r="D656" i="1"/>
  <c r="N655" i="1"/>
  <c r="O655" i="1" s="1"/>
  <c r="Q655" i="1" s="1"/>
  <c r="R655" i="1" s="1"/>
  <c r="I655" i="1"/>
  <c r="D655" i="1"/>
  <c r="F655" i="1" s="1"/>
  <c r="N654" i="1"/>
  <c r="O654" i="1" s="1"/>
  <c r="Q654" i="1" s="1"/>
  <c r="R654" i="1" s="1"/>
  <c r="I654" i="1"/>
  <c r="D654" i="1"/>
  <c r="E654" i="1" s="1"/>
  <c r="G654" i="1" s="1"/>
  <c r="H654" i="1" s="1"/>
  <c r="N653" i="1"/>
  <c r="P653" i="1" s="1"/>
  <c r="I653" i="1"/>
  <c r="K653" i="1" s="1"/>
  <c r="D653" i="1"/>
  <c r="E653" i="1" s="1"/>
  <c r="G653" i="1" s="1"/>
  <c r="H653" i="1" s="1"/>
  <c r="N652" i="1"/>
  <c r="I652" i="1"/>
  <c r="K652" i="1" s="1"/>
  <c r="D652" i="1"/>
  <c r="E652" i="1" s="1"/>
  <c r="G652" i="1" s="1"/>
  <c r="H652" i="1" s="1"/>
  <c r="N651" i="1"/>
  <c r="I651" i="1"/>
  <c r="K651" i="1" s="1"/>
  <c r="D651" i="1"/>
  <c r="F651" i="1" s="1"/>
  <c r="N650" i="1"/>
  <c r="I650" i="1"/>
  <c r="K650" i="1" s="1"/>
  <c r="D650" i="1"/>
  <c r="N649" i="1"/>
  <c r="P649" i="1" s="1"/>
  <c r="I649" i="1"/>
  <c r="J649" i="1" s="1"/>
  <c r="L649" i="1" s="1"/>
  <c r="M649" i="1" s="1"/>
  <c r="D649" i="1"/>
  <c r="N648" i="1"/>
  <c r="O648" i="1" s="1"/>
  <c r="Q648" i="1" s="1"/>
  <c r="R648" i="1" s="1"/>
  <c r="I648" i="1"/>
  <c r="K648" i="1" s="1"/>
  <c r="D648" i="1"/>
  <c r="N647" i="1"/>
  <c r="P647" i="1" s="1"/>
  <c r="I647" i="1"/>
  <c r="D647" i="1"/>
  <c r="F647" i="1" s="1"/>
  <c r="N646" i="1"/>
  <c r="O646" i="1" s="1"/>
  <c r="Q646" i="1" s="1"/>
  <c r="R646" i="1" s="1"/>
  <c r="I646" i="1"/>
  <c r="J646" i="1" s="1"/>
  <c r="L646" i="1" s="1"/>
  <c r="M646" i="1" s="1"/>
  <c r="D646" i="1"/>
  <c r="N645" i="1"/>
  <c r="P645" i="1" s="1"/>
  <c r="I645" i="1"/>
  <c r="K645" i="1" s="1"/>
  <c r="D645" i="1"/>
  <c r="N644" i="1"/>
  <c r="I644" i="1"/>
  <c r="D644" i="1"/>
  <c r="E644" i="1" s="1"/>
  <c r="G644" i="1" s="1"/>
  <c r="H644" i="1" s="1"/>
  <c r="N643" i="1"/>
  <c r="O643" i="1" s="1"/>
  <c r="Q643" i="1" s="1"/>
  <c r="R643" i="1" s="1"/>
  <c r="I643" i="1"/>
  <c r="K643" i="1" s="1"/>
  <c r="D643" i="1"/>
  <c r="N642" i="1"/>
  <c r="P642" i="1" s="1"/>
  <c r="I642" i="1"/>
  <c r="K642" i="1" s="1"/>
  <c r="D642" i="1"/>
  <c r="N641" i="1"/>
  <c r="I641" i="1"/>
  <c r="J641" i="1" s="1"/>
  <c r="L641" i="1" s="1"/>
  <c r="M641" i="1" s="1"/>
  <c r="D641" i="1"/>
  <c r="E641" i="1" s="1"/>
  <c r="G641" i="1" s="1"/>
  <c r="H641" i="1" s="1"/>
  <c r="N640" i="1"/>
  <c r="I640" i="1"/>
  <c r="K640" i="1" s="1"/>
  <c r="D640" i="1"/>
  <c r="F640" i="1" s="1"/>
  <c r="N639" i="1"/>
  <c r="P639" i="1" s="1"/>
  <c r="I639" i="1"/>
  <c r="D639" i="1"/>
  <c r="N638" i="1"/>
  <c r="I638" i="1"/>
  <c r="D638" i="1"/>
  <c r="E638" i="1" s="1"/>
  <c r="G638" i="1" s="1"/>
  <c r="H638" i="1" s="1"/>
  <c r="N637" i="1"/>
  <c r="P637" i="1" s="1"/>
  <c r="I637" i="1"/>
  <c r="K637" i="1" s="1"/>
  <c r="D637" i="1"/>
  <c r="N636" i="1"/>
  <c r="I636" i="1"/>
  <c r="D636" i="1"/>
  <c r="N635" i="1"/>
  <c r="O635" i="1" s="1"/>
  <c r="Q635" i="1" s="1"/>
  <c r="R635" i="1" s="1"/>
  <c r="I635" i="1"/>
  <c r="K635" i="1" s="1"/>
  <c r="D635" i="1"/>
  <c r="F635" i="1" s="1"/>
  <c r="N634" i="1"/>
  <c r="P634" i="1" s="1"/>
  <c r="I634" i="1"/>
  <c r="K634" i="1" s="1"/>
  <c r="D634" i="1"/>
  <c r="N633" i="1"/>
  <c r="I633" i="1"/>
  <c r="J633" i="1" s="1"/>
  <c r="L633" i="1" s="1"/>
  <c r="M633" i="1" s="1"/>
  <c r="D633" i="1"/>
  <c r="N632" i="1"/>
  <c r="I632" i="1"/>
  <c r="K632" i="1" s="1"/>
  <c r="D632" i="1"/>
  <c r="N631" i="1"/>
  <c r="O631" i="1" s="1"/>
  <c r="Q631" i="1" s="1"/>
  <c r="R631" i="1" s="1"/>
  <c r="I631" i="1"/>
  <c r="D631" i="1"/>
  <c r="N630" i="1"/>
  <c r="I630" i="1"/>
  <c r="J630" i="1" s="1"/>
  <c r="L630" i="1" s="1"/>
  <c r="M630" i="1" s="1"/>
  <c r="D630" i="1"/>
  <c r="N629" i="1"/>
  <c r="P629" i="1" s="1"/>
  <c r="I629" i="1"/>
  <c r="D629" i="1"/>
  <c r="N628" i="1"/>
  <c r="I628" i="1"/>
  <c r="D628" i="1"/>
  <c r="N627" i="1"/>
  <c r="O627" i="1" s="1"/>
  <c r="Q627" i="1" s="1"/>
  <c r="R627" i="1" s="1"/>
  <c r="I627" i="1"/>
  <c r="J627" i="1" s="1"/>
  <c r="L627" i="1" s="1"/>
  <c r="M627" i="1" s="1"/>
  <c r="D627" i="1"/>
  <c r="F627" i="1" s="1"/>
  <c r="N626" i="1"/>
  <c r="I626" i="1"/>
  <c r="D626" i="1"/>
  <c r="N625" i="1"/>
  <c r="I625" i="1"/>
  <c r="D625" i="1"/>
  <c r="E625" i="1" s="1"/>
  <c r="G625" i="1" s="1"/>
  <c r="H625" i="1" s="1"/>
  <c r="N624" i="1"/>
  <c r="P624" i="1" s="1"/>
  <c r="I624" i="1"/>
  <c r="K624" i="1" s="1"/>
  <c r="D624" i="1"/>
  <c r="N623" i="1"/>
  <c r="O623" i="1" s="1"/>
  <c r="Q623" i="1" s="1"/>
  <c r="R623" i="1" s="1"/>
  <c r="I623" i="1"/>
  <c r="D623" i="1"/>
  <c r="N622" i="1"/>
  <c r="P622" i="1" s="1"/>
  <c r="I622" i="1"/>
  <c r="D622" i="1"/>
  <c r="E622" i="1" s="1"/>
  <c r="G622" i="1" s="1"/>
  <c r="H622" i="1" s="1"/>
  <c r="N621" i="1"/>
  <c r="I621" i="1"/>
  <c r="K621" i="1" s="1"/>
  <c r="D621" i="1"/>
  <c r="F621" i="1" s="1"/>
  <c r="N620" i="1"/>
  <c r="I620" i="1"/>
  <c r="D620" i="1"/>
  <c r="F620" i="1" s="1"/>
  <c r="N619" i="1"/>
  <c r="I619" i="1"/>
  <c r="D619" i="1"/>
  <c r="F619" i="1" s="1"/>
  <c r="N618" i="1"/>
  <c r="P618" i="1" s="1"/>
  <c r="I618" i="1"/>
  <c r="K618" i="1" s="1"/>
  <c r="D618" i="1"/>
  <c r="N617" i="1"/>
  <c r="I617" i="1"/>
  <c r="D617" i="1"/>
  <c r="E617" i="1" s="1"/>
  <c r="G617" i="1" s="1"/>
  <c r="H617" i="1" s="1"/>
  <c r="N616" i="1"/>
  <c r="I616" i="1"/>
  <c r="D616" i="1"/>
  <c r="N615" i="1"/>
  <c r="P615" i="1" s="1"/>
  <c r="I615" i="1"/>
  <c r="D615" i="1"/>
  <c r="N614" i="1"/>
  <c r="I614" i="1"/>
  <c r="D614" i="1"/>
  <c r="E614" i="1" s="1"/>
  <c r="G614" i="1" s="1"/>
  <c r="H614" i="1" s="1"/>
  <c r="N613" i="1"/>
  <c r="P613" i="1" s="1"/>
  <c r="I613" i="1"/>
  <c r="K613" i="1" s="1"/>
  <c r="D613" i="1"/>
  <c r="N612" i="1"/>
  <c r="P612" i="1" s="1"/>
  <c r="I612" i="1"/>
  <c r="J612" i="1" s="1"/>
  <c r="L612" i="1" s="1"/>
  <c r="M612" i="1" s="1"/>
  <c r="D612" i="1"/>
  <c r="E612" i="1" s="1"/>
  <c r="G612" i="1" s="1"/>
  <c r="H612" i="1" s="1"/>
  <c r="N611" i="1"/>
  <c r="O611" i="1" s="1"/>
  <c r="Q611" i="1" s="1"/>
  <c r="R611" i="1" s="1"/>
  <c r="I611" i="1"/>
  <c r="J611" i="1" s="1"/>
  <c r="L611" i="1" s="1"/>
  <c r="M611" i="1" s="1"/>
  <c r="D611" i="1"/>
  <c r="N610" i="1"/>
  <c r="P610" i="1" s="1"/>
  <c r="I610" i="1"/>
  <c r="K610" i="1" s="1"/>
  <c r="D610" i="1"/>
  <c r="N609" i="1"/>
  <c r="I609" i="1"/>
  <c r="K609" i="1" s="1"/>
  <c r="D609" i="1"/>
  <c r="F609" i="1" s="1"/>
  <c r="N608" i="1"/>
  <c r="P608" i="1" s="1"/>
  <c r="I608" i="1"/>
  <c r="K608" i="1" s="1"/>
  <c r="D608" i="1"/>
  <c r="F608" i="1" s="1"/>
  <c r="N607" i="1"/>
  <c r="P607" i="1" s="1"/>
  <c r="I607" i="1"/>
  <c r="K607" i="1" s="1"/>
  <c r="D607" i="1"/>
  <c r="N606" i="1"/>
  <c r="P606" i="1" s="1"/>
  <c r="I606" i="1"/>
  <c r="K606" i="1" s="1"/>
  <c r="D606" i="1"/>
  <c r="N605" i="1"/>
  <c r="I605" i="1"/>
  <c r="K605" i="1" s="1"/>
  <c r="D605" i="1"/>
  <c r="N604" i="1"/>
  <c r="I604" i="1"/>
  <c r="K604" i="1" s="1"/>
  <c r="D604" i="1"/>
  <c r="N603" i="1"/>
  <c r="I603" i="1"/>
  <c r="J603" i="1" s="1"/>
  <c r="L603" i="1" s="1"/>
  <c r="M603" i="1" s="1"/>
  <c r="D603" i="1"/>
  <c r="F603" i="1" s="1"/>
  <c r="N602" i="1"/>
  <c r="P602" i="1" s="1"/>
  <c r="I602" i="1"/>
  <c r="K602" i="1" s="1"/>
  <c r="D602" i="1"/>
  <c r="N601" i="1"/>
  <c r="P601" i="1" s="1"/>
  <c r="I601" i="1"/>
  <c r="J601" i="1" s="1"/>
  <c r="L601" i="1" s="1"/>
  <c r="M601" i="1" s="1"/>
  <c r="D601" i="1"/>
  <c r="N600" i="1"/>
  <c r="O600" i="1" s="1"/>
  <c r="Q600" i="1" s="1"/>
  <c r="R600" i="1" s="1"/>
  <c r="I600" i="1"/>
  <c r="D600" i="1"/>
  <c r="F600" i="1" s="1"/>
  <c r="N599" i="1"/>
  <c r="I599" i="1"/>
  <c r="D599" i="1"/>
  <c r="F599" i="1" s="1"/>
  <c r="N598" i="1"/>
  <c r="I598" i="1"/>
  <c r="K598" i="1" s="1"/>
  <c r="D598" i="1"/>
  <c r="N597" i="1"/>
  <c r="P597" i="1" s="1"/>
  <c r="I597" i="1"/>
  <c r="K597" i="1" s="1"/>
  <c r="D597" i="1"/>
  <c r="N596" i="1"/>
  <c r="I596" i="1"/>
  <c r="K596" i="1" s="1"/>
  <c r="D596" i="1"/>
  <c r="F596" i="1" s="1"/>
  <c r="N595" i="1"/>
  <c r="O595" i="1" s="1"/>
  <c r="Q595" i="1" s="1"/>
  <c r="R595" i="1" s="1"/>
  <c r="I595" i="1"/>
  <c r="J595" i="1" s="1"/>
  <c r="L595" i="1" s="1"/>
  <c r="M595" i="1" s="1"/>
  <c r="D595" i="1"/>
  <c r="F595" i="1" s="1"/>
  <c r="N594" i="1"/>
  <c r="P594" i="1" s="1"/>
  <c r="I594" i="1"/>
  <c r="J594" i="1" s="1"/>
  <c r="L594" i="1" s="1"/>
  <c r="M594" i="1" s="1"/>
  <c r="D594" i="1"/>
  <c r="N593" i="1"/>
  <c r="P593" i="1" s="1"/>
  <c r="I593" i="1"/>
  <c r="K593" i="1" s="1"/>
  <c r="D593" i="1"/>
  <c r="E593" i="1" s="1"/>
  <c r="G593" i="1" s="1"/>
  <c r="H593" i="1" s="1"/>
  <c r="N592" i="1"/>
  <c r="O592" i="1" s="1"/>
  <c r="Q592" i="1" s="1"/>
  <c r="R592" i="1" s="1"/>
  <c r="I592" i="1"/>
  <c r="K592" i="1" s="1"/>
  <c r="D592" i="1"/>
  <c r="N591" i="1"/>
  <c r="P591" i="1" s="1"/>
  <c r="I591" i="1"/>
  <c r="D591" i="1"/>
  <c r="F591" i="1" s="1"/>
  <c r="N590" i="1"/>
  <c r="O590" i="1" s="1"/>
  <c r="Q590" i="1" s="1"/>
  <c r="R590" i="1" s="1"/>
  <c r="I590" i="1"/>
  <c r="K590" i="1" s="1"/>
  <c r="D590" i="1"/>
  <c r="E590" i="1" s="1"/>
  <c r="G590" i="1" s="1"/>
  <c r="H590" i="1" s="1"/>
  <c r="N589" i="1"/>
  <c r="P589" i="1" s="1"/>
  <c r="I589" i="1"/>
  <c r="K589" i="1" s="1"/>
  <c r="D589" i="1"/>
  <c r="E589" i="1" s="1"/>
  <c r="G589" i="1" s="1"/>
  <c r="H589" i="1" s="1"/>
  <c r="N588" i="1"/>
  <c r="I588" i="1"/>
  <c r="K588" i="1" s="1"/>
  <c r="D588" i="1"/>
  <c r="F588" i="1" s="1"/>
  <c r="N587" i="1"/>
  <c r="O587" i="1" s="1"/>
  <c r="Q587" i="1" s="1"/>
  <c r="R587" i="1" s="1"/>
  <c r="I587" i="1"/>
  <c r="K587" i="1" s="1"/>
  <c r="D587" i="1"/>
  <c r="F587" i="1" s="1"/>
  <c r="N586" i="1"/>
  <c r="P586" i="1" s="1"/>
  <c r="I586" i="1"/>
  <c r="K586" i="1" s="1"/>
  <c r="D586" i="1"/>
  <c r="N585" i="1"/>
  <c r="P585" i="1" s="1"/>
  <c r="I585" i="1"/>
  <c r="D585" i="1"/>
  <c r="F585" i="1" s="1"/>
  <c r="N584" i="1"/>
  <c r="P584" i="1" s="1"/>
  <c r="I584" i="1"/>
  <c r="K584" i="1" s="1"/>
  <c r="D584" i="1"/>
  <c r="F584" i="1" s="1"/>
  <c r="N583" i="1"/>
  <c r="O583" i="1" s="1"/>
  <c r="Q583" i="1" s="1"/>
  <c r="R583" i="1" s="1"/>
  <c r="I583" i="1"/>
  <c r="D583" i="1"/>
  <c r="F583" i="1" s="1"/>
  <c r="N582" i="1"/>
  <c r="P582" i="1" s="1"/>
  <c r="I582" i="1"/>
  <c r="J582" i="1" s="1"/>
  <c r="L582" i="1" s="1"/>
  <c r="M582" i="1" s="1"/>
  <c r="D582" i="1"/>
  <c r="F582" i="1" s="1"/>
  <c r="N581" i="1"/>
  <c r="P581" i="1" s="1"/>
  <c r="I581" i="1"/>
  <c r="K581" i="1" s="1"/>
  <c r="D581" i="1"/>
  <c r="N580" i="1"/>
  <c r="I580" i="1"/>
  <c r="K580" i="1" s="1"/>
  <c r="D580" i="1"/>
  <c r="N579" i="1"/>
  <c r="P579" i="1" s="1"/>
  <c r="I579" i="1"/>
  <c r="K579" i="1" s="1"/>
  <c r="D579" i="1"/>
  <c r="F579" i="1" s="1"/>
  <c r="N578" i="1"/>
  <c r="P578" i="1" s="1"/>
  <c r="I578" i="1"/>
  <c r="J578" i="1" s="1"/>
  <c r="L578" i="1" s="1"/>
  <c r="M578" i="1" s="1"/>
  <c r="D578" i="1"/>
  <c r="N577" i="1"/>
  <c r="P577" i="1" s="1"/>
  <c r="I577" i="1"/>
  <c r="K577" i="1" s="1"/>
  <c r="D577" i="1"/>
  <c r="N576" i="1"/>
  <c r="P576" i="1" s="1"/>
  <c r="I576" i="1"/>
  <c r="K576" i="1" s="1"/>
  <c r="D576" i="1"/>
  <c r="F576" i="1" s="1"/>
  <c r="N575" i="1"/>
  <c r="O575" i="1" s="1"/>
  <c r="Q575" i="1" s="1"/>
  <c r="R575" i="1" s="1"/>
  <c r="I575" i="1"/>
  <c r="K575" i="1" s="1"/>
  <c r="D575" i="1"/>
  <c r="F575" i="1" s="1"/>
  <c r="N574" i="1"/>
  <c r="I574" i="1"/>
  <c r="D574" i="1"/>
  <c r="F574" i="1" s="1"/>
  <c r="N573" i="1"/>
  <c r="P573" i="1" s="1"/>
  <c r="I573" i="1"/>
  <c r="K573" i="1" s="1"/>
  <c r="D573" i="1"/>
  <c r="N572" i="1"/>
  <c r="I572" i="1"/>
  <c r="K572" i="1" s="1"/>
  <c r="D572" i="1"/>
  <c r="F572" i="1" s="1"/>
  <c r="N571" i="1"/>
  <c r="I571" i="1"/>
  <c r="K571" i="1" s="1"/>
  <c r="D571" i="1"/>
  <c r="E571" i="1" s="1"/>
  <c r="G571" i="1" s="1"/>
  <c r="H571" i="1" s="1"/>
  <c r="N570" i="1"/>
  <c r="P570" i="1" s="1"/>
  <c r="I570" i="1"/>
  <c r="K570" i="1" s="1"/>
  <c r="D570" i="1"/>
  <c r="N569" i="1"/>
  <c r="P569" i="1" s="1"/>
  <c r="I569" i="1"/>
  <c r="K569" i="1" s="1"/>
  <c r="D569" i="1"/>
  <c r="N568" i="1"/>
  <c r="P568" i="1" s="1"/>
  <c r="I568" i="1"/>
  <c r="K568" i="1" s="1"/>
  <c r="D568" i="1"/>
  <c r="F568" i="1" s="1"/>
  <c r="N567" i="1"/>
  <c r="I567" i="1"/>
  <c r="K567" i="1" s="1"/>
  <c r="D567" i="1"/>
  <c r="F567" i="1" s="1"/>
  <c r="N566" i="1"/>
  <c r="O566" i="1" s="1"/>
  <c r="Q566" i="1" s="1"/>
  <c r="R566" i="1" s="1"/>
  <c r="I566" i="1"/>
  <c r="D566" i="1"/>
  <c r="F566" i="1" s="1"/>
  <c r="N565" i="1"/>
  <c r="O565" i="1" s="1"/>
  <c r="Q565" i="1" s="1"/>
  <c r="R565" i="1" s="1"/>
  <c r="I565" i="1"/>
  <c r="K565" i="1" s="1"/>
  <c r="D565" i="1"/>
  <c r="N564" i="1"/>
  <c r="I564" i="1"/>
  <c r="K564" i="1" s="1"/>
  <c r="D564" i="1"/>
  <c r="N563" i="1"/>
  <c r="I563" i="1"/>
  <c r="K563" i="1" s="1"/>
  <c r="D563" i="1"/>
  <c r="F563" i="1" s="1"/>
  <c r="N562" i="1"/>
  <c r="P562" i="1" s="1"/>
  <c r="I562" i="1"/>
  <c r="K562" i="1" s="1"/>
  <c r="D562" i="1"/>
  <c r="F562" i="1" s="1"/>
  <c r="N561" i="1"/>
  <c r="P561" i="1" s="1"/>
  <c r="I561" i="1"/>
  <c r="K561" i="1" s="1"/>
  <c r="D561" i="1"/>
  <c r="N560" i="1"/>
  <c r="P560" i="1" s="1"/>
  <c r="I560" i="1"/>
  <c r="K560" i="1" s="1"/>
  <c r="D560" i="1"/>
  <c r="F560" i="1" s="1"/>
  <c r="N559" i="1"/>
  <c r="O559" i="1" s="1"/>
  <c r="Q559" i="1" s="1"/>
  <c r="R559" i="1" s="1"/>
  <c r="I559" i="1"/>
  <c r="D559" i="1"/>
  <c r="F559" i="1" s="1"/>
  <c r="N558" i="1"/>
  <c r="P558" i="1" s="1"/>
  <c r="I558" i="1"/>
  <c r="D558" i="1"/>
  <c r="F558" i="1" s="1"/>
  <c r="N557" i="1"/>
  <c r="P557" i="1" s="1"/>
  <c r="I557" i="1"/>
  <c r="K557" i="1" s="1"/>
  <c r="D557" i="1"/>
  <c r="N556" i="1"/>
  <c r="P556" i="1" s="1"/>
  <c r="I556" i="1"/>
  <c r="K556" i="1" s="1"/>
  <c r="D556" i="1"/>
  <c r="E556" i="1" s="1"/>
  <c r="G556" i="1" s="1"/>
  <c r="H556" i="1" s="1"/>
  <c r="N555" i="1"/>
  <c r="I555" i="1"/>
  <c r="K555" i="1" s="1"/>
  <c r="D555" i="1"/>
  <c r="F555" i="1" s="1"/>
  <c r="N554" i="1"/>
  <c r="I554" i="1"/>
  <c r="K554" i="1" s="1"/>
  <c r="D554" i="1"/>
  <c r="N553" i="1"/>
  <c r="P553" i="1" s="1"/>
  <c r="I553" i="1"/>
  <c r="J553" i="1" s="1"/>
  <c r="L553" i="1" s="1"/>
  <c r="M553" i="1" s="1"/>
  <c r="D553" i="1"/>
  <c r="N552" i="1"/>
  <c r="O552" i="1" s="1"/>
  <c r="Q552" i="1" s="1"/>
  <c r="R552" i="1" s="1"/>
  <c r="I552" i="1"/>
  <c r="K552" i="1" s="1"/>
  <c r="D552" i="1"/>
  <c r="F552" i="1" s="1"/>
  <c r="N551" i="1"/>
  <c r="O551" i="1" s="1"/>
  <c r="Q551" i="1" s="1"/>
  <c r="R551" i="1" s="1"/>
  <c r="I551" i="1"/>
  <c r="K551" i="1" s="1"/>
  <c r="D551" i="1"/>
  <c r="F551" i="1" s="1"/>
  <c r="N550" i="1"/>
  <c r="I550" i="1"/>
  <c r="D550" i="1"/>
  <c r="F550" i="1" s="1"/>
  <c r="N549" i="1"/>
  <c r="P549" i="1" s="1"/>
  <c r="I549" i="1"/>
  <c r="D549" i="1"/>
  <c r="F549" i="1" s="1"/>
  <c r="N548" i="1"/>
  <c r="P548" i="1" s="1"/>
  <c r="I548" i="1"/>
  <c r="K548" i="1" s="1"/>
  <c r="D548" i="1"/>
  <c r="F548" i="1" s="1"/>
  <c r="N547" i="1"/>
  <c r="I547" i="1"/>
  <c r="D547" i="1"/>
  <c r="F547" i="1" s="1"/>
  <c r="N546" i="1"/>
  <c r="P546" i="1" s="1"/>
  <c r="I546" i="1"/>
  <c r="D546" i="1"/>
  <c r="F546" i="1" s="1"/>
  <c r="N545" i="1"/>
  <c r="P545" i="1" s="1"/>
  <c r="I545" i="1"/>
  <c r="D545" i="1"/>
  <c r="N544" i="1"/>
  <c r="O544" i="1" s="1"/>
  <c r="Q544" i="1" s="1"/>
  <c r="R544" i="1" s="1"/>
  <c r="I544" i="1"/>
  <c r="K544" i="1" s="1"/>
  <c r="D544" i="1"/>
  <c r="F544" i="1" s="1"/>
  <c r="N543" i="1"/>
  <c r="P543" i="1" s="1"/>
  <c r="I543" i="1"/>
  <c r="K543" i="1" s="1"/>
  <c r="D543" i="1"/>
  <c r="F543" i="1" s="1"/>
  <c r="N542" i="1"/>
  <c r="O542" i="1" s="1"/>
  <c r="Q542" i="1" s="1"/>
  <c r="R542" i="1" s="1"/>
  <c r="I542" i="1"/>
  <c r="D542" i="1"/>
  <c r="N541" i="1"/>
  <c r="I541" i="1"/>
  <c r="K541" i="1" s="1"/>
  <c r="D541" i="1"/>
  <c r="E541" i="1" s="1"/>
  <c r="G541" i="1" s="1"/>
  <c r="H541" i="1" s="1"/>
  <c r="N540" i="1"/>
  <c r="P540" i="1" s="1"/>
  <c r="I540" i="1"/>
  <c r="K540" i="1" s="1"/>
  <c r="D540" i="1"/>
  <c r="N539" i="1"/>
  <c r="I539" i="1"/>
  <c r="D539" i="1"/>
  <c r="F539" i="1" s="1"/>
  <c r="N538" i="1"/>
  <c r="P538" i="1" s="1"/>
  <c r="I538" i="1"/>
  <c r="K538" i="1" s="1"/>
  <c r="D538" i="1"/>
  <c r="N537" i="1"/>
  <c r="P537" i="1" s="1"/>
  <c r="I537" i="1"/>
  <c r="D537" i="1"/>
  <c r="N536" i="1"/>
  <c r="O536" i="1" s="1"/>
  <c r="Q536" i="1" s="1"/>
  <c r="R536" i="1" s="1"/>
  <c r="I536" i="1"/>
  <c r="K536" i="1" s="1"/>
  <c r="D536" i="1"/>
  <c r="F536" i="1" s="1"/>
  <c r="N535" i="1"/>
  <c r="I535" i="1"/>
  <c r="D535" i="1"/>
  <c r="F535" i="1" s="1"/>
  <c r="N534" i="1"/>
  <c r="P534" i="1" s="1"/>
  <c r="I534" i="1"/>
  <c r="D534" i="1"/>
  <c r="E534" i="1" s="1"/>
  <c r="G534" i="1" s="1"/>
  <c r="H534" i="1" s="1"/>
  <c r="N533" i="1"/>
  <c r="P533" i="1" s="1"/>
  <c r="I533" i="1"/>
  <c r="K533" i="1" s="1"/>
  <c r="D533" i="1"/>
  <c r="F533" i="1" s="1"/>
  <c r="N532" i="1"/>
  <c r="P532" i="1" s="1"/>
  <c r="I532" i="1"/>
  <c r="K532" i="1" s="1"/>
  <c r="D532" i="1"/>
  <c r="E532" i="1" s="1"/>
  <c r="G532" i="1" s="1"/>
  <c r="H532" i="1" s="1"/>
  <c r="N531" i="1"/>
  <c r="I531" i="1"/>
  <c r="K531" i="1" s="1"/>
  <c r="D531" i="1"/>
  <c r="F531" i="1" s="1"/>
  <c r="N530" i="1"/>
  <c r="P530" i="1" s="1"/>
  <c r="I530" i="1"/>
  <c r="J530" i="1" s="1"/>
  <c r="L530" i="1" s="1"/>
  <c r="M530" i="1" s="1"/>
  <c r="D530" i="1"/>
  <c r="F530" i="1" s="1"/>
  <c r="N529" i="1"/>
  <c r="P529" i="1" s="1"/>
  <c r="I529" i="1"/>
  <c r="J529" i="1" s="1"/>
  <c r="L529" i="1" s="1"/>
  <c r="M529" i="1" s="1"/>
  <c r="D529" i="1"/>
  <c r="N528" i="1"/>
  <c r="P528" i="1" s="1"/>
  <c r="I528" i="1"/>
  <c r="D528" i="1"/>
  <c r="F528" i="1" s="1"/>
  <c r="N527" i="1"/>
  <c r="P527" i="1" s="1"/>
  <c r="I527" i="1"/>
  <c r="K527" i="1" s="1"/>
  <c r="D527" i="1"/>
  <c r="F527" i="1" s="1"/>
  <c r="N526" i="1"/>
  <c r="O526" i="1" s="1"/>
  <c r="Q526" i="1" s="1"/>
  <c r="R526" i="1" s="1"/>
  <c r="I526" i="1"/>
  <c r="D526" i="1"/>
  <c r="E526" i="1" s="1"/>
  <c r="G526" i="1" s="1"/>
  <c r="H526" i="1" s="1"/>
  <c r="N525" i="1"/>
  <c r="P525" i="1" s="1"/>
  <c r="I525" i="1"/>
  <c r="D525" i="1"/>
  <c r="F525" i="1" s="1"/>
  <c r="N524" i="1"/>
  <c r="P524" i="1" s="1"/>
  <c r="I524" i="1"/>
  <c r="K524" i="1" s="1"/>
  <c r="D524" i="1"/>
  <c r="E524" i="1" s="1"/>
  <c r="G524" i="1" s="1"/>
  <c r="H524" i="1" s="1"/>
  <c r="N523" i="1"/>
  <c r="I523" i="1"/>
  <c r="K523" i="1" s="1"/>
  <c r="D523" i="1"/>
  <c r="N522" i="1"/>
  <c r="P522" i="1" s="1"/>
  <c r="I522" i="1"/>
  <c r="K522" i="1" s="1"/>
  <c r="D522" i="1"/>
  <c r="N521" i="1"/>
  <c r="P521" i="1" s="1"/>
  <c r="I521" i="1"/>
  <c r="J521" i="1" s="1"/>
  <c r="L521" i="1" s="1"/>
  <c r="M521" i="1" s="1"/>
  <c r="D521" i="1"/>
  <c r="N520" i="1"/>
  <c r="O520" i="1" s="1"/>
  <c r="Q520" i="1" s="1"/>
  <c r="R520" i="1" s="1"/>
  <c r="I520" i="1"/>
  <c r="K520" i="1" s="1"/>
  <c r="D520" i="1"/>
  <c r="F520" i="1" s="1"/>
  <c r="N519" i="1"/>
  <c r="I519" i="1"/>
  <c r="K519" i="1" s="1"/>
  <c r="D519" i="1"/>
  <c r="F519" i="1" s="1"/>
  <c r="N518" i="1"/>
  <c r="O518" i="1" s="1"/>
  <c r="Q518" i="1" s="1"/>
  <c r="R518" i="1" s="1"/>
  <c r="I518" i="1"/>
  <c r="D518" i="1"/>
  <c r="F518" i="1" s="1"/>
  <c r="N517" i="1"/>
  <c r="O517" i="1" s="1"/>
  <c r="Q517" i="1" s="1"/>
  <c r="R517" i="1" s="1"/>
  <c r="I517" i="1"/>
  <c r="K517" i="1" s="1"/>
  <c r="D517" i="1"/>
  <c r="N516" i="1"/>
  <c r="P516" i="1" s="1"/>
  <c r="I516" i="1"/>
  <c r="K516" i="1" s="1"/>
  <c r="D516" i="1"/>
  <c r="E516" i="1" s="1"/>
  <c r="G516" i="1" s="1"/>
  <c r="H516" i="1" s="1"/>
  <c r="N515" i="1"/>
  <c r="I515" i="1"/>
  <c r="D515" i="1"/>
  <c r="F515" i="1" s="1"/>
  <c r="N514" i="1"/>
  <c r="P514" i="1" s="1"/>
  <c r="I514" i="1"/>
  <c r="K514" i="1" s="1"/>
  <c r="D514" i="1"/>
  <c r="F514" i="1" s="1"/>
  <c r="N513" i="1"/>
  <c r="P513" i="1" s="1"/>
  <c r="I513" i="1"/>
  <c r="D513" i="1"/>
  <c r="N512" i="1"/>
  <c r="P512" i="1" s="1"/>
  <c r="I512" i="1"/>
  <c r="D512" i="1"/>
  <c r="F512" i="1" s="1"/>
  <c r="N511" i="1"/>
  <c r="O511" i="1" s="1"/>
  <c r="Q511" i="1" s="1"/>
  <c r="R511" i="1" s="1"/>
  <c r="I511" i="1"/>
  <c r="D511" i="1"/>
  <c r="F511" i="1" s="1"/>
  <c r="N510" i="1"/>
  <c r="P510" i="1" s="1"/>
  <c r="I510" i="1"/>
  <c r="D510" i="1"/>
  <c r="F510" i="1" s="1"/>
  <c r="N509" i="1"/>
  <c r="P509" i="1" s="1"/>
  <c r="I509" i="1"/>
  <c r="D509" i="1"/>
  <c r="F509" i="1" s="1"/>
  <c r="N508" i="1"/>
  <c r="I508" i="1"/>
  <c r="K508" i="1" s="1"/>
  <c r="D508" i="1"/>
  <c r="F508" i="1" s="1"/>
  <c r="N507" i="1"/>
  <c r="I507" i="1"/>
  <c r="K507" i="1" s="1"/>
  <c r="D507" i="1"/>
  <c r="N506" i="1"/>
  <c r="P506" i="1" s="1"/>
  <c r="I506" i="1"/>
  <c r="K506" i="1" s="1"/>
  <c r="D506" i="1"/>
  <c r="F506" i="1" s="1"/>
  <c r="N505" i="1"/>
  <c r="P505" i="1" s="1"/>
  <c r="I505" i="1"/>
  <c r="D505" i="1"/>
  <c r="N504" i="1"/>
  <c r="O504" i="1" s="1"/>
  <c r="Q504" i="1" s="1"/>
  <c r="R504" i="1" s="1"/>
  <c r="I504" i="1"/>
  <c r="K504" i="1" s="1"/>
  <c r="D504" i="1"/>
  <c r="N503" i="1"/>
  <c r="I503" i="1"/>
  <c r="K503" i="1" s="1"/>
  <c r="D503" i="1"/>
  <c r="F503" i="1" s="1"/>
  <c r="N502" i="1"/>
  <c r="O502" i="1" s="1"/>
  <c r="Q502" i="1" s="1"/>
  <c r="R502" i="1" s="1"/>
  <c r="I502" i="1"/>
  <c r="D502" i="1"/>
  <c r="F502" i="1" s="1"/>
  <c r="N501" i="1"/>
  <c r="I501" i="1"/>
  <c r="K501" i="1" s="1"/>
  <c r="D501" i="1"/>
  <c r="N500" i="1"/>
  <c r="P500" i="1" s="1"/>
  <c r="I500" i="1"/>
  <c r="K500" i="1" s="1"/>
  <c r="D500" i="1"/>
  <c r="F500" i="1" s="1"/>
  <c r="N499" i="1"/>
  <c r="I499" i="1"/>
  <c r="J499" i="1" s="1"/>
  <c r="L499" i="1" s="1"/>
  <c r="M499" i="1" s="1"/>
  <c r="D499" i="1"/>
  <c r="N498" i="1"/>
  <c r="I498" i="1"/>
  <c r="K498" i="1" s="1"/>
  <c r="D498" i="1"/>
  <c r="F498" i="1" s="1"/>
  <c r="N497" i="1"/>
  <c r="P497" i="1" s="1"/>
  <c r="I497" i="1"/>
  <c r="J497" i="1" s="1"/>
  <c r="L497" i="1" s="1"/>
  <c r="M497" i="1" s="1"/>
  <c r="D497" i="1"/>
  <c r="N496" i="1"/>
  <c r="I496" i="1"/>
  <c r="J496" i="1" s="1"/>
  <c r="L496" i="1" s="1"/>
  <c r="M496" i="1" s="1"/>
  <c r="D496" i="1"/>
  <c r="N495" i="1"/>
  <c r="P495" i="1" s="1"/>
  <c r="I495" i="1"/>
  <c r="K495" i="1" s="1"/>
  <c r="D495" i="1"/>
  <c r="E495" i="1" s="1"/>
  <c r="G495" i="1" s="1"/>
  <c r="H495" i="1" s="1"/>
  <c r="N494" i="1"/>
  <c r="P494" i="1" s="1"/>
  <c r="I494" i="1"/>
  <c r="D494" i="1"/>
  <c r="F494" i="1" s="1"/>
  <c r="N493" i="1"/>
  <c r="P493" i="1" s="1"/>
  <c r="I493" i="1"/>
  <c r="K493" i="1" s="1"/>
  <c r="D493" i="1"/>
  <c r="F493" i="1" s="1"/>
  <c r="N492" i="1"/>
  <c r="I492" i="1"/>
  <c r="J492" i="1" s="1"/>
  <c r="L492" i="1" s="1"/>
  <c r="M492" i="1" s="1"/>
  <c r="D492" i="1"/>
  <c r="E492" i="1" s="1"/>
  <c r="G492" i="1" s="1"/>
  <c r="H492" i="1" s="1"/>
  <c r="N491" i="1"/>
  <c r="P491" i="1" s="1"/>
  <c r="I491" i="1"/>
  <c r="D491" i="1"/>
  <c r="F491" i="1" s="1"/>
  <c r="N490" i="1"/>
  <c r="P490" i="1" s="1"/>
  <c r="I490" i="1"/>
  <c r="J490" i="1" s="1"/>
  <c r="L490" i="1" s="1"/>
  <c r="M490" i="1" s="1"/>
  <c r="D490" i="1"/>
  <c r="F490" i="1" s="1"/>
  <c r="N489" i="1"/>
  <c r="O489" i="1" s="1"/>
  <c r="Q489" i="1" s="1"/>
  <c r="R489" i="1" s="1"/>
  <c r="I489" i="1"/>
  <c r="K489" i="1" s="1"/>
  <c r="D489" i="1"/>
  <c r="F489" i="1" s="1"/>
  <c r="N488" i="1"/>
  <c r="O488" i="1" s="1"/>
  <c r="Q488" i="1" s="1"/>
  <c r="R488" i="1" s="1"/>
  <c r="I488" i="1"/>
  <c r="D488" i="1"/>
  <c r="N487" i="1"/>
  <c r="I487" i="1"/>
  <c r="K487" i="1" s="1"/>
  <c r="D487" i="1"/>
  <c r="N486" i="1"/>
  <c r="O486" i="1" s="1"/>
  <c r="Q486" i="1" s="1"/>
  <c r="R486" i="1" s="1"/>
  <c r="I486" i="1"/>
  <c r="K486" i="1" s="1"/>
  <c r="D486" i="1"/>
  <c r="E486" i="1" s="1"/>
  <c r="G486" i="1" s="1"/>
  <c r="H486" i="1" s="1"/>
  <c r="N485" i="1"/>
  <c r="I485" i="1"/>
  <c r="D485" i="1"/>
  <c r="N484" i="1"/>
  <c r="P484" i="1" s="1"/>
  <c r="I484" i="1"/>
  <c r="J484" i="1" s="1"/>
  <c r="L484" i="1" s="1"/>
  <c r="M484" i="1" s="1"/>
  <c r="D484" i="1"/>
  <c r="F484" i="1" s="1"/>
  <c r="N483" i="1"/>
  <c r="P483" i="1" s="1"/>
  <c r="I483" i="1"/>
  <c r="J483" i="1" s="1"/>
  <c r="L483" i="1" s="1"/>
  <c r="M483" i="1" s="1"/>
  <c r="D483" i="1"/>
  <c r="N482" i="1"/>
  <c r="P482" i="1" s="1"/>
  <c r="I482" i="1"/>
  <c r="J482" i="1" s="1"/>
  <c r="L482" i="1" s="1"/>
  <c r="M482" i="1" s="1"/>
  <c r="D482" i="1"/>
  <c r="F482" i="1" s="1"/>
  <c r="N481" i="1"/>
  <c r="I481" i="1"/>
  <c r="K481" i="1" s="1"/>
  <c r="D481" i="1"/>
  <c r="F481" i="1" s="1"/>
  <c r="N480" i="1"/>
  <c r="P480" i="1" s="1"/>
  <c r="I480" i="1"/>
  <c r="D480" i="1"/>
  <c r="N479" i="1"/>
  <c r="I479" i="1"/>
  <c r="K479" i="1" s="1"/>
  <c r="D479" i="1"/>
  <c r="E479" i="1" s="1"/>
  <c r="G479" i="1" s="1"/>
  <c r="H479" i="1" s="1"/>
  <c r="N478" i="1"/>
  <c r="O478" i="1" s="1"/>
  <c r="Q478" i="1" s="1"/>
  <c r="R478" i="1" s="1"/>
  <c r="I478" i="1"/>
  <c r="K478" i="1" s="1"/>
  <c r="D478" i="1"/>
  <c r="E478" i="1" s="1"/>
  <c r="G478" i="1" s="1"/>
  <c r="H478" i="1" s="1"/>
  <c r="N477" i="1"/>
  <c r="I477" i="1"/>
  <c r="D477" i="1"/>
  <c r="N476" i="1"/>
  <c r="P476" i="1" s="1"/>
  <c r="I476" i="1"/>
  <c r="J476" i="1" s="1"/>
  <c r="L476" i="1" s="1"/>
  <c r="M476" i="1" s="1"/>
  <c r="D476" i="1"/>
  <c r="F476" i="1" s="1"/>
  <c r="N475" i="1"/>
  <c r="P475" i="1" s="1"/>
  <c r="I475" i="1"/>
  <c r="D475" i="1"/>
  <c r="N474" i="1"/>
  <c r="P474" i="1" s="1"/>
  <c r="I474" i="1"/>
  <c r="J474" i="1" s="1"/>
  <c r="L474" i="1" s="1"/>
  <c r="M474" i="1" s="1"/>
  <c r="D474" i="1"/>
  <c r="N473" i="1"/>
  <c r="O473" i="1" s="1"/>
  <c r="Q473" i="1" s="1"/>
  <c r="R473" i="1" s="1"/>
  <c r="I473" i="1"/>
  <c r="D473" i="1"/>
  <c r="F473" i="1" s="1"/>
  <c r="N472" i="1"/>
  <c r="P472" i="1" s="1"/>
  <c r="I472" i="1"/>
  <c r="D472" i="1"/>
  <c r="F472" i="1" s="1"/>
  <c r="N471" i="1"/>
  <c r="O471" i="1" s="1"/>
  <c r="Q471" i="1" s="1"/>
  <c r="R471" i="1" s="1"/>
  <c r="I471" i="1"/>
  <c r="K471" i="1" s="1"/>
  <c r="D471" i="1"/>
  <c r="E471" i="1" s="1"/>
  <c r="G471" i="1" s="1"/>
  <c r="H471" i="1" s="1"/>
  <c r="N470" i="1"/>
  <c r="P470" i="1" s="1"/>
  <c r="I470" i="1"/>
  <c r="K470" i="1" s="1"/>
  <c r="D470" i="1"/>
  <c r="N469" i="1"/>
  <c r="I469" i="1"/>
  <c r="K469" i="1" s="1"/>
  <c r="D469" i="1"/>
  <c r="E469" i="1" s="1"/>
  <c r="G469" i="1" s="1"/>
  <c r="H469" i="1" s="1"/>
  <c r="N468" i="1"/>
  <c r="P468" i="1" s="1"/>
  <c r="I468" i="1"/>
  <c r="J468" i="1" s="1"/>
  <c r="L468" i="1" s="1"/>
  <c r="M468" i="1" s="1"/>
  <c r="D468" i="1"/>
  <c r="F468" i="1" s="1"/>
  <c r="N467" i="1"/>
  <c r="P467" i="1" s="1"/>
  <c r="I467" i="1"/>
  <c r="K467" i="1" s="1"/>
  <c r="D467" i="1"/>
  <c r="N466" i="1"/>
  <c r="P466" i="1" s="1"/>
  <c r="I466" i="1"/>
  <c r="J466" i="1" s="1"/>
  <c r="L466" i="1" s="1"/>
  <c r="M466" i="1" s="1"/>
  <c r="D466" i="1"/>
  <c r="F466" i="1" s="1"/>
  <c r="N465" i="1"/>
  <c r="I465" i="1"/>
  <c r="J465" i="1" s="1"/>
  <c r="L465" i="1" s="1"/>
  <c r="M465" i="1" s="1"/>
  <c r="D465" i="1"/>
  <c r="F465" i="1" s="1"/>
  <c r="N464" i="1"/>
  <c r="I464" i="1"/>
  <c r="D464" i="1"/>
  <c r="F464" i="1" s="1"/>
  <c r="N463" i="1"/>
  <c r="O463" i="1" s="1"/>
  <c r="Q463" i="1" s="1"/>
  <c r="R463" i="1" s="1"/>
  <c r="I463" i="1"/>
  <c r="D463" i="1"/>
  <c r="E463" i="1" s="1"/>
  <c r="G463" i="1" s="1"/>
  <c r="H463" i="1" s="1"/>
  <c r="N462" i="1"/>
  <c r="P462" i="1" s="1"/>
  <c r="I462" i="1"/>
  <c r="K462" i="1" s="1"/>
  <c r="D462" i="1"/>
  <c r="N461" i="1"/>
  <c r="I461" i="1"/>
  <c r="K461" i="1" s="1"/>
  <c r="D461" i="1"/>
  <c r="E461" i="1" s="1"/>
  <c r="G461" i="1" s="1"/>
  <c r="H461" i="1" s="1"/>
  <c r="N460" i="1"/>
  <c r="P460" i="1" s="1"/>
  <c r="I460" i="1"/>
  <c r="J460" i="1" s="1"/>
  <c r="L460" i="1" s="1"/>
  <c r="M460" i="1" s="1"/>
  <c r="D460" i="1"/>
  <c r="F460" i="1" s="1"/>
  <c r="N459" i="1"/>
  <c r="P459" i="1" s="1"/>
  <c r="I459" i="1"/>
  <c r="K459" i="1" s="1"/>
  <c r="D459" i="1"/>
  <c r="N458" i="1"/>
  <c r="P458" i="1" s="1"/>
  <c r="I458" i="1"/>
  <c r="J458" i="1" s="1"/>
  <c r="L458" i="1" s="1"/>
  <c r="M458" i="1" s="1"/>
  <c r="D458" i="1"/>
  <c r="F458" i="1" s="1"/>
  <c r="N457" i="1"/>
  <c r="I457" i="1"/>
  <c r="J457" i="1" s="1"/>
  <c r="L457" i="1" s="1"/>
  <c r="M457" i="1" s="1"/>
  <c r="D457" i="1"/>
  <c r="N456" i="1"/>
  <c r="I456" i="1"/>
  <c r="J456" i="1" s="1"/>
  <c r="L456" i="1" s="1"/>
  <c r="M456" i="1" s="1"/>
  <c r="D456" i="1"/>
  <c r="N455" i="1"/>
  <c r="O455" i="1" s="1"/>
  <c r="Q455" i="1" s="1"/>
  <c r="R455" i="1" s="1"/>
  <c r="I455" i="1"/>
  <c r="K455" i="1" s="1"/>
  <c r="D455" i="1"/>
  <c r="E455" i="1" s="1"/>
  <c r="G455" i="1" s="1"/>
  <c r="H455" i="1" s="1"/>
  <c r="N454" i="1"/>
  <c r="P454" i="1" s="1"/>
  <c r="I454" i="1"/>
  <c r="D454" i="1"/>
  <c r="E454" i="1" s="1"/>
  <c r="G454" i="1" s="1"/>
  <c r="H454" i="1" s="1"/>
  <c r="N453" i="1"/>
  <c r="O453" i="1" s="1"/>
  <c r="Q453" i="1" s="1"/>
  <c r="R453" i="1" s="1"/>
  <c r="I453" i="1"/>
  <c r="K453" i="1" s="1"/>
  <c r="D453" i="1"/>
  <c r="E453" i="1" s="1"/>
  <c r="G453" i="1" s="1"/>
  <c r="H453" i="1" s="1"/>
  <c r="N452" i="1"/>
  <c r="I452" i="1"/>
  <c r="J452" i="1" s="1"/>
  <c r="L452" i="1" s="1"/>
  <c r="M452" i="1" s="1"/>
  <c r="D452" i="1"/>
  <c r="E452" i="1" s="1"/>
  <c r="G452" i="1" s="1"/>
  <c r="H452" i="1" s="1"/>
  <c r="N451" i="1"/>
  <c r="I451" i="1"/>
  <c r="K451" i="1" s="1"/>
  <c r="D451" i="1"/>
  <c r="E451" i="1" s="1"/>
  <c r="G451" i="1" s="1"/>
  <c r="H451" i="1" s="1"/>
  <c r="N450" i="1"/>
  <c r="P450" i="1" s="1"/>
  <c r="I450" i="1"/>
  <c r="J450" i="1" s="1"/>
  <c r="L450" i="1" s="1"/>
  <c r="M450" i="1" s="1"/>
  <c r="D450" i="1"/>
  <c r="F450" i="1" s="1"/>
  <c r="N449" i="1"/>
  <c r="O449" i="1" s="1"/>
  <c r="Q449" i="1" s="1"/>
  <c r="R449" i="1" s="1"/>
  <c r="I449" i="1"/>
  <c r="K449" i="1" s="1"/>
  <c r="D449" i="1"/>
  <c r="N448" i="1"/>
  <c r="I448" i="1"/>
  <c r="D448" i="1"/>
  <c r="F448" i="1" s="1"/>
  <c r="N447" i="1"/>
  <c r="I447" i="1"/>
  <c r="K447" i="1" s="1"/>
  <c r="D447" i="1"/>
  <c r="E447" i="1" s="1"/>
  <c r="G447" i="1" s="1"/>
  <c r="H447" i="1" s="1"/>
  <c r="N446" i="1"/>
  <c r="I446" i="1"/>
  <c r="D446" i="1"/>
  <c r="E446" i="1" s="1"/>
  <c r="G446" i="1" s="1"/>
  <c r="H446" i="1" s="1"/>
  <c r="N445" i="1"/>
  <c r="O445" i="1" s="1"/>
  <c r="Q445" i="1" s="1"/>
  <c r="R445" i="1" s="1"/>
  <c r="I445" i="1"/>
  <c r="K445" i="1" s="1"/>
  <c r="D445" i="1"/>
  <c r="F445" i="1" s="1"/>
  <c r="N444" i="1"/>
  <c r="I444" i="1"/>
  <c r="J444" i="1" s="1"/>
  <c r="L444" i="1" s="1"/>
  <c r="M444" i="1" s="1"/>
  <c r="D444" i="1"/>
  <c r="F444" i="1" s="1"/>
  <c r="N443" i="1"/>
  <c r="I443" i="1"/>
  <c r="K443" i="1" s="1"/>
  <c r="D443" i="1"/>
  <c r="E443" i="1" s="1"/>
  <c r="G443" i="1" s="1"/>
  <c r="H443" i="1" s="1"/>
  <c r="N442" i="1"/>
  <c r="P442" i="1" s="1"/>
  <c r="I442" i="1"/>
  <c r="K442" i="1" s="1"/>
  <c r="D442" i="1"/>
  <c r="N441" i="1"/>
  <c r="O441" i="1" s="1"/>
  <c r="Q441" i="1" s="1"/>
  <c r="R441" i="1" s="1"/>
  <c r="I441" i="1"/>
  <c r="K441" i="1" s="1"/>
  <c r="D441" i="1"/>
  <c r="N440" i="1"/>
  <c r="O440" i="1" s="1"/>
  <c r="Q440" i="1" s="1"/>
  <c r="R440" i="1" s="1"/>
  <c r="I440" i="1"/>
  <c r="J440" i="1" s="1"/>
  <c r="L440" i="1" s="1"/>
  <c r="M440" i="1" s="1"/>
  <c r="D440" i="1"/>
  <c r="F440" i="1" s="1"/>
  <c r="N439" i="1"/>
  <c r="P439" i="1" s="1"/>
  <c r="I439" i="1"/>
  <c r="K439" i="1" s="1"/>
  <c r="D439" i="1"/>
  <c r="E439" i="1" s="1"/>
  <c r="G439" i="1" s="1"/>
  <c r="H439" i="1" s="1"/>
  <c r="N438" i="1"/>
  <c r="P438" i="1" s="1"/>
  <c r="I438" i="1"/>
  <c r="D438" i="1"/>
  <c r="F438" i="1" s="1"/>
  <c r="N437" i="1"/>
  <c r="O437" i="1" s="1"/>
  <c r="Q437" i="1" s="1"/>
  <c r="R437" i="1" s="1"/>
  <c r="I437" i="1"/>
  <c r="K437" i="1" s="1"/>
  <c r="D437" i="1"/>
  <c r="F437" i="1" s="1"/>
  <c r="N436" i="1"/>
  <c r="P436" i="1" s="1"/>
  <c r="I436" i="1"/>
  <c r="J436" i="1" s="1"/>
  <c r="L436" i="1" s="1"/>
  <c r="M436" i="1" s="1"/>
  <c r="D436" i="1"/>
  <c r="N435" i="1"/>
  <c r="I435" i="1"/>
  <c r="K435" i="1" s="1"/>
  <c r="D435" i="1"/>
  <c r="N434" i="1"/>
  <c r="P434" i="1" s="1"/>
  <c r="I434" i="1"/>
  <c r="K434" i="1" s="1"/>
  <c r="D434" i="1"/>
  <c r="F434" i="1" s="1"/>
  <c r="N433" i="1"/>
  <c r="I433" i="1"/>
  <c r="K433" i="1" s="1"/>
  <c r="D433" i="1"/>
  <c r="N432" i="1"/>
  <c r="O432" i="1" s="1"/>
  <c r="Q432" i="1" s="1"/>
  <c r="R432" i="1" s="1"/>
  <c r="I432" i="1"/>
  <c r="J432" i="1" s="1"/>
  <c r="L432" i="1" s="1"/>
  <c r="M432" i="1" s="1"/>
  <c r="D432" i="1"/>
  <c r="F432" i="1" s="1"/>
  <c r="N431" i="1"/>
  <c r="O431" i="1" s="1"/>
  <c r="Q431" i="1" s="1"/>
  <c r="R431" i="1" s="1"/>
  <c r="I431" i="1"/>
  <c r="K431" i="1" s="1"/>
  <c r="D431" i="1"/>
  <c r="E431" i="1" s="1"/>
  <c r="G431" i="1" s="1"/>
  <c r="H431" i="1" s="1"/>
  <c r="N430" i="1"/>
  <c r="P430" i="1" s="1"/>
  <c r="I430" i="1"/>
  <c r="D430" i="1"/>
  <c r="F430" i="1" s="1"/>
  <c r="N429" i="1"/>
  <c r="O429" i="1" s="1"/>
  <c r="Q429" i="1" s="1"/>
  <c r="R429" i="1" s="1"/>
  <c r="I429" i="1"/>
  <c r="K429" i="1" s="1"/>
  <c r="D429" i="1"/>
  <c r="F429" i="1" s="1"/>
  <c r="N428" i="1"/>
  <c r="P428" i="1" s="1"/>
  <c r="I428" i="1"/>
  <c r="J428" i="1" s="1"/>
  <c r="L428" i="1" s="1"/>
  <c r="M428" i="1" s="1"/>
  <c r="D428" i="1"/>
  <c r="F428" i="1" s="1"/>
  <c r="N427" i="1"/>
  <c r="I427" i="1"/>
  <c r="K427" i="1" s="1"/>
  <c r="D427" i="1"/>
  <c r="E427" i="1" s="1"/>
  <c r="G427" i="1" s="1"/>
  <c r="H427" i="1" s="1"/>
  <c r="N426" i="1"/>
  <c r="P426" i="1" s="1"/>
  <c r="I426" i="1"/>
  <c r="J426" i="1" s="1"/>
  <c r="L426" i="1" s="1"/>
  <c r="M426" i="1" s="1"/>
  <c r="D426" i="1"/>
  <c r="F426" i="1" s="1"/>
  <c r="N425" i="1"/>
  <c r="O425" i="1" s="1"/>
  <c r="Q425" i="1" s="1"/>
  <c r="R425" i="1" s="1"/>
  <c r="I425" i="1"/>
  <c r="K425" i="1" s="1"/>
  <c r="D425" i="1"/>
  <c r="N424" i="1"/>
  <c r="P424" i="1" s="1"/>
  <c r="I424" i="1"/>
  <c r="J424" i="1" s="1"/>
  <c r="L424" i="1" s="1"/>
  <c r="M424" i="1" s="1"/>
  <c r="D424" i="1"/>
  <c r="F424" i="1" s="1"/>
  <c r="N423" i="1"/>
  <c r="O423" i="1" s="1"/>
  <c r="Q423" i="1" s="1"/>
  <c r="R423" i="1" s="1"/>
  <c r="I423" i="1"/>
  <c r="J423" i="1" s="1"/>
  <c r="L423" i="1" s="1"/>
  <c r="M423" i="1" s="1"/>
  <c r="D423" i="1"/>
  <c r="N422" i="1"/>
  <c r="P422" i="1" s="1"/>
  <c r="I422" i="1"/>
  <c r="D422" i="1"/>
  <c r="E422" i="1" s="1"/>
  <c r="G422" i="1" s="1"/>
  <c r="H422" i="1" s="1"/>
  <c r="N421" i="1"/>
  <c r="I421" i="1"/>
  <c r="K421" i="1" s="1"/>
  <c r="D421" i="1"/>
  <c r="F421" i="1" s="1"/>
  <c r="N420" i="1"/>
  <c r="O420" i="1" s="1"/>
  <c r="Q420" i="1" s="1"/>
  <c r="R420" i="1" s="1"/>
  <c r="I420" i="1"/>
  <c r="J420" i="1" s="1"/>
  <c r="L420" i="1" s="1"/>
  <c r="M420" i="1" s="1"/>
  <c r="D420" i="1"/>
  <c r="N419" i="1"/>
  <c r="I419" i="1"/>
  <c r="D419" i="1"/>
  <c r="E419" i="1" s="1"/>
  <c r="G419" i="1" s="1"/>
  <c r="H419" i="1" s="1"/>
  <c r="N418" i="1"/>
  <c r="P418" i="1" s="1"/>
  <c r="I418" i="1"/>
  <c r="K418" i="1" s="1"/>
  <c r="D418" i="1"/>
  <c r="E418" i="1" s="1"/>
  <c r="G418" i="1" s="1"/>
  <c r="H418" i="1" s="1"/>
  <c r="N417" i="1"/>
  <c r="O417" i="1" s="1"/>
  <c r="Q417" i="1" s="1"/>
  <c r="R417" i="1" s="1"/>
  <c r="I417" i="1"/>
  <c r="K417" i="1" s="1"/>
  <c r="D417" i="1"/>
  <c r="N416" i="1"/>
  <c r="P416" i="1" s="1"/>
  <c r="I416" i="1"/>
  <c r="J416" i="1" s="1"/>
  <c r="L416" i="1" s="1"/>
  <c r="M416" i="1" s="1"/>
  <c r="D416" i="1"/>
  <c r="F416" i="1" s="1"/>
  <c r="N415" i="1"/>
  <c r="O415" i="1" s="1"/>
  <c r="Q415" i="1" s="1"/>
  <c r="R415" i="1" s="1"/>
  <c r="I415" i="1"/>
  <c r="K415" i="1" s="1"/>
  <c r="D415" i="1"/>
  <c r="N414" i="1"/>
  <c r="P414" i="1" s="1"/>
  <c r="I414" i="1"/>
  <c r="D414" i="1"/>
  <c r="E414" i="1" s="1"/>
  <c r="G414" i="1" s="1"/>
  <c r="H414" i="1" s="1"/>
  <c r="N413" i="1"/>
  <c r="O413" i="1" s="1"/>
  <c r="Q413" i="1" s="1"/>
  <c r="R413" i="1" s="1"/>
  <c r="I413" i="1"/>
  <c r="K413" i="1" s="1"/>
  <c r="D413" i="1"/>
  <c r="F413" i="1" s="1"/>
  <c r="N412" i="1"/>
  <c r="P412" i="1" s="1"/>
  <c r="I412" i="1"/>
  <c r="J412" i="1" s="1"/>
  <c r="L412" i="1" s="1"/>
  <c r="M412" i="1" s="1"/>
  <c r="D412" i="1"/>
  <c r="F412" i="1" s="1"/>
  <c r="N411" i="1"/>
  <c r="I411" i="1"/>
  <c r="J411" i="1" s="1"/>
  <c r="L411" i="1" s="1"/>
  <c r="M411" i="1" s="1"/>
  <c r="D411" i="1"/>
  <c r="E411" i="1" s="1"/>
  <c r="G411" i="1" s="1"/>
  <c r="H411" i="1" s="1"/>
  <c r="N410" i="1"/>
  <c r="P410" i="1" s="1"/>
  <c r="I410" i="1"/>
  <c r="K410" i="1" s="1"/>
  <c r="D410" i="1"/>
  <c r="E410" i="1" s="1"/>
  <c r="G410" i="1" s="1"/>
  <c r="H410" i="1" s="1"/>
  <c r="N409" i="1"/>
  <c r="I409" i="1"/>
  <c r="K409" i="1" s="1"/>
  <c r="D409" i="1"/>
  <c r="N408" i="1"/>
  <c r="O408" i="1" s="1"/>
  <c r="Q408" i="1" s="1"/>
  <c r="R408" i="1" s="1"/>
  <c r="I408" i="1"/>
  <c r="J408" i="1" s="1"/>
  <c r="L408" i="1" s="1"/>
  <c r="M408" i="1" s="1"/>
  <c r="D408" i="1"/>
  <c r="F408" i="1" s="1"/>
  <c r="N407" i="1"/>
  <c r="I407" i="1"/>
  <c r="K407" i="1" s="1"/>
  <c r="D407" i="1"/>
  <c r="E407" i="1" s="1"/>
  <c r="G407" i="1" s="1"/>
  <c r="H407" i="1" s="1"/>
  <c r="N406" i="1"/>
  <c r="I406" i="1"/>
  <c r="D406" i="1"/>
  <c r="N405" i="1"/>
  <c r="O405" i="1" s="1"/>
  <c r="Q405" i="1" s="1"/>
  <c r="R405" i="1" s="1"/>
  <c r="I405" i="1"/>
  <c r="K405" i="1" s="1"/>
  <c r="D405" i="1"/>
  <c r="E405" i="1" s="1"/>
  <c r="G405" i="1" s="1"/>
  <c r="H405" i="1" s="1"/>
  <c r="N404" i="1"/>
  <c r="P404" i="1" s="1"/>
  <c r="I404" i="1"/>
  <c r="J404" i="1" s="1"/>
  <c r="L404" i="1" s="1"/>
  <c r="M404" i="1" s="1"/>
  <c r="D404" i="1"/>
  <c r="F404" i="1" s="1"/>
  <c r="N403" i="1"/>
  <c r="I403" i="1"/>
  <c r="K403" i="1" s="1"/>
  <c r="D403" i="1"/>
  <c r="E403" i="1" s="1"/>
  <c r="G403" i="1" s="1"/>
  <c r="H403" i="1" s="1"/>
  <c r="N402" i="1"/>
  <c r="P402" i="1" s="1"/>
  <c r="I402" i="1"/>
  <c r="K402" i="1" s="1"/>
  <c r="D402" i="1"/>
  <c r="F402" i="1" s="1"/>
  <c r="N401" i="1"/>
  <c r="O401" i="1" s="1"/>
  <c r="Q401" i="1" s="1"/>
  <c r="R401" i="1" s="1"/>
  <c r="I401" i="1"/>
  <c r="K401" i="1" s="1"/>
  <c r="D401" i="1"/>
  <c r="N400" i="1"/>
  <c r="P400" i="1" s="1"/>
  <c r="I400" i="1"/>
  <c r="J400" i="1" s="1"/>
  <c r="L400" i="1" s="1"/>
  <c r="M400" i="1" s="1"/>
  <c r="D400" i="1"/>
  <c r="F400" i="1" s="1"/>
  <c r="N399" i="1"/>
  <c r="O399" i="1" s="1"/>
  <c r="Q399" i="1" s="1"/>
  <c r="R399" i="1" s="1"/>
  <c r="I399" i="1"/>
  <c r="K399" i="1" s="1"/>
  <c r="D399" i="1"/>
  <c r="E399" i="1" s="1"/>
  <c r="G399" i="1" s="1"/>
  <c r="H399" i="1" s="1"/>
  <c r="N398" i="1"/>
  <c r="P398" i="1" s="1"/>
  <c r="I398" i="1"/>
  <c r="D398" i="1"/>
  <c r="E398" i="1" s="1"/>
  <c r="G398" i="1" s="1"/>
  <c r="H398" i="1" s="1"/>
  <c r="N397" i="1"/>
  <c r="O397" i="1" s="1"/>
  <c r="Q397" i="1" s="1"/>
  <c r="R397" i="1" s="1"/>
  <c r="I397" i="1"/>
  <c r="D397" i="1"/>
  <c r="F397" i="1" s="1"/>
  <c r="N396" i="1"/>
  <c r="I396" i="1"/>
  <c r="J396" i="1" s="1"/>
  <c r="L396" i="1" s="1"/>
  <c r="M396" i="1" s="1"/>
  <c r="D396" i="1"/>
  <c r="F396" i="1" s="1"/>
  <c r="N395" i="1"/>
  <c r="P395" i="1" s="1"/>
  <c r="I395" i="1"/>
  <c r="K395" i="1" s="1"/>
  <c r="D395" i="1"/>
  <c r="E395" i="1" s="1"/>
  <c r="G395" i="1" s="1"/>
  <c r="H395" i="1" s="1"/>
  <c r="N394" i="1"/>
  <c r="P394" i="1" s="1"/>
  <c r="I394" i="1"/>
  <c r="K394" i="1" s="1"/>
  <c r="D394" i="1"/>
  <c r="F394" i="1" s="1"/>
  <c r="N393" i="1"/>
  <c r="O393" i="1" s="1"/>
  <c r="Q393" i="1" s="1"/>
  <c r="R393" i="1" s="1"/>
  <c r="I393" i="1"/>
  <c r="K393" i="1" s="1"/>
  <c r="D393" i="1"/>
  <c r="F393" i="1" s="1"/>
  <c r="N392" i="1"/>
  <c r="P392" i="1" s="1"/>
  <c r="I392" i="1"/>
  <c r="J392" i="1" s="1"/>
  <c r="L392" i="1" s="1"/>
  <c r="M392" i="1" s="1"/>
  <c r="D392" i="1"/>
  <c r="F392" i="1" s="1"/>
  <c r="N391" i="1"/>
  <c r="P391" i="1" s="1"/>
  <c r="I391" i="1"/>
  <c r="K391" i="1" s="1"/>
  <c r="D391" i="1"/>
  <c r="E391" i="1" s="1"/>
  <c r="G391" i="1" s="1"/>
  <c r="H391" i="1" s="1"/>
  <c r="N390" i="1"/>
  <c r="P390" i="1" s="1"/>
  <c r="I390" i="1"/>
  <c r="K390" i="1" s="1"/>
  <c r="D390" i="1"/>
  <c r="E390" i="1" s="1"/>
  <c r="G390" i="1" s="1"/>
  <c r="H390" i="1" s="1"/>
  <c r="N389" i="1"/>
  <c r="P389" i="1" s="1"/>
  <c r="I389" i="1"/>
  <c r="D389" i="1"/>
  <c r="N388" i="1"/>
  <c r="P388" i="1" s="1"/>
  <c r="I388" i="1"/>
  <c r="D388" i="1"/>
  <c r="F388" i="1" s="1"/>
  <c r="N387" i="1"/>
  <c r="O387" i="1" s="1"/>
  <c r="Q387" i="1" s="1"/>
  <c r="R387" i="1" s="1"/>
  <c r="I387" i="1"/>
  <c r="D387" i="1"/>
  <c r="F387" i="1" s="1"/>
  <c r="N386" i="1"/>
  <c r="O386" i="1" s="1"/>
  <c r="Q386" i="1" s="1"/>
  <c r="R386" i="1" s="1"/>
  <c r="I386" i="1"/>
  <c r="D386" i="1"/>
  <c r="F386" i="1" s="1"/>
  <c r="N385" i="1"/>
  <c r="O385" i="1" s="1"/>
  <c r="Q385" i="1" s="1"/>
  <c r="R385" i="1" s="1"/>
  <c r="I385" i="1"/>
  <c r="K385" i="1" s="1"/>
  <c r="D385" i="1"/>
  <c r="E385" i="1" s="1"/>
  <c r="G385" i="1" s="1"/>
  <c r="H385" i="1" s="1"/>
  <c r="N384" i="1"/>
  <c r="O384" i="1" s="1"/>
  <c r="Q384" i="1" s="1"/>
  <c r="R384" i="1" s="1"/>
  <c r="I384" i="1"/>
  <c r="K384" i="1" s="1"/>
  <c r="D384" i="1"/>
  <c r="F384" i="1" s="1"/>
  <c r="N383" i="1"/>
  <c r="I383" i="1"/>
  <c r="K383" i="1" s="1"/>
  <c r="D383" i="1"/>
  <c r="E383" i="1" s="1"/>
  <c r="G383" i="1" s="1"/>
  <c r="H383" i="1" s="1"/>
  <c r="N382" i="1"/>
  <c r="O382" i="1" s="1"/>
  <c r="Q382" i="1" s="1"/>
  <c r="R382" i="1" s="1"/>
  <c r="I382" i="1"/>
  <c r="J382" i="1" s="1"/>
  <c r="L382" i="1" s="1"/>
  <c r="M382" i="1" s="1"/>
  <c r="D382" i="1"/>
  <c r="N381" i="1"/>
  <c r="P381" i="1" s="1"/>
  <c r="I381" i="1"/>
  <c r="J381" i="1" s="1"/>
  <c r="L381" i="1" s="1"/>
  <c r="M381" i="1" s="1"/>
  <c r="D381" i="1"/>
  <c r="N380" i="1"/>
  <c r="P380" i="1" s="1"/>
  <c r="I380" i="1"/>
  <c r="D380" i="1"/>
  <c r="F380" i="1" s="1"/>
  <c r="N379" i="1"/>
  <c r="P379" i="1" s="1"/>
  <c r="I379" i="1"/>
  <c r="K379" i="1" s="1"/>
  <c r="D379" i="1"/>
  <c r="F379" i="1" s="1"/>
  <c r="N378" i="1"/>
  <c r="I378" i="1"/>
  <c r="D378" i="1"/>
  <c r="F378" i="1" s="1"/>
  <c r="N377" i="1"/>
  <c r="O377" i="1" s="1"/>
  <c r="Q377" i="1" s="1"/>
  <c r="R377" i="1" s="1"/>
  <c r="I377" i="1"/>
  <c r="K377" i="1" s="1"/>
  <c r="D377" i="1"/>
  <c r="E377" i="1" s="1"/>
  <c r="G377" i="1" s="1"/>
  <c r="H377" i="1" s="1"/>
  <c r="N376" i="1"/>
  <c r="P376" i="1" s="1"/>
  <c r="I376" i="1"/>
  <c r="K376" i="1" s="1"/>
  <c r="D376" i="1"/>
  <c r="F376" i="1" s="1"/>
  <c r="N375" i="1"/>
  <c r="I375" i="1"/>
  <c r="K375" i="1" s="1"/>
  <c r="D375" i="1"/>
  <c r="E375" i="1" s="1"/>
  <c r="G375" i="1" s="1"/>
  <c r="H375" i="1" s="1"/>
  <c r="N374" i="1"/>
  <c r="O374" i="1" s="1"/>
  <c r="Q374" i="1" s="1"/>
  <c r="R374" i="1" s="1"/>
  <c r="I374" i="1"/>
  <c r="K374" i="1" s="1"/>
  <c r="D374" i="1"/>
  <c r="E374" i="1" s="1"/>
  <c r="G374" i="1" s="1"/>
  <c r="H374" i="1" s="1"/>
  <c r="N373" i="1"/>
  <c r="P373" i="1" s="1"/>
  <c r="I373" i="1"/>
  <c r="K373" i="1" s="1"/>
  <c r="D373" i="1"/>
  <c r="N372" i="1"/>
  <c r="P372" i="1" s="1"/>
  <c r="I372" i="1"/>
  <c r="J372" i="1" s="1"/>
  <c r="L372" i="1" s="1"/>
  <c r="M372" i="1" s="1"/>
  <c r="D372" i="1"/>
  <c r="F372" i="1" s="1"/>
  <c r="N371" i="1"/>
  <c r="O371" i="1" s="1"/>
  <c r="Q371" i="1" s="1"/>
  <c r="R371" i="1" s="1"/>
  <c r="I371" i="1"/>
  <c r="J371" i="1" s="1"/>
  <c r="L371" i="1" s="1"/>
  <c r="M371" i="1" s="1"/>
  <c r="D371" i="1"/>
  <c r="F371" i="1" s="1"/>
  <c r="N370" i="1"/>
  <c r="O370" i="1" s="1"/>
  <c r="Q370" i="1" s="1"/>
  <c r="R370" i="1" s="1"/>
  <c r="I370" i="1"/>
  <c r="D370" i="1"/>
  <c r="F370" i="1" s="1"/>
  <c r="N369" i="1"/>
  <c r="O369" i="1" s="1"/>
  <c r="Q369" i="1" s="1"/>
  <c r="R369" i="1" s="1"/>
  <c r="I369" i="1"/>
  <c r="J369" i="1" s="1"/>
  <c r="L369" i="1" s="1"/>
  <c r="M369" i="1" s="1"/>
  <c r="D369" i="1"/>
  <c r="F369" i="1" s="1"/>
  <c r="N368" i="1"/>
  <c r="P368" i="1" s="1"/>
  <c r="I368" i="1"/>
  <c r="K368" i="1" s="1"/>
  <c r="D368" i="1"/>
  <c r="E368" i="1" s="1"/>
  <c r="G368" i="1" s="1"/>
  <c r="H368" i="1" s="1"/>
  <c r="N367" i="1"/>
  <c r="I367" i="1"/>
  <c r="K367" i="1" s="1"/>
  <c r="D367" i="1"/>
  <c r="E367" i="1" s="1"/>
  <c r="G367" i="1" s="1"/>
  <c r="H367" i="1" s="1"/>
  <c r="N366" i="1"/>
  <c r="O366" i="1" s="1"/>
  <c r="Q366" i="1" s="1"/>
  <c r="R366" i="1" s="1"/>
  <c r="I366" i="1"/>
  <c r="D366" i="1"/>
  <c r="E366" i="1" s="1"/>
  <c r="G366" i="1" s="1"/>
  <c r="H366" i="1" s="1"/>
  <c r="N365" i="1"/>
  <c r="P365" i="1" s="1"/>
  <c r="I365" i="1"/>
  <c r="D365" i="1"/>
  <c r="N364" i="1"/>
  <c r="P364" i="1" s="1"/>
  <c r="I364" i="1"/>
  <c r="J364" i="1" s="1"/>
  <c r="L364" i="1" s="1"/>
  <c r="M364" i="1" s="1"/>
  <c r="D364" i="1"/>
  <c r="E364" i="1" s="1"/>
  <c r="G364" i="1" s="1"/>
  <c r="H364" i="1" s="1"/>
  <c r="N363" i="1"/>
  <c r="P363" i="1" s="1"/>
  <c r="I363" i="1"/>
  <c r="K363" i="1" s="1"/>
  <c r="D363" i="1"/>
  <c r="F363" i="1" s="1"/>
  <c r="N362" i="1"/>
  <c r="O362" i="1" s="1"/>
  <c r="Q362" i="1" s="1"/>
  <c r="R362" i="1" s="1"/>
  <c r="I362" i="1"/>
  <c r="D362" i="1"/>
  <c r="F362" i="1" s="1"/>
  <c r="N361" i="1"/>
  <c r="O361" i="1" s="1"/>
  <c r="Q361" i="1" s="1"/>
  <c r="R361" i="1" s="1"/>
  <c r="I361" i="1"/>
  <c r="J361" i="1" s="1"/>
  <c r="L361" i="1" s="1"/>
  <c r="M361" i="1" s="1"/>
  <c r="D361" i="1"/>
  <c r="F361" i="1" s="1"/>
  <c r="N360" i="1"/>
  <c r="O360" i="1" s="1"/>
  <c r="Q360" i="1" s="1"/>
  <c r="R360" i="1" s="1"/>
  <c r="I360" i="1"/>
  <c r="K360" i="1" s="1"/>
  <c r="D360" i="1"/>
  <c r="E360" i="1" s="1"/>
  <c r="G360" i="1" s="1"/>
  <c r="H360" i="1" s="1"/>
  <c r="N359" i="1"/>
  <c r="I359" i="1"/>
  <c r="K359" i="1" s="1"/>
  <c r="D359" i="1"/>
  <c r="E359" i="1" s="1"/>
  <c r="G359" i="1" s="1"/>
  <c r="H359" i="1" s="1"/>
  <c r="N358" i="1"/>
  <c r="O358" i="1" s="1"/>
  <c r="Q358" i="1" s="1"/>
  <c r="R358" i="1" s="1"/>
  <c r="I358" i="1"/>
  <c r="K358" i="1" s="1"/>
  <c r="D358" i="1"/>
  <c r="F358" i="1" s="1"/>
  <c r="N357" i="1"/>
  <c r="P357" i="1" s="1"/>
  <c r="I357" i="1"/>
  <c r="J357" i="1" s="1"/>
  <c r="L357" i="1" s="1"/>
  <c r="M357" i="1" s="1"/>
  <c r="D357" i="1"/>
  <c r="N356" i="1"/>
  <c r="P356" i="1" s="1"/>
  <c r="I356" i="1"/>
  <c r="J356" i="1" s="1"/>
  <c r="L356" i="1" s="1"/>
  <c r="M356" i="1" s="1"/>
  <c r="D356" i="1"/>
  <c r="E356" i="1" s="1"/>
  <c r="G356" i="1" s="1"/>
  <c r="H356" i="1" s="1"/>
  <c r="N355" i="1"/>
  <c r="P355" i="1" s="1"/>
  <c r="I355" i="1"/>
  <c r="J355" i="1" s="1"/>
  <c r="L355" i="1" s="1"/>
  <c r="M355" i="1" s="1"/>
  <c r="D355" i="1"/>
  <c r="F355" i="1" s="1"/>
  <c r="N354" i="1"/>
  <c r="O354" i="1" s="1"/>
  <c r="Q354" i="1" s="1"/>
  <c r="R354" i="1" s="1"/>
  <c r="I354" i="1"/>
  <c r="D354" i="1"/>
  <c r="F354" i="1" s="1"/>
  <c r="N353" i="1"/>
  <c r="O353" i="1" s="1"/>
  <c r="Q353" i="1" s="1"/>
  <c r="R353" i="1" s="1"/>
  <c r="I353" i="1"/>
  <c r="J353" i="1" s="1"/>
  <c r="L353" i="1" s="1"/>
  <c r="M353" i="1" s="1"/>
  <c r="D353" i="1"/>
  <c r="N352" i="1"/>
  <c r="P352" i="1" s="1"/>
  <c r="I352" i="1"/>
  <c r="K352" i="1" s="1"/>
  <c r="D352" i="1"/>
  <c r="N351" i="1"/>
  <c r="I351" i="1"/>
  <c r="K351" i="1" s="1"/>
  <c r="D351" i="1"/>
  <c r="E351" i="1" s="1"/>
  <c r="G351" i="1" s="1"/>
  <c r="H351" i="1" s="1"/>
  <c r="N350" i="1"/>
  <c r="O350" i="1" s="1"/>
  <c r="Q350" i="1" s="1"/>
  <c r="R350" i="1" s="1"/>
  <c r="I350" i="1"/>
  <c r="J350" i="1" s="1"/>
  <c r="L350" i="1" s="1"/>
  <c r="M350" i="1" s="1"/>
  <c r="D350" i="1"/>
  <c r="E350" i="1" s="1"/>
  <c r="G350" i="1" s="1"/>
  <c r="H350" i="1" s="1"/>
  <c r="N349" i="1"/>
  <c r="P349" i="1" s="1"/>
  <c r="I349" i="1"/>
  <c r="D349" i="1"/>
  <c r="N348" i="1"/>
  <c r="P348" i="1" s="1"/>
  <c r="I348" i="1"/>
  <c r="J348" i="1" s="1"/>
  <c r="L348" i="1" s="1"/>
  <c r="M348" i="1" s="1"/>
  <c r="D348" i="1"/>
  <c r="E348" i="1" s="1"/>
  <c r="G348" i="1" s="1"/>
  <c r="H348" i="1" s="1"/>
  <c r="N347" i="1"/>
  <c r="P347" i="1" s="1"/>
  <c r="I347" i="1"/>
  <c r="K347" i="1" s="1"/>
  <c r="D347" i="1"/>
  <c r="F347" i="1" s="1"/>
  <c r="N346" i="1"/>
  <c r="O346" i="1" s="1"/>
  <c r="Q346" i="1" s="1"/>
  <c r="R346" i="1" s="1"/>
  <c r="I346" i="1"/>
  <c r="D346" i="1"/>
  <c r="F346" i="1" s="1"/>
  <c r="N345" i="1"/>
  <c r="O345" i="1" s="1"/>
  <c r="Q345" i="1" s="1"/>
  <c r="R345" i="1" s="1"/>
  <c r="I345" i="1"/>
  <c r="J345" i="1" s="1"/>
  <c r="L345" i="1" s="1"/>
  <c r="M345" i="1" s="1"/>
  <c r="D345" i="1"/>
  <c r="E345" i="1" s="1"/>
  <c r="G345" i="1" s="1"/>
  <c r="H345" i="1" s="1"/>
  <c r="N344" i="1"/>
  <c r="O344" i="1" s="1"/>
  <c r="Q344" i="1" s="1"/>
  <c r="R344" i="1" s="1"/>
  <c r="I344" i="1"/>
  <c r="K344" i="1" s="1"/>
  <c r="D344" i="1"/>
  <c r="E344" i="1" s="1"/>
  <c r="G344" i="1" s="1"/>
  <c r="H344" i="1" s="1"/>
  <c r="N343" i="1"/>
  <c r="I343" i="1"/>
  <c r="K343" i="1" s="1"/>
  <c r="D343" i="1"/>
  <c r="E343" i="1" s="1"/>
  <c r="G343" i="1" s="1"/>
  <c r="H343" i="1" s="1"/>
  <c r="N342" i="1"/>
  <c r="O342" i="1" s="1"/>
  <c r="Q342" i="1" s="1"/>
  <c r="R342" i="1" s="1"/>
  <c r="I342" i="1"/>
  <c r="K342" i="1" s="1"/>
  <c r="D342" i="1"/>
  <c r="F342" i="1" s="1"/>
  <c r="N341" i="1"/>
  <c r="P341" i="1" s="1"/>
  <c r="I341" i="1"/>
  <c r="J341" i="1" s="1"/>
  <c r="L341" i="1" s="1"/>
  <c r="M341" i="1" s="1"/>
  <c r="D341" i="1"/>
  <c r="N340" i="1"/>
  <c r="P340" i="1" s="1"/>
  <c r="I340" i="1"/>
  <c r="J340" i="1" s="1"/>
  <c r="L340" i="1" s="1"/>
  <c r="M340" i="1" s="1"/>
  <c r="D340" i="1"/>
  <c r="E340" i="1" s="1"/>
  <c r="G340" i="1" s="1"/>
  <c r="H340" i="1" s="1"/>
  <c r="N339" i="1"/>
  <c r="P339" i="1" s="1"/>
  <c r="I339" i="1"/>
  <c r="J339" i="1" s="1"/>
  <c r="L339" i="1" s="1"/>
  <c r="M339" i="1" s="1"/>
  <c r="D339" i="1"/>
  <c r="F339" i="1" s="1"/>
  <c r="N338" i="1"/>
  <c r="O338" i="1" s="1"/>
  <c r="Q338" i="1" s="1"/>
  <c r="R338" i="1" s="1"/>
  <c r="I338" i="1"/>
  <c r="D338" i="1"/>
  <c r="F338" i="1" s="1"/>
  <c r="N337" i="1"/>
  <c r="O337" i="1" s="1"/>
  <c r="Q337" i="1" s="1"/>
  <c r="R337" i="1" s="1"/>
  <c r="I337" i="1"/>
  <c r="J337" i="1" s="1"/>
  <c r="L337" i="1" s="1"/>
  <c r="M337" i="1" s="1"/>
  <c r="D337" i="1"/>
  <c r="F337" i="1" s="1"/>
  <c r="N336" i="1"/>
  <c r="P336" i="1" s="1"/>
  <c r="I336" i="1"/>
  <c r="K336" i="1" s="1"/>
  <c r="D336" i="1"/>
  <c r="E336" i="1" s="1"/>
  <c r="G336" i="1" s="1"/>
  <c r="H336" i="1" s="1"/>
  <c r="N335" i="1"/>
  <c r="I335" i="1"/>
  <c r="K335" i="1" s="1"/>
  <c r="D335" i="1"/>
  <c r="E335" i="1" s="1"/>
  <c r="G335" i="1" s="1"/>
  <c r="H335" i="1" s="1"/>
  <c r="N334" i="1"/>
  <c r="O334" i="1" s="1"/>
  <c r="Q334" i="1" s="1"/>
  <c r="R334" i="1" s="1"/>
  <c r="I334" i="1"/>
  <c r="K334" i="1" s="1"/>
  <c r="D334" i="1"/>
  <c r="E334" i="1" s="1"/>
  <c r="G334" i="1" s="1"/>
  <c r="H334" i="1" s="1"/>
  <c r="N333" i="1"/>
  <c r="P333" i="1" s="1"/>
  <c r="I333" i="1"/>
  <c r="J333" i="1" s="1"/>
  <c r="L333" i="1" s="1"/>
  <c r="M333" i="1" s="1"/>
  <c r="D333" i="1"/>
  <c r="N332" i="1"/>
  <c r="P332" i="1" s="1"/>
  <c r="I332" i="1"/>
  <c r="J332" i="1" s="1"/>
  <c r="L332" i="1" s="1"/>
  <c r="M332" i="1" s="1"/>
  <c r="D332" i="1"/>
  <c r="E332" i="1" s="1"/>
  <c r="G332" i="1" s="1"/>
  <c r="H332" i="1" s="1"/>
  <c r="N331" i="1"/>
  <c r="P331" i="1" s="1"/>
  <c r="I331" i="1"/>
  <c r="K331" i="1" s="1"/>
  <c r="D331" i="1"/>
  <c r="F331" i="1" s="1"/>
  <c r="N330" i="1"/>
  <c r="O330" i="1" s="1"/>
  <c r="Q330" i="1" s="1"/>
  <c r="R330" i="1" s="1"/>
  <c r="I330" i="1"/>
  <c r="D330" i="1"/>
  <c r="F330" i="1" s="1"/>
  <c r="N329" i="1"/>
  <c r="O329" i="1" s="1"/>
  <c r="Q329" i="1" s="1"/>
  <c r="R329" i="1" s="1"/>
  <c r="I329" i="1"/>
  <c r="J329" i="1" s="1"/>
  <c r="L329" i="1" s="1"/>
  <c r="M329" i="1" s="1"/>
  <c r="D329" i="1"/>
  <c r="F329" i="1" s="1"/>
  <c r="N328" i="1"/>
  <c r="O328" i="1" s="1"/>
  <c r="Q328" i="1" s="1"/>
  <c r="R328" i="1" s="1"/>
  <c r="I328" i="1"/>
  <c r="K328" i="1" s="1"/>
  <c r="D328" i="1"/>
  <c r="E328" i="1" s="1"/>
  <c r="G328" i="1" s="1"/>
  <c r="H328" i="1" s="1"/>
  <c r="N327" i="1"/>
  <c r="I327" i="1"/>
  <c r="K327" i="1" s="1"/>
  <c r="D327" i="1"/>
  <c r="E327" i="1" s="1"/>
  <c r="G327" i="1" s="1"/>
  <c r="H327" i="1" s="1"/>
  <c r="N326" i="1"/>
  <c r="O326" i="1" s="1"/>
  <c r="Q326" i="1" s="1"/>
  <c r="R326" i="1" s="1"/>
  <c r="I326" i="1"/>
  <c r="K326" i="1" s="1"/>
  <c r="D326" i="1"/>
  <c r="F326" i="1" s="1"/>
  <c r="N325" i="1"/>
  <c r="P325" i="1" s="1"/>
  <c r="I325" i="1"/>
  <c r="J325" i="1" s="1"/>
  <c r="L325" i="1" s="1"/>
  <c r="M325" i="1" s="1"/>
  <c r="D325" i="1"/>
  <c r="N324" i="1"/>
  <c r="P324" i="1" s="1"/>
  <c r="I324" i="1"/>
  <c r="J324" i="1" s="1"/>
  <c r="L324" i="1" s="1"/>
  <c r="M324" i="1" s="1"/>
  <c r="D324" i="1"/>
  <c r="E324" i="1" s="1"/>
  <c r="G324" i="1" s="1"/>
  <c r="H324" i="1" s="1"/>
  <c r="N323" i="1"/>
  <c r="P323" i="1" s="1"/>
  <c r="I323" i="1"/>
  <c r="J323" i="1" s="1"/>
  <c r="L323" i="1" s="1"/>
  <c r="M323" i="1" s="1"/>
  <c r="D323" i="1"/>
  <c r="F323" i="1" s="1"/>
  <c r="N322" i="1"/>
  <c r="O322" i="1" s="1"/>
  <c r="Q322" i="1" s="1"/>
  <c r="R322" i="1" s="1"/>
  <c r="I322" i="1"/>
  <c r="D322" i="1"/>
  <c r="F322" i="1" s="1"/>
  <c r="N321" i="1"/>
  <c r="O321" i="1" s="1"/>
  <c r="Q321" i="1" s="1"/>
  <c r="R321" i="1" s="1"/>
  <c r="I321" i="1"/>
  <c r="J321" i="1" s="1"/>
  <c r="L321" i="1" s="1"/>
  <c r="M321" i="1" s="1"/>
  <c r="D321" i="1"/>
  <c r="F321" i="1" s="1"/>
  <c r="N320" i="1"/>
  <c r="P320" i="1" s="1"/>
  <c r="I320" i="1"/>
  <c r="K320" i="1" s="1"/>
  <c r="D320" i="1"/>
  <c r="E320" i="1" s="1"/>
  <c r="G320" i="1" s="1"/>
  <c r="H320" i="1" s="1"/>
  <c r="N319" i="1"/>
  <c r="I319" i="1"/>
  <c r="K319" i="1" s="1"/>
  <c r="D319" i="1"/>
  <c r="E319" i="1" s="1"/>
  <c r="G319" i="1" s="1"/>
  <c r="H319" i="1" s="1"/>
  <c r="N318" i="1"/>
  <c r="O318" i="1" s="1"/>
  <c r="Q318" i="1" s="1"/>
  <c r="R318" i="1" s="1"/>
  <c r="I318" i="1"/>
  <c r="K318" i="1" s="1"/>
  <c r="D318" i="1"/>
  <c r="E318" i="1" s="1"/>
  <c r="G318" i="1" s="1"/>
  <c r="H318" i="1" s="1"/>
  <c r="N317" i="1"/>
  <c r="P317" i="1" s="1"/>
  <c r="I317" i="1"/>
  <c r="J317" i="1" s="1"/>
  <c r="L317" i="1" s="1"/>
  <c r="M317" i="1" s="1"/>
  <c r="D317" i="1"/>
  <c r="N316" i="1"/>
  <c r="P316" i="1" s="1"/>
  <c r="I316" i="1"/>
  <c r="J316" i="1" s="1"/>
  <c r="L316" i="1" s="1"/>
  <c r="M316" i="1" s="1"/>
  <c r="D316" i="1"/>
  <c r="E316" i="1" s="1"/>
  <c r="G316" i="1" s="1"/>
  <c r="H316" i="1" s="1"/>
  <c r="N315" i="1"/>
  <c r="P315" i="1" s="1"/>
  <c r="I315" i="1"/>
  <c r="K315" i="1" s="1"/>
  <c r="D315" i="1"/>
  <c r="F315" i="1" s="1"/>
  <c r="N314" i="1"/>
  <c r="O314" i="1" s="1"/>
  <c r="Q314" i="1" s="1"/>
  <c r="R314" i="1" s="1"/>
  <c r="I314" i="1"/>
  <c r="D314" i="1"/>
  <c r="F314" i="1" s="1"/>
  <c r="N313" i="1"/>
  <c r="O313" i="1" s="1"/>
  <c r="Q313" i="1" s="1"/>
  <c r="R313" i="1" s="1"/>
  <c r="I313" i="1"/>
  <c r="K313" i="1" s="1"/>
  <c r="D313" i="1"/>
  <c r="F313" i="1" s="1"/>
  <c r="N312" i="1"/>
  <c r="P312" i="1" s="1"/>
  <c r="I312" i="1"/>
  <c r="K312" i="1" s="1"/>
  <c r="D312" i="1"/>
  <c r="E312" i="1" s="1"/>
  <c r="G312" i="1" s="1"/>
  <c r="H312" i="1" s="1"/>
  <c r="N311" i="1"/>
  <c r="I311" i="1"/>
  <c r="K311" i="1" s="1"/>
  <c r="D311" i="1"/>
  <c r="E311" i="1" s="1"/>
  <c r="G311" i="1" s="1"/>
  <c r="H311" i="1" s="1"/>
  <c r="N310" i="1"/>
  <c r="P310" i="1" s="1"/>
  <c r="I310" i="1"/>
  <c r="K310" i="1" s="1"/>
  <c r="D310" i="1"/>
  <c r="E310" i="1" s="1"/>
  <c r="G310" i="1" s="1"/>
  <c r="H310" i="1" s="1"/>
  <c r="N309" i="1"/>
  <c r="P309" i="1" s="1"/>
  <c r="I309" i="1"/>
  <c r="J309" i="1" s="1"/>
  <c r="L309" i="1" s="1"/>
  <c r="M309" i="1" s="1"/>
  <c r="D309" i="1"/>
  <c r="N308" i="1"/>
  <c r="P308" i="1" s="1"/>
  <c r="I308" i="1"/>
  <c r="J308" i="1" s="1"/>
  <c r="L308" i="1" s="1"/>
  <c r="M308" i="1" s="1"/>
  <c r="D308" i="1"/>
  <c r="F308" i="1" s="1"/>
  <c r="N307" i="1"/>
  <c r="O307" i="1" s="1"/>
  <c r="Q307" i="1" s="1"/>
  <c r="R307" i="1" s="1"/>
  <c r="I307" i="1"/>
  <c r="D307" i="1"/>
  <c r="F307" i="1" s="1"/>
  <c r="N306" i="1"/>
  <c r="P306" i="1" s="1"/>
  <c r="I306" i="1"/>
  <c r="D306" i="1"/>
  <c r="F306" i="1" s="1"/>
  <c r="N305" i="1"/>
  <c r="O305" i="1" s="1"/>
  <c r="Q305" i="1" s="1"/>
  <c r="R305" i="1" s="1"/>
  <c r="I305" i="1"/>
  <c r="K305" i="1" s="1"/>
  <c r="D305" i="1"/>
  <c r="F305" i="1" s="1"/>
  <c r="N304" i="1"/>
  <c r="O304" i="1" s="1"/>
  <c r="Q304" i="1" s="1"/>
  <c r="R304" i="1" s="1"/>
  <c r="I304" i="1"/>
  <c r="K304" i="1" s="1"/>
  <c r="D304" i="1"/>
  <c r="E304" i="1" s="1"/>
  <c r="G304" i="1" s="1"/>
  <c r="H304" i="1" s="1"/>
  <c r="N303" i="1"/>
  <c r="I303" i="1"/>
  <c r="K303" i="1" s="1"/>
  <c r="D303" i="1"/>
  <c r="E303" i="1" s="1"/>
  <c r="G303" i="1" s="1"/>
  <c r="H303" i="1" s="1"/>
  <c r="N302" i="1"/>
  <c r="P302" i="1" s="1"/>
  <c r="I302" i="1"/>
  <c r="J302" i="1" s="1"/>
  <c r="L302" i="1" s="1"/>
  <c r="M302" i="1" s="1"/>
  <c r="D302" i="1"/>
  <c r="F302" i="1" s="1"/>
  <c r="N301" i="1"/>
  <c r="P301" i="1" s="1"/>
  <c r="I301" i="1"/>
  <c r="D301" i="1"/>
  <c r="N300" i="1"/>
  <c r="P300" i="1" s="1"/>
  <c r="I300" i="1"/>
  <c r="D300" i="1"/>
  <c r="F300" i="1" s="1"/>
  <c r="N299" i="1"/>
  <c r="P299" i="1" s="1"/>
  <c r="I299" i="1"/>
  <c r="J299" i="1" s="1"/>
  <c r="L299" i="1" s="1"/>
  <c r="M299" i="1" s="1"/>
  <c r="D299" i="1"/>
  <c r="F299" i="1" s="1"/>
  <c r="N298" i="1"/>
  <c r="P298" i="1" s="1"/>
  <c r="I298" i="1"/>
  <c r="D298" i="1"/>
  <c r="F298" i="1" s="1"/>
  <c r="N297" i="1"/>
  <c r="O297" i="1" s="1"/>
  <c r="Q297" i="1" s="1"/>
  <c r="R297" i="1" s="1"/>
  <c r="I297" i="1"/>
  <c r="K297" i="1" s="1"/>
  <c r="D297" i="1"/>
  <c r="E297" i="1" s="1"/>
  <c r="G297" i="1" s="1"/>
  <c r="H297" i="1" s="1"/>
  <c r="N296" i="1"/>
  <c r="P296" i="1" s="1"/>
  <c r="I296" i="1"/>
  <c r="K296" i="1" s="1"/>
  <c r="D296" i="1"/>
  <c r="N295" i="1"/>
  <c r="I295" i="1"/>
  <c r="K295" i="1" s="1"/>
  <c r="D295" i="1"/>
  <c r="N294" i="1"/>
  <c r="P294" i="1" s="1"/>
  <c r="I294" i="1"/>
  <c r="K294" i="1" s="1"/>
  <c r="D294" i="1"/>
  <c r="F294" i="1" s="1"/>
  <c r="N293" i="1"/>
  <c r="P293" i="1" s="1"/>
  <c r="I293" i="1"/>
  <c r="J293" i="1" s="1"/>
  <c r="L293" i="1" s="1"/>
  <c r="M293" i="1" s="1"/>
  <c r="D293" i="1"/>
  <c r="N292" i="1"/>
  <c r="P292" i="1" s="1"/>
  <c r="I292" i="1"/>
  <c r="J292" i="1" s="1"/>
  <c r="L292" i="1" s="1"/>
  <c r="M292" i="1" s="1"/>
  <c r="D292" i="1"/>
  <c r="F292" i="1" s="1"/>
  <c r="N291" i="1"/>
  <c r="O291" i="1" s="1"/>
  <c r="Q291" i="1" s="1"/>
  <c r="R291" i="1" s="1"/>
  <c r="I291" i="1"/>
  <c r="K291" i="1" s="1"/>
  <c r="D291" i="1"/>
  <c r="F291" i="1" s="1"/>
  <c r="N290" i="1"/>
  <c r="P290" i="1" s="1"/>
  <c r="I290" i="1"/>
  <c r="D290" i="1"/>
  <c r="F290" i="1" s="1"/>
  <c r="N289" i="1"/>
  <c r="O289" i="1" s="1"/>
  <c r="Q289" i="1" s="1"/>
  <c r="R289" i="1" s="1"/>
  <c r="I289" i="1"/>
  <c r="K289" i="1" s="1"/>
  <c r="D289" i="1"/>
  <c r="E289" i="1" s="1"/>
  <c r="G289" i="1" s="1"/>
  <c r="H289" i="1" s="1"/>
  <c r="N288" i="1"/>
  <c r="O288" i="1" s="1"/>
  <c r="Q288" i="1" s="1"/>
  <c r="R288" i="1" s="1"/>
  <c r="I288" i="1"/>
  <c r="K288" i="1" s="1"/>
  <c r="D288" i="1"/>
  <c r="F288" i="1" s="1"/>
  <c r="N287" i="1"/>
  <c r="I287" i="1"/>
  <c r="K287" i="1" s="1"/>
  <c r="D287" i="1"/>
  <c r="E287" i="1" s="1"/>
  <c r="G287" i="1" s="1"/>
  <c r="H287" i="1" s="1"/>
  <c r="N286" i="1"/>
  <c r="P286" i="1" s="1"/>
  <c r="I286" i="1"/>
  <c r="J286" i="1" s="1"/>
  <c r="L286" i="1" s="1"/>
  <c r="M286" i="1" s="1"/>
  <c r="D286" i="1"/>
  <c r="E286" i="1" s="1"/>
  <c r="G286" i="1" s="1"/>
  <c r="H286" i="1" s="1"/>
  <c r="N285" i="1"/>
  <c r="P285" i="1" s="1"/>
  <c r="I285" i="1"/>
  <c r="K285" i="1" s="1"/>
  <c r="D285" i="1"/>
  <c r="N284" i="1"/>
  <c r="P284" i="1" s="1"/>
  <c r="I284" i="1"/>
  <c r="J284" i="1" s="1"/>
  <c r="L284" i="1" s="1"/>
  <c r="M284" i="1" s="1"/>
  <c r="D284" i="1"/>
  <c r="F284" i="1" s="1"/>
  <c r="N283" i="1"/>
  <c r="O283" i="1" s="1"/>
  <c r="Q283" i="1" s="1"/>
  <c r="R283" i="1" s="1"/>
  <c r="I283" i="1"/>
  <c r="J283" i="1" s="1"/>
  <c r="L283" i="1" s="1"/>
  <c r="M283" i="1" s="1"/>
  <c r="D283" i="1"/>
  <c r="F283" i="1" s="1"/>
  <c r="N282" i="1"/>
  <c r="I282" i="1"/>
  <c r="D282" i="1"/>
  <c r="F282" i="1" s="1"/>
  <c r="N281" i="1"/>
  <c r="O281" i="1" s="1"/>
  <c r="Q281" i="1" s="1"/>
  <c r="R281" i="1" s="1"/>
  <c r="I281" i="1"/>
  <c r="K281" i="1" s="1"/>
  <c r="D281" i="1"/>
  <c r="E281" i="1" s="1"/>
  <c r="G281" i="1" s="1"/>
  <c r="H281" i="1" s="1"/>
  <c r="N280" i="1"/>
  <c r="O280" i="1" s="1"/>
  <c r="Q280" i="1" s="1"/>
  <c r="R280" i="1" s="1"/>
  <c r="I280" i="1"/>
  <c r="K280" i="1" s="1"/>
  <c r="D280" i="1"/>
  <c r="E280" i="1" s="1"/>
  <c r="G280" i="1" s="1"/>
  <c r="H280" i="1" s="1"/>
  <c r="N279" i="1"/>
  <c r="I279" i="1"/>
  <c r="K279" i="1" s="1"/>
  <c r="D279" i="1"/>
  <c r="E279" i="1" s="1"/>
  <c r="G279" i="1" s="1"/>
  <c r="H279" i="1" s="1"/>
  <c r="N278" i="1"/>
  <c r="P278" i="1" s="1"/>
  <c r="I278" i="1"/>
  <c r="J278" i="1" s="1"/>
  <c r="L278" i="1" s="1"/>
  <c r="M278" i="1" s="1"/>
  <c r="D278" i="1"/>
  <c r="E278" i="1" s="1"/>
  <c r="G278" i="1" s="1"/>
  <c r="H278" i="1" s="1"/>
  <c r="N277" i="1"/>
  <c r="P277" i="1" s="1"/>
  <c r="I277" i="1"/>
  <c r="J277" i="1" s="1"/>
  <c r="L277" i="1" s="1"/>
  <c r="M277" i="1" s="1"/>
  <c r="D277" i="1"/>
  <c r="N276" i="1"/>
  <c r="P276" i="1" s="1"/>
  <c r="I276" i="1"/>
  <c r="K276" i="1" s="1"/>
  <c r="D276" i="1"/>
  <c r="F276" i="1" s="1"/>
  <c r="N275" i="1"/>
  <c r="O275" i="1" s="1"/>
  <c r="Q275" i="1" s="1"/>
  <c r="R275" i="1" s="1"/>
  <c r="I275" i="1"/>
  <c r="K275" i="1" s="1"/>
  <c r="D275" i="1"/>
  <c r="F275" i="1" s="1"/>
  <c r="N274" i="1"/>
  <c r="I274" i="1"/>
  <c r="D274" i="1"/>
  <c r="F274" i="1" s="1"/>
  <c r="N273" i="1"/>
  <c r="P273" i="1" s="1"/>
  <c r="I273" i="1"/>
  <c r="K273" i="1" s="1"/>
  <c r="D273" i="1"/>
  <c r="E273" i="1" s="1"/>
  <c r="G273" i="1" s="1"/>
  <c r="H273" i="1" s="1"/>
  <c r="N272" i="1"/>
  <c r="O272" i="1" s="1"/>
  <c r="Q272" i="1" s="1"/>
  <c r="R272" i="1" s="1"/>
  <c r="I272" i="1"/>
  <c r="K272" i="1" s="1"/>
  <c r="D272" i="1"/>
  <c r="F272" i="1" s="1"/>
  <c r="N271" i="1"/>
  <c r="I271" i="1"/>
  <c r="K271" i="1" s="1"/>
  <c r="D271" i="1"/>
  <c r="E271" i="1" s="1"/>
  <c r="G271" i="1" s="1"/>
  <c r="H271" i="1" s="1"/>
  <c r="N270" i="1"/>
  <c r="P270" i="1" s="1"/>
  <c r="I270" i="1"/>
  <c r="J270" i="1" s="1"/>
  <c r="L270" i="1" s="1"/>
  <c r="M270" i="1" s="1"/>
  <c r="D270" i="1"/>
  <c r="F270" i="1" s="1"/>
  <c r="N269" i="1"/>
  <c r="P269" i="1" s="1"/>
  <c r="I269" i="1"/>
  <c r="D269" i="1"/>
  <c r="N268" i="1"/>
  <c r="P268" i="1" s="1"/>
  <c r="I268" i="1"/>
  <c r="D268" i="1"/>
  <c r="F268" i="1" s="1"/>
  <c r="N267" i="1"/>
  <c r="I267" i="1"/>
  <c r="J267" i="1" s="1"/>
  <c r="L267" i="1" s="1"/>
  <c r="M267" i="1" s="1"/>
  <c r="D267" i="1"/>
  <c r="F267" i="1" s="1"/>
  <c r="N266" i="1"/>
  <c r="P266" i="1" s="1"/>
  <c r="I266" i="1"/>
  <c r="D266" i="1"/>
  <c r="F266" i="1" s="1"/>
  <c r="N265" i="1"/>
  <c r="O265" i="1" s="1"/>
  <c r="Q265" i="1" s="1"/>
  <c r="R265" i="1" s="1"/>
  <c r="I265" i="1"/>
  <c r="K265" i="1" s="1"/>
  <c r="D265" i="1"/>
  <c r="E265" i="1" s="1"/>
  <c r="G265" i="1" s="1"/>
  <c r="H265" i="1" s="1"/>
  <c r="N264" i="1"/>
  <c r="P264" i="1" s="1"/>
  <c r="I264" i="1"/>
  <c r="K264" i="1" s="1"/>
  <c r="D264" i="1"/>
  <c r="F264" i="1" s="1"/>
  <c r="N263" i="1"/>
  <c r="I263" i="1"/>
  <c r="K263" i="1" s="1"/>
  <c r="D263" i="1"/>
  <c r="E263" i="1" s="1"/>
  <c r="G263" i="1" s="1"/>
  <c r="H263" i="1" s="1"/>
  <c r="N262" i="1"/>
  <c r="P262" i="1" s="1"/>
  <c r="I262" i="1"/>
  <c r="K262" i="1" s="1"/>
  <c r="D262" i="1"/>
  <c r="E262" i="1" s="1"/>
  <c r="G262" i="1" s="1"/>
  <c r="H262" i="1" s="1"/>
  <c r="N261" i="1"/>
  <c r="P261" i="1" s="1"/>
  <c r="I261" i="1"/>
  <c r="J261" i="1" s="1"/>
  <c r="L261" i="1" s="1"/>
  <c r="M261" i="1" s="1"/>
  <c r="D261" i="1"/>
  <c r="N260" i="1"/>
  <c r="P260" i="1" s="1"/>
  <c r="I260" i="1"/>
  <c r="K260" i="1" s="1"/>
  <c r="D260" i="1"/>
  <c r="F260" i="1" s="1"/>
  <c r="N259" i="1"/>
  <c r="O259" i="1" s="1"/>
  <c r="Q259" i="1" s="1"/>
  <c r="R259" i="1" s="1"/>
  <c r="I259" i="1"/>
  <c r="K259" i="1" s="1"/>
  <c r="D259" i="1"/>
  <c r="F259" i="1" s="1"/>
  <c r="N258" i="1"/>
  <c r="I258" i="1"/>
  <c r="D258" i="1"/>
  <c r="F258" i="1" s="1"/>
  <c r="N257" i="1"/>
  <c r="I257" i="1"/>
  <c r="K257" i="1" s="1"/>
  <c r="D257" i="1"/>
  <c r="F257" i="1" s="1"/>
  <c r="N256" i="1"/>
  <c r="O256" i="1" s="1"/>
  <c r="Q256" i="1" s="1"/>
  <c r="R256" i="1" s="1"/>
  <c r="I256" i="1"/>
  <c r="K256" i="1" s="1"/>
  <c r="D256" i="1"/>
  <c r="E256" i="1" s="1"/>
  <c r="G256" i="1" s="1"/>
  <c r="H256" i="1" s="1"/>
  <c r="N255" i="1"/>
  <c r="I255" i="1"/>
  <c r="K255" i="1" s="1"/>
  <c r="D255" i="1"/>
  <c r="E255" i="1" s="1"/>
  <c r="G255" i="1" s="1"/>
  <c r="H255" i="1" s="1"/>
  <c r="N254" i="1"/>
  <c r="P254" i="1" s="1"/>
  <c r="I254" i="1"/>
  <c r="K254" i="1" s="1"/>
  <c r="D254" i="1"/>
  <c r="E254" i="1" s="1"/>
  <c r="G254" i="1" s="1"/>
  <c r="H254" i="1" s="1"/>
  <c r="N253" i="1"/>
  <c r="P253" i="1" s="1"/>
  <c r="I253" i="1"/>
  <c r="K253" i="1" s="1"/>
  <c r="D253" i="1"/>
  <c r="N252" i="1"/>
  <c r="P252" i="1" s="1"/>
  <c r="I252" i="1"/>
  <c r="K252" i="1" s="1"/>
  <c r="D252" i="1"/>
  <c r="F252" i="1" s="1"/>
  <c r="N251" i="1"/>
  <c r="P251" i="1" s="1"/>
  <c r="I251" i="1"/>
  <c r="K251" i="1" s="1"/>
  <c r="D251" i="1"/>
  <c r="F251" i="1" s="1"/>
  <c r="N250" i="1"/>
  <c r="O250" i="1" s="1"/>
  <c r="Q250" i="1" s="1"/>
  <c r="R250" i="1" s="1"/>
  <c r="I250" i="1"/>
  <c r="D250" i="1"/>
  <c r="F250" i="1" s="1"/>
  <c r="N249" i="1"/>
  <c r="O249" i="1" s="1"/>
  <c r="Q249" i="1" s="1"/>
  <c r="R249" i="1" s="1"/>
  <c r="I249" i="1"/>
  <c r="K249" i="1" s="1"/>
  <c r="D249" i="1"/>
  <c r="E249" i="1" s="1"/>
  <c r="G249" i="1" s="1"/>
  <c r="H249" i="1" s="1"/>
  <c r="N248" i="1"/>
  <c r="I248" i="1"/>
  <c r="K248" i="1" s="1"/>
  <c r="D248" i="1"/>
  <c r="F248" i="1" s="1"/>
  <c r="N247" i="1"/>
  <c r="I247" i="1"/>
  <c r="K247" i="1" s="1"/>
  <c r="D247" i="1"/>
  <c r="F247" i="1" s="1"/>
  <c r="N246" i="1"/>
  <c r="P246" i="1" s="1"/>
  <c r="I246" i="1"/>
  <c r="K246" i="1" s="1"/>
  <c r="D246" i="1"/>
  <c r="E246" i="1" s="1"/>
  <c r="G246" i="1" s="1"/>
  <c r="H246" i="1" s="1"/>
  <c r="N245" i="1"/>
  <c r="P245" i="1" s="1"/>
  <c r="I245" i="1"/>
  <c r="K245" i="1" s="1"/>
  <c r="D245" i="1"/>
  <c r="N244" i="1"/>
  <c r="P244" i="1" s="1"/>
  <c r="I244" i="1"/>
  <c r="J244" i="1" s="1"/>
  <c r="L244" i="1" s="1"/>
  <c r="M244" i="1" s="1"/>
  <c r="D244" i="1"/>
  <c r="F244" i="1" s="1"/>
  <c r="N243" i="1"/>
  <c r="O243" i="1" s="1"/>
  <c r="Q243" i="1" s="1"/>
  <c r="R243" i="1" s="1"/>
  <c r="I243" i="1"/>
  <c r="J243" i="1" s="1"/>
  <c r="L243" i="1" s="1"/>
  <c r="M243" i="1" s="1"/>
  <c r="D243" i="1"/>
  <c r="N242" i="1"/>
  <c r="P242" i="1" s="1"/>
  <c r="I242" i="1"/>
  <c r="D242" i="1"/>
  <c r="F242" i="1" s="1"/>
  <c r="N241" i="1"/>
  <c r="P241" i="1" s="1"/>
  <c r="I241" i="1"/>
  <c r="K241" i="1" s="1"/>
  <c r="D241" i="1"/>
  <c r="N240" i="1"/>
  <c r="O240" i="1" s="1"/>
  <c r="Q240" i="1" s="1"/>
  <c r="R240" i="1" s="1"/>
  <c r="I240" i="1"/>
  <c r="K240" i="1" s="1"/>
  <c r="D240" i="1"/>
  <c r="E240" i="1" s="1"/>
  <c r="G240" i="1" s="1"/>
  <c r="H240" i="1" s="1"/>
  <c r="N239" i="1"/>
  <c r="I239" i="1"/>
  <c r="K239" i="1" s="1"/>
  <c r="D239" i="1"/>
  <c r="F239" i="1" s="1"/>
  <c r="N238" i="1"/>
  <c r="P238" i="1" s="1"/>
  <c r="I238" i="1"/>
  <c r="J238" i="1" s="1"/>
  <c r="L238" i="1" s="1"/>
  <c r="M238" i="1" s="1"/>
  <c r="D238" i="1"/>
  <c r="F238" i="1" s="1"/>
  <c r="N237" i="1"/>
  <c r="P237" i="1" s="1"/>
  <c r="I237" i="1"/>
  <c r="K237" i="1" s="1"/>
  <c r="D237" i="1"/>
  <c r="N236" i="1"/>
  <c r="P236" i="1" s="1"/>
  <c r="I236" i="1"/>
  <c r="K236" i="1" s="1"/>
  <c r="D236" i="1"/>
  <c r="F236" i="1" s="1"/>
  <c r="N235" i="1"/>
  <c r="P235" i="1" s="1"/>
  <c r="I235" i="1"/>
  <c r="J235" i="1" s="1"/>
  <c r="L235" i="1" s="1"/>
  <c r="M235" i="1" s="1"/>
  <c r="D235" i="1"/>
  <c r="F235" i="1" s="1"/>
  <c r="N234" i="1"/>
  <c r="O234" i="1" s="1"/>
  <c r="Q234" i="1" s="1"/>
  <c r="R234" i="1" s="1"/>
  <c r="I234" i="1"/>
  <c r="D234" i="1"/>
  <c r="F234" i="1" s="1"/>
  <c r="N233" i="1"/>
  <c r="O233" i="1" s="1"/>
  <c r="Q233" i="1" s="1"/>
  <c r="R233" i="1" s="1"/>
  <c r="I233" i="1"/>
  <c r="K233" i="1" s="1"/>
  <c r="D233" i="1"/>
  <c r="F233" i="1" s="1"/>
  <c r="N232" i="1"/>
  <c r="I232" i="1"/>
  <c r="K232" i="1" s="1"/>
  <c r="D232" i="1"/>
  <c r="F232" i="1" s="1"/>
  <c r="N231" i="1"/>
  <c r="I231" i="1"/>
  <c r="K231" i="1" s="1"/>
  <c r="D231" i="1"/>
  <c r="F231" i="1" s="1"/>
  <c r="N230" i="1"/>
  <c r="P230" i="1" s="1"/>
  <c r="I230" i="1"/>
  <c r="K230" i="1" s="1"/>
  <c r="D230" i="1"/>
  <c r="F230" i="1" s="1"/>
  <c r="N229" i="1"/>
  <c r="P229" i="1" s="1"/>
  <c r="I229" i="1"/>
  <c r="J229" i="1" s="1"/>
  <c r="L229" i="1" s="1"/>
  <c r="M229" i="1" s="1"/>
  <c r="D229" i="1"/>
  <c r="N228" i="1"/>
  <c r="P228" i="1" s="1"/>
  <c r="I228" i="1"/>
  <c r="J228" i="1" s="1"/>
  <c r="L228" i="1" s="1"/>
  <c r="M228" i="1" s="1"/>
  <c r="D228" i="1"/>
  <c r="F228" i="1" s="1"/>
  <c r="N227" i="1"/>
  <c r="O227" i="1" s="1"/>
  <c r="Q227" i="1" s="1"/>
  <c r="R227" i="1" s="1"/>
  <c r="I227" i="1"/>
  <c r="K227" i="1" s="1"/>
  <c r="D227" i="1"/>
  <c r="F227" i="1" s="1"/>
  <c r="N226" i="1"/>
  <c r="O226" i="1" s="1"/>
  <c r="Q226" i="1" s="1"/>
  <c r="R226" i="1" s="1"/>
  <c r="I226" i="1"/>
  <c r="D226" i="1"/>
  <c r="F226" i="1" s="1"/>
  <c r="N225" i="1"/>
  <c r="P225" i="1" s="1"/>
  <c r="I225" i="1"/>
  <c r="K225" i="1" s="1"/>
  <c r="D225" i="1"/>
  <c r="E225" i="1" s="1"/>
  <c r="G225" i="1" s="1"/>
  <c r="H225" i="1" s="1"/>
  <c r="N224" i="1"/>
  <c r="P224" i="1" s="1"/>
  <c r="I224" i="1"/>
  <c r="K224" i="1" s="1"/>
  <c r="D224" i="1"/>
  <c r="N223" i="1"/>
  <c r="I223" i="1"/>
  <c r="K223" i="1" s="1"/>
  <c r="D223" i="1"/>
  <c r="E223" i="1" s="1"/>
  <c r="G223" i="1" s="1"/>
  <c r="H223" i="1" s="1"/>
  <c r="N222" i="1"/>
  <c r="P222" i="1" s="1"/>
  <c r="I222" i="1"/>
  <c r="K222" i="1" s="1"/>
  <c r="D222" i="1"/>
  <c r="E222" i="1" s="1"/>
  <c r="G222" i="1" s="1"/>
  <c r="H222" i="1" s="1"/>
  <c r="N221" i="1"/>
  <c r="P221" i="1" s="1"/>
  <c r="I221" i="1"/>
  <c r="J221" i="1" s="1"/>
  <c r="L221" i="1" s="1"/>
  <c r="M221" i="1" s="1"/>
  <c r="D221" i="1"/>
  <c r="N220" i="1"/>
  <c r="P220" i="1" s="1"/>
  <c r="I220" i="1"/>
  <c r="J220" i="1" s="1"/>
  <c r="L220" i="1" s="1"/>
  <c r="M220" i="1" s="1"/>
  <c r="D220" i="1"/>
  <c r="F220" i="1" s="1"/>
  <c r="N219" i="1"/>
  <c r="P219" i="1" s="1"/>
  <c r="I219" i="1"/>
  <c r="K219" i="1" s="1"/>
  <c r="D219" i="1"/>
  <c r="F219" i="1" s="1"/>
  <c r="N218" i="1"/>
  <c r="O218" i="1" s="1"/>
  <c r="Q218" i="1" s="1"/>
  <c r="R218" i="1" s="1"/>
  <c r="I218" i="1"/>
  <c r="D218" i="1"/>
  <c r="F218" i="1" s="1"/>
  <c r="N217" i="1"/>
  <c r="O217" i="1" s="1"/>
  <c r="Q217" i="1" s="1"/>
  <c r="R217" i="1" s="1"/>
  <c r="I217" i="1"/>
  <c r="K217" i="1" s="1"/>
  <c r="D217" i="1"/>
  <c r="F217" i="1" s="1"/>
  <c r="N216" i="1"/>
  <c r="I216" i="1"/>
  <c r="K216" i="1" s="1"/>
  <c r="D216" i="1"/>
  <c r="E216" i="1" s="1"/>
  <c r="G216" i="1" s="1"/>
  <c r="H216" i="1" s="1"/>
  <c r="N215" i="1"/>
  <c r="I215" i="1"/>
  <c r="K215" i="1" s="1"/>
  <c r="D215" i="1"/>
  <c r="E215" i="1" s="1"/>
  <c r="G215" i="1" s="1"/>
  <c r="H215" i="1" s="1"/>
  <c r="N214" i="1"/>
  <c r="P214" i="1" s="1"/>
  <c r="I214" i="1"/>
  <c r="D214" i="1"/>
  <c r="F214" i="1" s="1"/>
  <c r="N213" i="1"/>
  <c r="P213" i="1" s="1"/>
  <c r="I213" i="1"/>
  <c r="J213" i="1" s="1"/>
  <c r="L213" i="1" s="1"/>
  <c r="M213" i="1" s="1"/>
  <c r="D213" i="1"/>
  <c r="N212" i="1"/>
  <c r="P212" i="1" s="1"/>
  <c r="I212" i="1"/>
  <c r="K212" i="1" s="1"/>
  <c r="D212" i="1"/>
  <c r="F212" i="1" s="1"/>
  <c r="N211" i="1"/>
  <c r="O211" i="1" s="1"/>
  <c r="Q211" i="1" s="1"/>
  <c r="R211" i="1" s="1"/>
  <c r="I211" i="1"/>
  <c r="J211" i="1" s="1"/>
  <c r="L211" i="1" s="1"/>
  <c r="M211" i="1" s="1"/>
  <c r="D211" i="1"/>
  <c r="F211" i="1" s="1"/>
  <c r="N210" i="1"/>
  <c r="O210" i="1" s="1"/>
  <c r="Q210" i="1" s="1"/>
  <c r="R210" i="1" s="1"/>
  <c r="I210" i="1"/>
  <c r="D210" i="1"/>
  <c r="F210" i="1" s="1"/>
  <c r="N209" i="1"/>
  <c r="P209" i="1" s="1"/>
  <c r="I209" i="1"/>
  <c r="K209" i="1" s="1"/>
  <c r="D209" i="1"/>
  <c r="N208" i="1"/>
  <c r="P208" i="1" s="1"/>
  <c r="I208" i="1"/>
  <c r="K208" i="1" s="1"/>
  <c r="D208" i="1"/>
  <c r="E208" i="1" s="1"/>
  <c r="G208" i="1" s="1"/>
  <c r="H208" i="1" s="1"/>
  <c r="N207" i="1"/>
  <c r="I207" i="1"/>
  <c r="K207" i="1" s="1"/>
  <c r="D207" i="1"/>
  <c r="F207" i="1" s="1"/>
  <c r="N206" i="1"/>
  <c r="P206" i="1" s="1"/>
  <c r="I206" i="1"/>
  <c r="K206" i="1" s="1"/>
  <c r="D206" i="1"/>
  <c r="F206" i="1" s="1"/>
  <c r="N205" i="1"/>
  <c r="P205" i="1" s="1"/>
  <c r="I205" i="1"/>
  <c r="J205" i="1" s="1"/>
  <c r="L205" i="1" s="1"/>
  <c r="M205" i="1" s="1"/>
  <c r="D205" i="1"/>
  <c r="N204" i="1"/>
  <c r="P204" i="1" s="1"/>
  <c r="I204" i="1"/>
  <c r="J204" i="1" s="1"/>
  <c r="L204" i="1" s="1"/>
  <c r="M204" i="1" s="1"/>
  <c r="D204" i="1"/>
  <c r="F204" i="1" s="1"/>
  <c r="N203" i="1"/>
  <c r="P203" i="1" s="1"/>
  <c r="I203" i="1"/>
  <c r="K203" i="1" s="1"/>
  <c r="D203" i="1"/>
  <c r="F203" i="1" s="1"/>
  <c r="N202" i="1"/>
  <c r="P202" i="1" s="1"/>
  <c r="I202" i="1"/>
  <c r="D202" i="1"/>
  <c r="F202" i="1" s="1"/>
  <c r="N201" i="1"/>
  <c r="O201" i="1" s="1"/>
  <c r="Q201" i="1" s="1"/>
  <c r="R201" i="1" s="1"/>
  <c r="I201" i="1"/>
  <c r="D201" i="1"/>
  <c r="E201" i="1" s="1"/>
  <c r="G201" i="1" s="1"/>
  <c r="H201" i="1" s="1"/>
  <c r="N200" i="1"/>
  <c r="P200" i="1" s="1"/>
  <c r="I200" i="1"/>
  <c r="K200" i="1" s="1"/>
  <c r="D200" i="1"/>
  <c r="F200" i="1" s="1"/>
  <c r="N199" i="1"/>
  <c r="P199" i="1" s="1"/>
  <c r="I199" i="1"/>
  <c r="D199" i="1"/>
  <c r="F199" i="1" s="1"/>
  <c r="N198" i="1"/>
  <c r="O198" i="1" s="1"/>
  <c r="Q198" i="1" s="1"/>
  <c r="R198" i="1" s="1"/>
  <c r="I198" i="1"/>
  <c r="K198" i="1" s="1"/>
  <c r="D198" i="1"/>
  <c r="N197" i="1"/>
  <c r="P197" i="1" s="1"/>
  <c r="I197" i="1"/>
  <c r="D197" i="1"/>
  <c r="F197" i="1" s="1"/>
  <c r="N196" i="1"/>
  <c r="I196" i="1"/>
  <c r="K196" i="1" s="1"/>
  <c r="D196" i="1"/>
  <c r="E196" i="1" s="1"/>
  <c r="G196" i="1" s="1"/>
  <c r="H196" i="1" s="1"/>
  <c r="N195" i="1"/>
  <c r="P195" i="1" s="1"/>
  <c r="I195" i="1"/>
  <c r="K195" i="1" s="1"/>
  <c r="D195" i="1"/>
  <c r="F195" i="1" s="1"/>
  <c r="N194" i="1"/>
  <c r="P194" i="1" s="1"/>
  <c r="I194" i="1"/>
  <c r="D194" i="1"/>
  <c r="E194" i="1" s="1"/>
  <c r="G194" i="1" s="1"/>
  <c r="H194" i="1" s="1"/>
  <c r="N193" i="1"/>
  <c r="I193" i="1"/>
  <c r="D193" i="1"/>
  <c r="E193" i="1" s="1"/>
  <c r="G193" i="1" s="1"/>
  <c r="H193" i="1" s="1"/>
  <c r="N192" i="1"/>
  <c r="P192" i="1" s="1"/>
  <c r="I192" i="1"/>
  <c r="D192" i="1"/>
  <c r="F192" i="1" s="1"/>
  <c r="N191" i="1"/>
  <c r="P191" i="1" s="1"/>
  <c r="I191" i="1"/>
  <c r="J191" i="1" s="1"/>
  <c r="L191" i="1" s="1"/>
  <c r="M191" i="1" s="1"/>
  <c r="D191" i="1"/>
  <c r="N190" i="1"/>
  <c r="O190" i="1" s="1"/>
  <c r="Q190" i="1" s="1"/>
  <c r="R190" i="1" s="1"/>
  <c r="I190" i="1"/>
  <c r="J190" i="1" s="1"/>
  <c r="L190" i="1" s="1"/>
  <c r="M190" i="1" s="1"/>
  <c r="D190" i="1"/>
  <c r="F190" i="1" s="1"/>
  <c r="N189" i="1"/>
  <c r="P189" i="1" s="1"/>
  <c r="I189" i="1"/>
  <c r="K189" i="1" s="1"/>
  <c r="D189" i="1"/>
  <c r="F189" i="1" s="1"/>
  <c r="N188" i="1"/>
  <c r="O188" i="1" s="1"/>
  <c r="Q188" i="1" s="1"/>
  <c r="R188" i="1" s="1"/>
  <c r="I188" i="1"/>
  <c r="D188" i="1"/>
  <c r="F188" i="1" s="1"/>
  <c r="N187" i="1"/>
  <c r="O187" i="1" s="1"/>
  <c r="Q187" i="1" s="1"/>
  <c r="R187" i="1" s="1"/>
  <c r="I187" i="1"/>
  <c r="K187" i="1" s="1"/>
  <c r="D187" i="1"/>
  <c r="F187" i="1" s="1"/>
  <c r="N186" i="1"/>
  <c r="P186" i="1" s="1"/>
  <c r="I186" i="1"/>
  <c r="J186" i="1" s="1"/>
  <c r="L186" i="1" s="1"/>
  <c r="M186" i="1" s="1"/>
  <c r="D186" i="1"/>
  <c r="E186" i="1" s="1"/>
  <c r="G186" i="1" s="1"/>
  <c r="H186" i="1" s="1"/>
  <c r="N185" i="1"/>
  <c r="P185" i="1" s="1"/>
  <c r="I185" i="1"/>
  <c r="K185" i="1" s="1"/>
  <c r="D185" i="1"/>
  <c r="F185" i="1" s="1"/>
  <c r="N184" i="1"/>
  <c r="O184" i="1" s="1"/>
  <c r="Q184" i="1" s="1"/>
  <c r="R184" i="1" s="1"/>
  <c r="I184" i="1"/>
  <c r="K184" i="1" s="1"/>
  <c r="D184" i="1"/>
  <c r="F184" i="1" s="1"/>
  <c r="N183" i="1"/>
  <c r="I183" i="1"/>
  <c r="K183" i="1" s="1"/>
  <c r="D183" i="1"/>
  <c r="F183" i="1" s="1"/>
  <c r="N182" i="1"/>
  <c r="P182" i="1" s="1"/>
  <c r="I182" i="1"/>
  <c r="K182" i="1" s="1"/>
  <c r="D182" i="1"/>
  <c r="N181" i="1"/>
  <c r="P181" i="1" s="1"/>
  <c r="I181" i="1"/>
  <c r="D181" i="1"/>
  <c r="N180" i="1"/>
  <c r="I180" i="1"/>
  <c r="D180" i="1"/>
  <c r="F180" i="1" s="1"/>
  <c r="N179" i="1"/>
  <c r="P179" i="1" s="1"/>
  <c r="I179" i="1"/>
  <c r="K179" i="1" s="1"/>
  <c r="D179" i="1"/>
  <c r="N178" i="1"/>
  <c r="P178" i="1" s="1"/>
  <c r="I178" i="1"/>
  <c r="K178" i="1" s="1"/>
  <c r="D178" i="1"/>
  <c r="F178" i="1" s="1"/>
  <c r="N177" i="1"/>
  <c r="O177" i="1" s="1"/>
  <c r="Q177" i="1" s="1"/>
  <c r="R177" i="1" s="1"/>
  <c r="I177" i="1"/>
  <c r="K177" i="1" s="1"/>
  <c r="D177" i="1"/>
  <c r="F177" i="1" s="1"/>
  <c r="N176" i="1"/>
  <c r="O176" i="1" s="1"/>
  <c r="Q176" i="1" s="1"/>
  <c r="R176" i="1" s="1"/>
  <c r="I176" i="1"/>
  <c r="D176" i="1"/>
  <c r="E176" i="1" s="1"/>
  <c r="G176" i="1" s="1"/>
  <c r="H176" i="1" s="1"/>
  <c r="N175" i="1"/>
  <c r="P175" i="1" s="1"/>
  <c r="I175" i="1"/>
  <c r="K175" i="1" s="1"/>
  <c r="D175" i="1"/>
  <c r="F175" i="1" s="1"/>
  <c r="N174" i="1"/>
  <c r="P174" i="1" s="1"/>
  <c r="I174" i="1"/>
  <c r="K174" i="1" s="1"/>
  <c r="D174" i="1"/>
  <c r="E174" i="1" s="1"/>
  <c r="G174" i="1" s="1"/>
  <c r="H174" i="1" s="1"/>
  <c r="N173" i="1"/>
  <c r="I173" i="1"/>
  <c r="K173" i="1" s="1"/>
  <c r="D173" i="1"/>
  <c r="F173" i="1" s="1"/>
  <c r="N172" i="1"/>
  <c r="I172" i="1"/>
  <c r="J172" i="1" s="1"/>
  <c r="L172" i="1" s="1"/>
  <c r="M172" i="1" s="1"/>
  <c r="D172" i="1"/>
  <c r="F172" i="1" s="1"/>
  <c r="N171" i="1"/>
  <c r="P171" i="1" s="1"/>
  <c r="I171" i="1"/>
  <c r="J171" i="1" s="1"/>
  <c r="L171" i="1" s="1"/>
  <c r="M171" i="1" s="1"/>
  <c r="D171" i="1"/>
  <c r="N170" i="1"/>
  <c r="P170" i="1" s="1"/>
  <c r="I170" i="1"/>
  <c r="D170" i="1"/>
  <c r="F170" i="1" s="1"/>
  <c r="N169" i="1"/>
  <c r="O169" i="1" s="1"/>
  <c r="Q169" i="1" s="1"/>
  <c r="R169" i="1" s="1"/>
  <c r="I169" i="1"/>
  <c r="K169" i="1" s="1"/>
  <c r="D169" i="1"/>
  <c r="F169" i="1" s="1"/>
  <c r="N168" i="1"/>
  <c r="O168" i="1" s="1"/>
  <c r="Q168" i="1" s="1"/>
  <c r="R168" i="1" s="1"/>
  <c r="I168" i="1"/>
  <c r="D168" i="1"/>
  <c r="F168" i="1" s="1"/>
  <c r="N167" i="1"/>
  <c r="P167" i="1" s="1"/>
  <c r="I167" i="1"/>
  <c r="K167" i="1" s="1"/>
  <c r="D167" i="1"/>
  <c r="E167" i="1" s="1"/>
  <c r="G167" i="1" s="1"/>
  <c r="H167" i="1" s="1"/>
  <c r="N166" i="1"/>
  <c r="P166" i="1" s="1"/>
  <c r="I166" i="1"/>
  <c r="K166" i="1" s="1"/>
  <c r="D166" i="1"/>
  <c r="E166" i="1" s="1"/>
  <c r="G166" i="1" s="1"/>
  <c r="H166" i="1" s="1"/>
  <c r="N165" i="1"/>
  <c r="I165" i="1"/>
  <c r="D165" i="1"/>
  <c r="F165" i="1" s="1"/>
  <c r="N164" i="1"/>
  <c r="P164" i="1" s="1"/>
  <c r="I164" i="1"/>
  <c r="J164" i="1" s="1"/>
  <c r="L164" i="1" s="1"/>
  <c r="M164" i="1" s="1"/>
  <c r="D164" i="1"/>
  <c r="F164" i="1" s="1"/>
  <c r="N163" i="1"/>
  <c r="P163" i="1" s="1"/>
  <c r="I163" i="1"/>
  <c r="J163" i="1" s="1"/>
  <c r="L163" i="1" s="1"/>
  <c r="M163" i="1" s="1"/>
  <c r="D163" i="1"/>
  <c r="F163" i="1" s="1"/>
  <c r="N162" i="1"/>
  <c r="O162" i="1" s="1"/>
  <c r="Q162" i="1" s="1"/>
  <c r="R162" i="1" s="1"/>
  <c r="I162" i="1"/>
  <c r="D162" i="1"/>
  <c r="N161" i="1"/>
  <c r="O161" i="1" s="1"/>
  <c r="Q161" i="1" s="1"/>
  <c r="R161" i="1" s="1"/>
  <c r="I161" i="1"/>
  <c r="K161" i="1" s="1"/>
  <c r="D161" i="1"/>
  <c r="F161" i="1" s="1"/>
  <c r="N160" i="1"/>
  <c r="I160" i="1"/>
  <c r="J160" i="1" s="1"/>
  <c r="L160" i="1" s="1"/>
  <c r="M160" i="1" s="1"/>
  <c r="D160" i="1"/>
  <c r="E160" i="1" s="1"/>
  <c r="G160" i="1" s="1"/>
  <c r="H160" i="1" s="1"/>
  <c r="N159" i="1"/>
  <c r="I159" i="1"/>
  <c r="D159" i="1"/>
  <c r="E159" i="1" s="1"/>
  <c r="G159" i="1" s="1"/>
  <c r="H159" i="1" s="1"/>
  <c r="N158" i="1"/>
  <c r="P158" i="1" s="1"/>
  <c r="I158" i="1"/>
  <c r="K158" i="1" s="1"/>
  <c r="D158" i="1"/>
  <c r="F158" i="1" s="1"/>
  <c r="N157" i="1"/>
  <c r="O157" i="1" s="1"/>
  <c r="Q157" i="1" s="1"/>
  <c r="R157" i="1" s="1"/>
  <c r="I157" i="1"/>
  <c r="J157" i="1" s="1"/>
  <c r="L157" i="1" s="1"/>
  <c r="M157" i="1" s="1"/>
  <c r="D157" i="1"/>
  <c r="N156" i="1"/>
  <c r="I156" i="1"/>
  <c r="J156" i="1" s="1"/>
  <c r="L156" i="1" s="1"/>
  <c r="M156" i="1" s="1"/>
  <c r="D156" i="1"/>
  <c r="F156" i="1" s="1"/>
  <c r="N155" i="1"/>
  <c r="P155" i="1" s="1"/>
  <c r="I155" i="1"/>
  <c r="K155" i="1" s="1"/>
  <c r="D155" i="1"/>
  <c r="E155" i="1" s="1"/>
  <c r="G155" i="1" s="1"/>
  <c r="H155" i="1" s="1"/>
  <c r="N154" i="1"/>
  <c r="O154" i="1" s="1"/>
  <c r="Q154" i="1" s="1"/>
  <c r="R154" i="1" s="1"/>
  <c r="I154" i="1"/>
  <c r="D154" i="1"/>
  <c r="N153" i="1"/>
  <c r="O153" i="1" s="1"/>
  <c r="Q153" i="1" s="1"/>
  <c r="R153" i="1" s="1"/>
  <c r="I153" i="1"/>
  <c r="K153" i="1" s="1"/>
  <c r="D153" i="1"/>
  <c r="F153" i="1" s="1"/>
  <c r="N152" i="1"/>
  <c r="I152" i="1"/>
  <c r="J152" i="1" s="1"/>
  <c r="L152" i="1" s="1"/>
  <c r="M152" i="1" s="1"/>
  <c r="D152" i="1"/>
  <c r="E152" i="1" s="1"/>
  <c r="G152" i="1" s="1"/>
  <c r="H152" i="1" s="1"/>
  <c r="N151" i="1"/>
  <c r="I151" i="1"/>
  <c r="D151" i="1"/>
  <c r="E151" i="1" s="1"/>
  <c r="G151" i="1" s="1"/>
  <c r="H151" i="1" s="1"/>
  <c r="N150" i="1"/>
  <c r="P150" i="1" s="1"/>
  <c r="I150" i="1"/>
  <c r="K150" i="1" s="1"/>
  <c r="D150" i="1"/>
  <c r="F150" i="1" s="1"/>
  <c r="N149" i="1"/>
  <c r="I149" i="1"/>
  <c r="K149" i="1" s="1"/>
  <c r="D149" i="1"/>
  <c r="F149" i="1" s="1"/>
  <c r="N148" i="1"/>
  <c r="P148" i="1" s="1"/>
  <c r="I148" i="1"/>
  <c r="K148" i="1" s="1"/>
  <c r="D148" i="1"/>
  <c r="F148" i="1" s="1"/>
  <c r="N147" i="1"/>
  <c r="P147" i="1" s="1"/>
  <c r="I147" i="1"/>
  <c r="K147" i="1" s="1"/>
  <c r="D147" i="1"/>
  <c r="E147" i="1" s="1"/>
  <c r="G147" i="1" s="1"/>
  <c r="H147" i="1" s="1"/>
  <c r="N146" i="1"/>
  <c r="P146" i="1" s="1"/>
  <c r="I146" i="1"/>
  <c r="K146" i="1" s="1"/>
  <c r="D146" i="1"/>
  <c r="F146" i="1" s="1"/>
  <c r="N145" i="1"/>
  <c r="O145" i="1" s="1"/>
  <c r="Q145" i="1" s="1"/>
  <c r="R145" i="1" s="1"/>
  <c r="I145" i="1"/>
  <c r="K145" i="1" s="1"/>
  <c r="D145" i="1"/>
  <c r="F145" i="1" s="1"/>
  <c r="N144" i="1"/>
  <c r="P144" i="1" s="1"/>
  <c r="I144" i="1"/>
  <c r="J144" i="1" s="1"/>
  <c r="L144" i="1" s="1"/>
  <c r="M144" i="1" s="1"/>
  <c r="D144" i="1"/>
  <c r="F144" i="1" s="1"/>
  <c r="N143" i="1"/>
  <c r="P143" i="1" s="1"/>
  <c r="I143" i="1"/>
  <c r="K143" i="1" s="1"/>
  <c r="D143" i="1"/>
  <c r="F143" i="1" s="1"/>
  <c r="N142" i="1"/>
  <c r="P142" i="1" s="1"/>
  <c r="I142" i="1"/>
  <c r="K142" i="1" s="1"/>
  <c r="D142" i="1"/>
  <c r="F142" i="1" s="1"/>
  <c r="N141" i="1"/>
  <c r="O141" i="1" s="1"/>
  <c r="Q141" i="1" s="1"/>
  <c r="R141" i="1" s="1"/>
  <c r="I141" i="1"/>
  <c r="J141" i="1" s="1"/>
  <c r="L141" i="1" s="1"/>
  <c r="M141" i="1" s="1"/>
  <c r="D141" i="1"/>
  <c r="F141" i="1" s="1"/>
  <c r="N140" i="1"/>
  <c r="P140" i="1" s="1"/>
  <c r="I140" i="1"/>
  <c r="J140" i="1" s="1"/>
  <c r="L140" i="1" s="1"/>
  <c r="M140" i="1" s="1"/>
  <c r="D140" i="1"/>
  <c r="F140" i="1" s="1"/>
  <c r="N139" i="1"/>
  <c r="P139" i="1" s="1"/>
  <c r="I139" i="1"/>
  <c r="K139" i="1" s="1"/>
  <c r="D139" i="1"/>
  <c r="E139" i="1" s="1"/>
  <c r="G139" i="1" s="1"/>
  <c r="H139" i="1" s="1"/>
  <c r="N138" i="1"/>
  <c r="P138" i="1" s="1"/>
  <c r="I138" i="1"/>
  <c r="K138" i="1" s="1"/>
  <c r="D138" i="1"/>
  <c r="N137" i="1"/>
  <c r="O137" i="1" s="1"/>
  <c r="Q137" i="1" s="1"/>
  <c r="R137" i="1" s="1"/>
  <c r="I137" i="1"/>
  <c r="K137" i="1" s="1"/>
  <c r="D137" i="1"/>
  <c r="F137" i="1" s="1"/>
  <c r="N136" i="1"/>
  <c r="O136" i="1" s="1"/>
  <c r="Q136" i="1" s="1"/>
  <c r="R136" i="1" s="1"/>
  <c r="I136" i="1"/>
  <c r="K136" i="1" s="1"/>
  <c r="D136" i="1"/>
  <c r="N135" i="1"/>
  <c r="P135" i="1" s="1"/>
  <c r="I135" i="1"/>
  <c r="K135" i="1" s="1"/>
  <c r="D135" i="1"/>
  <c r="N134" i="1"/>
  <c r="P134" i="1" s="1"/>
  <c r="I134" i="1"/>
  <c r="K134" i="1" s="1"/>
  <c r="D134" i="1"/>
  <c r="F134" i="1" s="1"/>
  <c r="N133" i="1"/>
  <c r="O133" i="1" s="1"/>
  <c r="Q133" i="1" s="1"/>
  <c r="R133" i="1" s="1"/>
  <c r="I133" i="1"/>
  <c r="K133" i="1" s="1"/>
  <c r="D133" i="1"/>
  <c r="F133" i="1" s="1"/>
  <c r="N132" i="1"/>
  <c r="P132" i="1" s="1"/>
  <c r="I132" i="1"/>
  <c r="J132" i="1" s="1"/>
  <c r="L132" i="1" s="1"/>
  <c r="M132" i="1" s="1"/>
  <c r="D132" i="1"/>
  <c r="F132" i="1" s="1"/>
  <c r="N131" i="1"/>
  <c r="P131" i="1" s="1"/>
  <c r="I131" i="1"/>
  <c r="J131" i="1" s="1"/>
  <c r="L131" i="1" s="1"/>
  <c r="M131" i="1" s="1"/>
  <c r="D131" i="1"/>
  <c r="F131" i="1" s="1"/>
  <c r="N130" i="1"/>
  <c r="O130" i="1" s="1"/>
  <c r="Q130" i="1" s="1"/>
  <c r="R130" i="1" s="1"/>
  <c r="I130" i="1"/>
  <c r="K130" i="1" s="1"/>
  <c r="D130" i="1"/>
  <c r="F130" i="1" s="1"/>
  <c r="N129" i="1"/>
  <c r="O129" i="1" s="1"/>
  <c r="Q129" i="1" s="1"/>
  <c r="R129" i="1" s="1"/>
  <c r="I129" i="1"/>
  <c r="K129" i="1" s="1"/>
  <c r="D129" i="1"/>
  <c r="F129" i="1" s="1"/>
  <c r="N128" i="1"/>
  <c r="P128" i="1" s="1"/>
  <c r="I128" i="1"/>
  <c r="D128" i="1"/>
  <c r="F128" i="1" s="1"/>
  <c r="N127" i="1"/>
  <c r="P127" i="1" s="1"/>
  <c r="I127" i="1"/>
  <c r="K127" i="1" s="1"/>
  <c r="D127" i="1"/>
  <c r="F127" i="1" s="1"/>
  <c r="N126" i="1"/>
  <c r="P126" i="1" s="1"/>
  <c r="I126" i="1"/>
  <c r="K126" i="1" s="1"/>
  <c r="D126" i="1"/>
  <c r="E126" i="1" s="1"/>
  <c r="G126" i="1" s="1"/>
  <c r="H126" i="1" s="1"/>
  <c r="N125" i="1"/>
  <c r="P125" i="1" s="1"/>
  <c r="I125" i="1"/>
  <c r="J125" i="1" s="1"/>
  <c r="L125" i="1" s="1"/>
  <c r="M125" i="1" s="1"/>
  <c r="D125" i="1"/>
  <c r="N124" i="1"/>
  <c r="P124" i="1" s="1"/>
  <c r="I124" i="1"/>
  <c r="J124" i="1" s="1"/>
  <c r="L124" i="1" s="1"/>
  <c r="M124" i="1" s="1"/>
  <c r="D124" i="1"/>
  <c r="F124" i="1" s="1"/>
  <c r="N123" i="1"/>
  <c r="P123" i="1" s="1"/>
  <c r="I123" i="1"/>
  <c r="K123" i="1" s="1"/>
  <c r="D123" i="1"/>
  <c r="E123" i="1" s="1"/>
  <c r="G123" i="1" s="1"/>
  <c r="H123" i="1" s="1"/>
  <c r="N122" i="1"/>
  <c r="P122" i="1" s="1"/>
  <c r="I122" i="1"/>
  <c r="K122" i="1" s="1"/>
  <c r="D122" i="1"/>
  <c r="F122" i="1" s="1"/>
  <c r="N121" i="1"/>
  <c r="O121" i="1" s="1"/>
  <c r="Q121" i="1" s="1"/>
  <c r="R121" i="1" s="1"/>
  <c r="I121" i="1"/>
  <c r="K121" i="1" s="1"/>
  <c r="D121" i="1"/>
  <c r="F121" i="1" s="1"/>
  <c r="N120" i="1"/>
  <c r="P120" i="1" s="1"/>
  <c r="I120" i="1"/>
  <c r="K120" i="1" s="1"/>
  <c r="D120" i="1"/>
  <c r="N119" i="1"/>
  <c r="P119" i="1" s="1"/>
  <c r="I119" i="1"/>
  <c r="K119" i="1" s="1"/>
  <c r="D119" i="1"/>
  <c r="N118" i="1"/>
  <c r="P118" i="1" s="1"/>
  <c r="I118" i="1"/>
  <c r="K118" i="1" s="1"/>
  <c r="D118" i="1"/>
  <c r="N117" i="1"/>
  <c r="P117" i="1" s="1"/>
  <c r="I117" i="1"/>
  <c r="K117" i="1" s="1"/>
  <c r="D117" i="1"/>
  <c r="F117" i="1" s="1"/>
  <c r="N116" i="1"/>
  <c r="P116" i="1" s="1"/>
  <c r="I116" i="1"/>
  <c r="K116" i="1" s="1"/>
  <c r="D116" i="1"/>
  <c r="F116" i="1" s="1"/>
  <c r="N115" i="1"/>
  <c r="P115" i="1" s="1"/>
  <c r="I115" i="1"/>
  <c r="K115" i="1" s="1"/>
  <c r="D115" i="1"/>
  <c r="F115" i="1" s="1"/>
  <c r="N114" i="1"/>
  <c r="P114" i="1" s="1"/>
  <c r="I114" i="1"/>
  <c r="K114" i="1" s="1"/>
  <c r="D114" i="1"/>
  <c r="F114" i="1" s="1"/>
  <c r="N113" i="1"/>
  <c r="P113" i="1" s="1"/>
  <c r="I113" i="1"/>
  <c r="K113" i="1" s="1"/>
  <c r="D113" i="1"/>
  <c r="F113" i="1" s="1"/>
  <c r="N112" i="1"/>
  <c r="P112" i="1" s="1"/>
  <c r="I112" i="1"/>
  <c r="K112" i="1" s="1"/>
  <c r="D112" i="1"/>
  <c r="F112" i="1" s="1"/>
  <c r="N111" i="1"/>
  <c r="P111" i="1" s="1"/>
  <c r="I111" i="1"/>
  <c r="K111" i="1" s="1"/>
  <c r="D111" i="1"/>
  <c r="F111" i="1" s="1"/>
  <c r="N110" i="1"/>
  <c r="P110" i="1" s="1"/>
  <c r="I110" i="1"/>
  <c r="K110" i="1" s="1"/>
  <c r="D110" i="1"/>
  <c r="E110" i="1" s="1"/>
  <c r="G110" i="1" s="1"/>
  <c r="H110" i="1" s="1"/>
  <c r="N109" i="1"/>
  <c r="P109" i="1" s="1"/>
  <c r="I109" i="1"/>
  <c r="J109" i="1" s="1"/>
  <c r="L109" i="1" s="1"/>
  <c r="M109" i="1" s="1"/>
  <c r="D109" i="1"/>
  <c r="F109" i="1" s="1"/>
  <c r="N108" i="1"/>
  <c r="P108" i="1" s="1"/>
  <c r="I108" i="1"/>
  <c r="D108" i="1"/>
  <c r="F108" i="1" s="1"/>
  <c r="N107" i="1"/>
  <c r="P107" i="1" s="1"/>
  <c r="I107" i="1"/>
  <c r="D107" i="1"/>
  <c r="E107" i="1" s="1"/>
  <c r="G107" i="1" s="1"/>
  <c r="H107" i="1" s="1"/>
  <c r="N106" i="1"/>
  <c r="O106" i="1" s="1"/>
  <c r="Q106" i="1" s="1"/>
  <c r="R106" i="1" s="1"/>
  <c r="I106" i="1"/>
  <c r="K106" i="1" s="1"/>
  <c r="D106" i="1"/>
  <c r="F106" i="1" s="1"/>
  <c r="N105" i="1"/>
  <c r="O105" i="1" s="1"/>
  <c r="Q105" i="1" s="1"/>
  <c r="R105" i="1" s="1"/>
  <c r="I105" i="1"/>
  <c r="K105" i="1" s="1"/>
  <c r="D105" i="1"/>
  <c r="F105" i="1" s="1"/>
  <c r="N104" i="1"/>
  <c r="O104" i="1" s="1"/>
  <c r="Q104" i="1" s="1"/>
  <c r="R104" i="1" s="1"/>
  <c r="I104" i="1"/>
  <c r="D104" i="1"/>
  <c r="E104" i="1" s="1"/>
  <c r="G104" i="1" s="1"/>
  <c r="H104" i="1" s="1"/>
  <c r="N103" i="1"/>
  <c r="P103" i="1" s="1"/>
  <c r="I103" i="1"/>
  <c r="K103" i="1" s="1"/>
  <c r="D103" i="1"/>
  <c r="E103" i="1" s="1"/>
  <c r="G103" i="1" s="1"/>
  <c r="H103" i="1" s="1"/>
  <c r="N102" i="1"/>
  <c r="P102" i="1" s="1"/>
  <c r="I102" i="1"/>
  <c r="K102" i="1" s="1"/>
  <c r="D102" i="1"/>
  <c r="E102" i="1" s="1"/>
  <c r="G102" i="1" s="1"/>
  <c r="H102" i="1" s="1"/>
  <c r="N101" i="1"/>
  <c r="O101" i="1" s="1"/>
  <c r="Q101" i="1" s="1"/>
  <c r="R101" i="1" s="1"/>
  <c r="I101" i="1"/>
  <c r="J101" i="1" s="1"/>
  <c r="L101" i="1" s="1"/>
  <c r="M101" i="1" s="1"/>
  <c r="D101" i="1"/>
  <c r="F101" i="1" s="1"/>
  <c r="N100" i="1"/>
  <c r="P100" i="1" s="1"/>
  <c r="I100" i="1"/>
  <c r="J100" i="1" s="1"/>
  <c r="L100" i="1" s="1"/>
  <c r="M100" i="1" s="1"/>
  <c r="D100" i="1"/>
  <c r="F100" i="1" s="1"/>
  <c r="N99" i="1"/>
  <c r="P99" i="1" s="1"/>
  <c r="I99" i="1"/>
  <c r="K99" i="1" s="1"/>
  <c r="D99" i="1"/>
  <c r="F99" i="1" s="1"/>
  <c r="N98" i="1"/>
  <c r="P98" i="1" s="1"/>
  <c r="I98" i="1"/>
  <c r="K98" i="1" s="1"/>
  <c r="D98" i="1"/>
  <c r="F98" i="1" s="1"/>
  <c r="N97" i="1"/>
  <c r="P97" i="1" s="1"/>
  <c r="I97" i="1"/>
  <c r="K97" i="1" s="1"/>
  <c r="D97" i="1"/>
  <c r="F97" i="1" s="1"/>
  <c r="N96" i="1"/>
  <c r="P96" i="1" s="1"/>
  <c r="I96" i="1"/>
  <c r="K96" i="1" s="1"/>
  <c r="D96" i="1"/>
  <c r="F96" i="1" s="1"/>
  <c r="N95" i="1"/>
  <c r="P95" i="1" s="1"/>
  <c r="I95" i="1"/>
  <c r="K95" i="1" s="1"/>
  <c r="D95" i="1"/>
  <c r="F95" i="1" s="1"/>
  <c r="N94" i="1"/>
  <c r="P94" i="1" s="1"/>
  <c r="I94" i="1"/>
  <c r="K94" i="1" s="1"/>
  <c r="D94" i="1"/>
  <c r="F94" i="1" s="1"/>
  <c r="N93" i="1"/>
  <c r="P93" i="1" s="1"/>
  <c r="I93" i="1"/>
  <c r="K93" i="1" s="1"/>
  <c r="D93" i="1"/>
  <c r="F93" i="1" s="1"/>
  <c r="N92" i="1"/>
  <c r="P92" i="1" s="1"/>
  <c r="I92" i="1"/>
  <c r="K92" i="1" s="1"/>
  <c r="D92" i="1"/>
  <c r="F92" i="1" s="1"/>
  <c r="N91" i="1"/>
  <c r="P91" i="1" s="1"/>
  <c r="I91" i="1"/>
  <c r="K91" i="1" s="1"/>
  <c r="D91" i="1"/>
  <c r="F91" i="1" s="1"/>
  <c r="N90" i="1"/>
  <c r="P90" i="1" s="1"/>
  <c r="I90" i="1"/>
  <c r="K90" i="1" s="1"/>
  <c r="D90" i="1"/>
  <c r="F90" i="1" s="1"/>
  <c r="N89" i="1"/>
  <c r="P89" i="1" s="1"/>
  <c r="I89" i="1"/>
  <c r="K89" i="1" s="1"/>
  <c r="D89" i="1"/>
  <c r="F89" i="1" s="1"/>
  <c r="N88" i="1"/>
  <c r="O88" i="1" s="1"/>
  <c r="Q88" i="1" s="1"/>
  <c r="R88" i="1" s="1"/>
  <c r="I88" i="1"/>
  <c r="K88" i="1" s="1"/>
  <c r="D88" i="1"/>
  <c r="E88" i="1" s="1"/>
  <c r="G88" i="1" s="1"/>
  <c r="H88" i="1" s="1"/>
  <c r="N87" i="1"/>
  <c r="P87" i="1" s="1"/>
  <c r="I87" i="1"/>
  <c r="K87" i="1" s="1"/>
  <c r="D87" i="1"/>
  <c r="E87" i="1" s="1"/>
  <c r="G87" i="1" s="1"/>
  <c r="H87" i="1" s="1"/>
  <c r="N86" i="1"/>
  <c r="P86" i="1" s="1"/>
  <c r="I86" i="1"/>
  <c r="K86" i="1" s="1"/>
  <c r="D86" i="1"/>
  <c r="E86" i="1" s="1"/>
  <c r="G86" i="1" s="1"/>
  <c r="H86" i="1" s="1"/>
  <c r="N85" i="1"/>
  <c r="O85" i="1" s="1"/>
  <c r="Q85" i="1" s="1"/>
  <c r="R85" i="1" s="1"/>
  <c r="I85" i="1"/>
  <c r="J85" i="1" s="1"/>
  <c r="L85" i="1" s="1"/>
  <c r="M85" i="1" s="1"/>
  <c r="D85" i="1"/>
  <c r="F85" i="1" s="1"/>
  <c r="N84" i="1"/>
  <c r="P84" i="1" s="1"/>
  <c r="I84" i="1"/>
  <c r="J84" i="1" s="1"/>
  <c r="L84" i="1" s="1"/>
  <c r="M84" i="1" s="1"/>
  <c r="D84" i="1"/>
  <c r="F84" i="1" s="1"/>
  <c r="N83" i="1"/>
  <c r="P83" i="1" s="1"/>
  <c r="I83" i="1"/>
  <c r="J83" i="1" s="1"/>
  <c r="L83" i="1" s="1"/>
  <c r="M83" i="1" s="1"/>
  <c r="D83" i="1"/>
  <c r="F83" i="1" s="1"/>
  <c r="N82" i="1"/>
  <c r="O82" i="1" s="1"/>
  <c r="Q82" i="1" s="1"/>
  <c r="R82" i="1" s="1"/>
  <c r="I82" i="1"/>
  <c r="K82" i="1" s="1"/>
  <c r="D82" i="1"/>
  <c r="F82" i="1" s="1"/>
  <c r="N81" i="1"/>
  <c r="O81" i="1" s="1"/>
  <c r="Q81" i="1" s="1"/>
  <c r="R81" i="1" s="1"/>
  <c r="I81" i="1"/>
  <c r="K81" i="1" s="1"/>
  <c r="D81" i="1"/>
  <c r="F81" i="1" s="1"/>
  <c r="N80" i="1"/>
  <c r="O80" i="1" s="1"/>
  <c r="Q80" i="1" s="1"/>
  <c r="R80" i="1" s="1"/>
  <c r="I80" i="1"/>
  <c r="J80" i="1" s="1"/>
  <c r="L80" i="1" s="1"/>
  <c r="M80" i="1" s="1"/>
  <c r="D80" i="1"/>
  <c r="N79" i="1"/>
  <c r="P79" i="1" s="1"/>
  <c r="I79" i="1"/>
  <c r="K79" i="1" s="1"/>
  <c r="D79" i="1"/>
  <c r="E79" i="1" s="1"/>
  <c r="G79" i="1" s="1"/>
  <c r="H79" i="1" s="1"/>
  <c r="N78" i="1"/>
  <c r="P78" i="1" s="1"/>
  <c r="I78" i="1"/>
  <c r="K78" i="1" s="1"/>
  <c r="D78" i="1"/>
  <c r="E78" i="1" s="1"/>
  <c r="G78" i="1" s="1"/>
  <c r="H78" i="1" s="1"/>
  <c r="N77" i="1"/>
  <c r="O77" i="1" s="1"/>
  <c r="Q77" i="1" s="1"/>
  <c r="R77" i="1" s="1"/>
  <c r="I77" i="1"/>
  <c r="J77" i="1" s="1"/>
  <c r="L77" i="1" s="1"/>
  <c r="M77" i="1" s="1"/>
  <c r="D77" i="1"/>
  <c r="N76" i="1"/>
  <c r="P76" i="1" s="1"/>
  <c r="I76" i="1"/>
  <c r="J76" i="1" s="1"/>
  <c r="L76" i="1" s="1"/>
  <c r="M76" i="1" s="1"/>
  <c r="D76" i="1"/>
  <c r="F76" i="1" s="1"/>
  <c r="N75" i="1"/>
  <c r="P75" i="1" s="1"/>
  <c r="I75" i="1"/>
  <c r="D75" i="1"/>
  <c r="E75" i="1" s="1"/>
  <c r="G75" i="1" s="1"/>
  <c r="H75" i="1" s="1"/>
  <c r="N74" i="1"/>
  <c r="P74" i="1" s="1"/>
  <c r="I74" i="1"/>
  <c r="D74" i="1"/>
  <c r="F74" i="1" s="1"/>
  <c r="N73" i="1"/>
  <c r="I73" i="1"/>
  <c r="K73" i="1" s="1"/>
  <c r="D73" i="1"/>
  <c r="F73" i="1" s="1"/>
  <c r="N72" i="1"/>
  <c r="I72" i="1"/>
  <c r="J72" i="1" s="1"/>
  <c r="L72" i="1" s="1"/>
  <c r="M72" i="1" s="1"/>
  <c r="D72" i="1"/>
  <c r="F72" i="1" s="1"/>
  <c r="N71" i="1"/>
  <c r="P71" i="1" s="1"/>
  <c r="I71" i="1"/>
  <c r="K71" i="1" s="1"/>
  <c r="D71" i="1"/>
  <c r="F71" i="1" s="1"/>
  <c r="N70" i="1"/>
  <c r="P70" i="1" s="1"/>
  <c r="I70" i="1"/>
  <c r="K70" i="1" s="1"/>
  <c r="D70" i="1"/>
  <c r="F70" i="1" s="1"/>
  <c r="N69" i="1"/>
  <c r="I69" i="1"/>
  <c r="K69" i="1" s="1"/>
  <c r="D69" i="1"/>
  <c r="F69" i="1" s="1"/>
  <c r="N68" i="1"/>
  <c r="P68" i="1" s="1"/>
  <c r="I68" i="1"/>
  <c r="K68" i="1" s="1"/>
  <c r="D68" i="1"/>
  <c r="F68" i="1" s="1"/>
  <c r="N67" i="1"/>
  <c r="P67" i="1" s="1"/>
  <c r="I67" i="1"/>
  <c r="K67" i="1" s="1"/>
  <c r="D67" i="1"/>
  <c r="N66" i="1"/>
  <c r="P66" i="1" s="1"/>
  <c r="I66" i="1"/>
  <c r="K66" i="1" s="1"/>
  <c r="D66" i="1"/>
  <c r="F66" i="1" s="1"/>
  <c r="N65" i="1"/>
  <c r="I65" i="1"/>
  <c r="K65" i="1" s="1"/>
  <c r="D65" i="1"/>
  <c r="F65" i="1" s="1"/>
  <c r="N64" i="1"/>
  <c r="P64" i="1" s="1"/>
  <c r="I64" i="1"/>
  <c r="D64" i="1"/>
  <c r="F64" i="1" s="1"/>
  <c r="N63" i="1"/>
  <c r="P63" i="1" s="1"/>
  <c r="I63" i="1"/>
  <c r="D63" i="1"/>
  <c r="F63" i="1" s="1"/>
  <c r="N62" i="1"/>
  <c r="P62" i="1" s="1"/>
  <c r="I62" i="1"/>
  <c r="K62" i="1" s="1"/>
  <c r="D62" i="1"/>
  <c r="E62" i="1" s="1"/>
  <c r="G62" i="1" s="1"/>
  <c r="H62" i="1" s="1"/>
  <c r="N61" i="1"/>
  <c r="P61" i="1" s="1"/>
  <c r="I61" i="1"/>
  <c r="D61" i="1"/>
  <c r="F61" i="1" s="1"/>
  <c r="N60" i="1"/>
  <c r="P60" i="1" s="1"/>
  <c r="I60" i="1"/>
  <c r="D60" i="1"/>
  <c r="F60" i="1" s="1"/>
  <c r="N59" i="1"/>
  <c r="P59" i="1" s="1"/>
  <c r="I59" i="1"/>
  <c r="D59" i="1"/>
  <c r="E59" i="1" s="1"/>
  <c r="G59" i="1" s="1"/>
  <c r="H59" i="1" s="1"/>
  <c r="N58" i="1"/>
  <c r="O58" i="1" s="1"/>
  <c r="Q58" i="1" s="1"/>
  <c r="R58" i="1" s="1"/>
  <c r="I58" i="1"/>
  <c r="K58" i="1" s="1"/>
  <c r="D58" i="1"/>
  <c r="F58" i="1" s="1"/>
  <c r="N57" i="1"/>
  <c r="O57" i="1" s="1"/>
  <c r="Q57" i="1" s="1"/>
  <c r="R57" i="1" s="1"/>
  <c r="I57" i="1"/>
  <c r="K57" i="1" s="1"/>
  <c r="D57" i="1"/>
  <c r="F57" i="1" s="1"/>
  <c r="N56" i="1"/>
  <c r="O56" i="1" s="1"/>
  <c r="Q56" i="1" s="1"/>
  <c r="R56" i="1" s="1"/>
  <c r="I56" i="1"/>
  <c r="D56" i="1"/>
  <c r="E56" i="1" s="1"/>
  <c r="G56" i="1" s="1"/>
  <c r="H56" i="1" s="1"/>
  <c r="N55" i="1"/>
  <c r="P55" i="1" s="1"/>
  <c r="I55" i="1"/>
  <c r="D55" i="1"/>
  <c r="E55" i="1" s="1"/>
  <c r="G55" i="1" s="1"/>
  <c r="H55" i="1" s="1"/>
  <c r="N54" i="1"/>
  <c r="P54" i="1" s="1"/>
  <c r="I54" i="1"/>
  <c r="K54" i="1" s="1"/>
  <c r="D54" i="1"/>
  <c r="F54" i="1" s="1"/>
  <c r="N53" i="1"/>
  <c r="I53" i="1"/>
  <c r="K53" i="1" s="1"/>
  <c r="D53" i="1"/>
  <c r="F53" i="1" s="1"/>
  <c r="N52" i="1"/>
  <c r="P52" i="1" s="1"/>
  <c r="I52" i="1"/>
  <c r="J52" i="1" s="1"/>
  <c r="L52" i="1" s="1"/>
  <c r="M52" i="1" s="1"/>
  <c r="D52" i="1"/>
  <c r="F52" i="1" s="1"/>
  <c r="N51" i="1"/>
  <c r="P51" i="1" s="1"/>
  <c r="I51" i="1"/>
  <c r="K51" i="1" s="1"/>
  <c r="D51" i="1"/>
  <c r="E51" i="1" s="1"/>
  <c r="G51" i="1" s="1"/>
  <c r="H51" i="1" s="1"/>
  <c r="N50" i="1"/>
  <c r="P50" i="1" s="1"/>
  <c r="I50" i="1"/>
  <c r="D50" i="1"/>
  <c r="F50" i="1" s="1"/>
  <c r="N49" i="1"/>
  <c r="P49" i="1" s="1"/>
  <c r="I49" i="1"/>
  <c r="K49" i="1" s="1"/>
  <c r="D49" i="1"/>
  <c r="F49" i="1" s="1"/>
  <c r="N48" i="1"/>
  <c r="P48" i="1" s="1"/>
  <c r="I48" i="1"/>
  <c r="K48" i="1" s="1"/>
  <c r="D48" i="1"/>
  <c r="F48" i="1" s="1"/>
  <c r="N47" i="1"/>
  <c r="I47" i="1"/>
  <c r="K47" i="1" s="1"/>
  <c r="D47" i="1"/>
  <c r="F47" i="1" s="1"/>
  <c r="N46" i="1"/>
  <c r="P46" i="1" s="1"/>
  <c r="I46" i="1"/>
  <c r="K46" i="1" s="1"/>
  <c r="D46" i="1"/>
  <c r="N45" i="1"/>
  <c r="I45" i="1"/>
  <c r="D45" i="1"/>
  <c r="N44" i="1"/>
  <c r="P44" i="1" s="1"/>
  <c r="I44" i="1"/>
  <c r="J44" i="1" s="1"/>
  <c r="L44" i="1" s="1"/>
  <c r="M44" i="1" s="1"/>
  <c r="D44" i="1"/>
  <c r="F44" i="1" s="1"/>
  <c r="N43" i="1"/>
  <c r="P43" i="1" s="1"/>
  <c r="I43" i="1"/>
  <c r="K43" i="1" s="1"/>
  <c r="D43" i="1"/>
  <c r="F43" i="1" s="1"/>
  <c r="N42" i="1"/>
  <c r="I42" i="1"/>
  <c r="D42" i="1"/>
  <c r="F42" i="1" s="1"/>
  <c r="N41" i="1"/>
  <c r="I41" i="1"/>
  <c r="K41" i="1" s="1"/>
  <c r="D41" i="1"/>
  <c r="F41" i="1" s="1"/>
  <c r="N40" i="1"/>
  <c r="O40" i="1" s="1"/>
  <c r="Q40" i="1" s="1"/>
  <c r="R40" i="1" s="1"/>
  <c r="I40" i="1"/>
  <c r="K40" i="1" s="1"/>
  <c r="D40" i="1"/>
  <c r="E40" i="1" s="1"/>
  <c r="G40" i="1" s="1"/>
  <c r="H40" i="1" s="1"/>
  <c r="N39" i="1"/>
  <c r="I39" i="1"/>
  <c r="K39" i="1" s="1"/>
  <c r="D39" i="1"/>
  <c r="E39" i="1" s="1"/>
  <c r="G39" i="1" s="1"/>
  <c r="H39" i="1" s="1"/>
  <c r="N38" i="1"/>
  <c r="P38" i="1" s="1"/>
  <c r="I38" i="1"/>
  <c r="K38" i="1" s="1"/>
  <c r="D38" i="1"/>
  <c r="N37" i="1"/>
  <c r="O37" i="1" s="1"/>
  <c r="Q37" i="1" s="1"/>
  <c r="R37" i="1" s="1"/>
  <c r="I37" i="1"/>
  <c r="D37" i="1"/>
  <c r="N36" i="1"/>
  <c r="P36" i="1" s="1"/>
  <c r="I36" i="1"/>
  <c r="D36" i="1"/>
  <c r="F36" i="1" s="1"/>
  <c r="N35" i="1"/>
  <c r="P35" i="1" s="1"/>
  <c r="I35" i="1"/>
  <c r="J35" i="1" s="1"/>
  <c r="L35" i="1" s="1"/>
  <c r="M35" i="1" s="1"/>
  <c r="D35" i="1"/>
  <c r="N34" i="1"/>
  <c r="O34" i="1" s="1"/>
  <c r="Q34" i="1" s="1"/>
  <c r="R34" i="1" s="1"/>
  <c r="I34" i="1"/>
  <c r="K34" i="1" s="1"/>
  <c r="D34" i="1"/>
  <c r="F34" i="1" s="1"/>
  <c r="N33" i="1"/>
  <c r="O33" i="1" s="1"/>
  <c r="Q33" i="1" s="1"/>
  <c r="R33" i="1" s="1"/>
  <c r="I33" i="1"/>
  <c r="K33" i="1" s="1"/>
  <c r="D33" i="1"/>
  <c r="F33" i="1" s="1"/>
  <c r="N32" i="1"/>
  <c r="I32" i="1"/>
  <c r="J32" i="1" s="1"/>
  <c r="L32" i="1" s="1"/>
  <c r="M32" i="1" s="1"/>
  <c r="D32" i="1"/>
  <c r="N31" i="1"/>
  <c r="P31" i="1" s="1"/>
  <c r="I31" i="1"/>
  <c r="K31" i="1" s="1"/>
  <c r="D31" i="1"/>
  <c r="F31" i="1" s="1"/>
  <c r="N30" i="1"/>
  <c r="P30" i="1" s="1"/>
  <c r="I30" i="1"/>
  <c r="K30" i="1" s="1"/>
  <c r="D30" i="1"/>
  <c r="E30" i="1" s="1"/>
  <c r="G30" i="1" s="1"/>
  <c r="H30" i="1" s="1"/>
  <c r="N29" i="1"/>
  <c r="P29" i="1" s="1"/>
  <c r="I29" i="1"/>
  <c r="J29" i="1" s="1"/>
  <c r="L29" i="1" s="1"/>
  <c r="M29" i="1" s="1"/>
  <c r="D29" i="1"/>
  <c r="F29" i="1" s="1"/>
  <c r="N28" i="1"/>
  <c r="I28" i="1"/>
  <c r="J28" i="1" s="1"/>
  <c r="L28" i="1" s="1"/>
  <c r="M28" i="1" s="1"/>
  <c r="D28" i="1"/>
  <c r="F28" i="1" s="1"/>
  <c r="N27" i="1"/>
  <c r="P27" i="1" s="1"/>
  <c r="I27" i="1"/>
  <c r="K27" i="1" s="1"/>
  <c r="D27" i="1"/>
  <c r="E27" i="1" s="1"/>
  <c r="G27" i="1" s="1"/>
  <c r="H27" i="1" s="1"/>
  <c r="N26" i="1"/>
  <c r="O26" i="1" s="1"/>
  <c r="Q26" i="1" s="1"/>
  <c r="R26" i="1" s="1"/>
  <c r="I26" i="1"/>
  <c r="K26" i="1" s="1"/>
  <c r="D26" i="1"/>
  <c r="F26" i="1" s="1"/>
  <c r="N25" i="1"/>
  <c r="P25" i="1" s="1"/>
  <c r="I25" i="1"/>
  <c r="K25" i="1" s="1"/>
  <c r="D25" i="1"/>
  <c r="F25" i="1" s="1"/>
  <c r="N24" i="1"/>
  <c r="O24" i="1" s="1"/>
  <c r="Q24" i="1" s="1"/>
  <c r="R24" i="1" s="1"/>
  <c r="I24" i="1"/>
  <c r="K24" i="1" s="1"/>
  <c r="D24" i="1"/>
  <c r="F24" i="1" s="1"/>
  <c r="N23" i="1"/>
  <c r="P23" i="1" s="1"/>
  <c r="I23" i="1"/>
  <c r="D23" i="1"/>
  <c r="E23" i="1" s="1"/>
  <c r="G23" i="1" s="1"/>
  <c r="H23" i="1" s="1"/>
  <c r="N22" i="1"/>
  <c r="P22" i="1" s="1"/>
  <c r="I22" i="1"/>
  <c r="K22" i="1" s="1"/>
  <c r="D22" i="1"/>
  <c r="F22" i="1" s="1"/>
  <c r="N21" i="1"/>
  <c r="P21" i="1" s="1"/>
  <c r="I21" i="1"/>
  <c r="J21" i="1" s="1"/>
  <c r="L21" i="1" s="1"/>
  <c r="M21" i="1" s="1"/>
  <c r="D21" i="1"/>
  <c r="N20" i="1"/>
  <c r="I20" i="1"/>
  <c r="K20" i="1" s="1"/>
  <c r="D20" i="1"/>
  <c r="F20" i="1" s="1"/>
  <c r="N19" i="1"/>
  <c r="P19" i="1" s="1"/>
  <c r="I19" i="1"/>
  <c r="K19" i="1" s="1"/>
  <c r="D19" i="1"/>
  <c r="E19" i="1" s="1"/>
  <c r="G19" i="1" s="1"/>
  <c r="H19" i="1" s="1"/>
  <c r="N18" i="1"/>
  <c r="I18" i="1"/>
  <c r="D18" i="1"/>
  <c r="F18" i="1" s="1"/>
  <c r="N17" i="1"/>
  <c r="O17" i="1" s="1"/>
  <c r="Q17" i="1" s="1"/>
  <c r="R17" i="1" s="1"/>
  <c r="I17" i="1"/>
  <c r="K17" i="1" s="1"/>
  <c r="D17" i="1"/>
  <c r="F17" i="1" s="1"/>
  <c r="N16" i="1"/>
  <c r="P16" i="1" s="1"/>
  <c r="I16" i="1"/>
  <c r="J16" i="1" s="1"/>
  <c r="L16" i="1" s="1"/>
  <c r="M16" i="1" s="1"/>
  <c r="D16" i="1"/>
  <c r="N15" i="1"/>
  <c r="I15" i="1"/>
  <c r="K15" i="1" s="1"/>
  <c r="D15" i="1"/>
  <c r="E15" i="1" s="1"/>
  <c r="G15" i="1" s="1"/>
  <c r="H15" i="1" s="1"/>
  <c r="N14" i="1"/>
  <c r="P14" i="1" s="1"/>
  <c r="I14" i="1"/>
  <c r="K14" i="1" s="1"/>
  <c r="D14" i="1"/>
  <c r="F14" i="1" s="1"/>
  <c r="N13" i="1"/>
  <c r="O13" i="1" s="1"/>
  <c r="Q13" i="1" s="1"/>
  <c r="R13" i="1" s="1"/>
  <c r="I13" i="1"/>
  <c r="D13" i="1"/>
  <c r="F13" i="1" s="1"/>
  <c r="N12" i="1"/>
  <c r="P12" i="1" s="1"/>
  <c r="I12" i="1"/>
  <c r="K12" i="1" s="1"/>
  <c r="D12" i="1"/>
  <c r="F12" i="1" s="1"/>
  <c r="N11" i="1"/>
  <c r="P11" i="1" s="1"/>
  <c r="I11" i="1"/>
  <c r="K11" i="1" s="1"/>
  <c r="D11" i="1"/>
  <c r="F11" i="1" s="1"/>
  <c r="N10" i="1"/>
  <c r="O10" i="1" s="1"/>
  <c r="Q10" i="1" s="1"/>
  <c r="R10" i="1" s="1"/>
  <c r="I10" i="1"/>
  <c r="K10" i="1" s="1"/>
  <c r="D10" i="1"/>
  <c r="F10" i="1" s="1"/>
  <c r="N9" i="1"/>
  <c r="P9" i="1" s="1"/>
  <c r="I9" i="1"/>
  <c r="K9" i="1" s="1"/>
  <c r="D9" i="1"/>
  <c r="F9" i="1" s="1"/>
  <c r="I8" i="1"/>
  <c r="D8" i="1"/>
  <c r="F8" i="1" s="1"/>
  <c r="I7" i="1"/>
  <c r="K7" i="1" s="1"/>
  <c r="D7" i="1"/>
  <c r="F7" i="1" s="1"/>
  <c r="I6" i="1"/>
  <c r="K6" i="1" s="1"/>
  <c r="D6" i="1"/>
  <c r="F6" i="1" s="1"/>
  <c r="D5" i="1"/>
  <c r="F5" i="1" s="1"/>
  <c r="D4" i="1"/>
  <c r="F4" i="1" s="1"/>
  <c r="P471" i="1" l="1"/>
  <c r="O472" i="1"/>
  <c r="Q472" i="1" s="1"/>
  <c r="R472" i="1" s="1"/>
  <c r="J944" i="1"/>
  <c r="L944" i="1" s="1"/>
  <c r="M944" i="1" s="1"/>
  <c r="O946" i="1"/>
  <c r="Q946" i="1" s="1"/>
  <c r="R946" i="1" s="1"/>
  <c r="K950" i="1"/>
  <c r="F51" i="1"/>
  <c r="E1140" i="1"/>
  <c r="G1140" i="1" s="1"/>
  <c r="H1140" i="1" s="1"/>
  <c r="E14" i="1"/>
  <c r="G14" i="1" s="1"/>
  <c r="H14" i="1" s="1"/>
  <c r="O21" i="1"/>
  <c r="Q21" i="1" s="1"/>
  <c r="R21" i="1" s="1"/>
  <c r="P423" i="1"/>
  <c r="P710" i="1"/>
  <c r="P711" i="1"/>
  <c r="K1147" i="1"/>
  <c r="F1182" i="1"/>
  <c r="F765" i="1"/>
  <c r="P772" i="1"/>
  <c r="O865" i="1"/>
  <c r="Q865" i="1" s="1"/>
  <c r="R865" i="1" s="1"/>
  <c r="J873" i="1"/>
  <c r="L873" i="1" s="1"/>
  <c r="M873" i="1" s="1"/>
  <c r="J874" i="1"/>
  <c r="L874" i="1" s="1"/>
  <c r="M874" i="1" s="1"/>
  <c r="F147" i="1"/>
  <c r="P478" i="1"/>
  <c r="O1243" i="1"/>
  <c r="Q1243" i="1" s="1"/>
  <c r="R1243" i="1" s="1"/>
  <c r="J1247" i="1"/>
  <c r="L1247" i="1" s="1"/>
  <c r="M1247" i="1" s="1"/>
  <c r="J1248" i="1"/>
  <c r="L1248" i="1" s="1"/>
  <c r="M1248" i="1" s="1"/>
  <c r="O470" i="1"/>
  <c r="Q470" i="1" s="1"/>
  <c r="R470" i="1" s="1"/>
  <c r="F816" i="1"/>
  <c r="E1048" i="1"/>
  <c r="G1048" i="1" s="1"/>
  <c r="H1048" i="1" s="1"/>
  <c r="E879" i="1"/>
  <c r="G879" i="1" s="1"/>
  <c r="H879" i="1" s="1"/>
  <c r="K1177" i="1"/>
  <c r="P1200" i="1"/>
  <c r="F23" i="1"/>
  <c r="E539" i="1"/>
  <c r="G539" i="1" s="1"/>
  <c r="H539" i="1" s="1"/>
  <c r="J621" i="1"/>
  <c r="L621" i="1" s="1"/>
  <c r="M621" i="1" s="1"/>
  <c r="J858" i="1"/>
  <c r="L858" i="1" s="1"/>
  <c r="M858" i="1" s="1"/>
  <c r="J859" i="1"/>
  <c r="L859" i="1" s="1"/>
  <c r="M859" i="1" s="1"/>
  <c r="J860" i="1"/>
  <c r="L860" i="1" s="1"/>
  <c r="M860" i="1" s="1"/>
  <c r="O862" i="1"/>
  <c r="Q862" i="1" s="1"/>
  <c r="R862" i="1" s="1"/>
  <c r="O863" i="1"/>
  <c r="Q863" i="1" s="1"/>
  <c r="R863" i="1" s="1"/>
  <c r="F903" i="1"/>
  <c r="J913" i="1"/>
  <c r="L913" i="1" s="1"/>
  <c r="M913" i="1" s="1"/>
  <c r="K914" i="1"/>
  <c r="J915" i="1"/>
  <c r="L915" i="1" s="1"/>
  <c r="M915" i="1" s="1"/>
  <c r="O925" i="1"/>
  <c r="Q925" i="1" s="1"/>
  <c r="R925" i="1" s="1"/>
  <c r="O926" i="1"/>
  <c r="Q926" i="1" s="1"/>
  <c r="R926" i="1" s="1"/>
  <c r="O958" i="1"/>
  <c r="Q958" i="1" s="1"/>
  <c r="R958" i="1" s="1"/>
  <c r="E983" i="1"/>
  <c r="G983" i="1" s="1"/>
  <c r="H983" i="1" s="1"/>
  <c r="E984" i="1"/>
  <c r="G984" i="1" s="1"/>
  <c r="H984" i="1" s="1"/>
  <c r="F993" i="1"/>
  <c r="E1077" i="1"/>
  <c r="G1077" i="1" s="1"/>
  <c r="H1077" i="1" s="1"/>
  <c r="E1230" i="1"/>
  <c r="G1230" i="1" s="1"/>
  <c r="H1230" i="1" s="1"/>
  <c r="E1235" i="1"/>
  <c r="G1235" i="1" s="1"/>
  <c r="H1235" i="1" s="1"/>
  <c r="J1252" i="1"/>
  <c r="L1252" i="1" s="1"/>
  <c r="M1252" i="1" s="1"/>
  <c r="J26" i="1"/>
  <c r="L26" i="1" s="1"/>
  <c r="M26" i="1" s="1"/>
  <c r="F167" i="1"/>
  <c r="J173" i="1"/>
  <c r="L173" i="1" s="1"/>
  <c r="M173" i="1" s="1"/>
  <c r="J310" i="1"/>
  <c r="L310" i="1" s="1"/>
  <c r="M310" i="1" s="1"/>
  <c r="P382" i="1"/>
  <c r="J410" i="1"/>
  <c r="L410" i="1" s="1"/>
  <c r="M410" i="1" s="1"/>
  <c r="F625" i="1"/>
  <c r="P243" i="1"/>
  <c r="F246" i="1"/>
  <c r="O253" i="1"/>
  <c r="Q253" i="1" s="1"/>
  <c r="R253" i="1" s="1"/>
  <c r="O462" i="1"/>
  <c r="Q462" i="1" s="1"/>
  <c r="R462" i="1" s="1"/>
  <c r="P463" i="1"/>
  <c r="J503" i="1"/>
  <c r="L503" i="1" s="1"/>
  <c r="M503" i="1" s="1"/>
  <c r="J504" i="1"/>
  <c r="L504" i="1" s="1"/>
  <c r="M504" i="1" s="1"/>
  <c r="O506" i="1"/>
  <c r="Q506" i="1" s="1"/>
  <c r="R506" i="1" s="1"/>
  <c r="E509" i="1"/>
  <c r="G509" i="1" s="1"/>
  <c r="H509" i="1" s="1"/>
  <c r="O509" i="1"/>
  <c r="Q509" i="1" s="1"/>
  <c r="R509" i="1" s="1"/>
  <c r="P518" i="1"/>
  <c r="P631" i="1"/>
  <c r="J729" i="1"/>
  <c r="L729" i="1" s="1"/>
  <c r="M729" i="1" s="1"/>
  <c r="P747" i="1"/>
  <c r="O786" i="1"/>
  <c r="Q786" i="1" s="1"/>
  <c r="R786" i="1" s="1"/>
  <c r="J831" i="1"/>
  <c r="L831" i="1" s="1"/>
  <c r="M831" i="1" s="1"/>
  <c r="K882" i="1"/>
  <c r="O970" i="1"/>
  <c r="Q970" i="1" s="1"/>
  <c r="R970" i="1" s="1"/>
  <c r="K1030" i="1"/>
  <c r="E1090" i="1"/>
  <c r="G1090" i="1" s="1"/>
  <c r="H1090" i="1" s="1"/>
  <c r="J1092" i="1"/>
  <c r="L1092" i="1" s="1"/>
  <c r="M1092" i="1" s="1"/>
  <c r="J1109" i="1"/>
  <c r="L1109" i="1" s="1"/>
  <c r="M1109" i="1" s="1"/>
  <c r="E24" i="1"/>
  <c r="G24" i="1" s="1"/>
  <c r="H24" i="1" s="1"/>
  <c r="K412" i="1"/>
  <c r="F526" i="1"/>
  <c r="F102" i="1"/>
  <c r="P162" i="1"/>
  <c r="E195" i="1"/>
  <c r="G195" i="1" s="1"/>
  <c r="H195" i="1" s="1"/>
  <c r="K357" i="1"/>
  <c r="J358" i="1"/>
  <c r="L358" i="1" s="1"/>
  <c r="M358" i="1" s="1"/>
  <c r="O1068" i="1"/>
  <c r="Q1068" i="1" s="1"/>
  <c r="R1068" i="1" s="1"/>
  <c r="J1081" i="1"/>
  <c r="L1081" i="1" s="1"/>
  <c r="M1081" i="1" s="1"/>
  <c r="K1125" i="1"/>
  <c r="O269" i="1"/>
  <c r="Q269" i="1" s="1"/>
  <c r="R269" i="1" s="1"/>
  <c r="O379" i="1"/>
  <c r="Q379" i="1" s="1"/>
  <c r="R379" i="1" s="1"/>
  <c r="O438" i="1"/>
  <c r="Q438" i="1" s="1"/>
  <c r="R438" i="1" s="1"/>
  <c r="J501" i="1"/>
  <c r="L501" i="1" s="1"/>
  <c r="M501" i="1" s="1"/>
  <c r="J577" i="1"/>
  <c r="L577" i="1" s="1"/>
  <c r="M577" i="1" s="1"/>
  <c r="P583" i="1"/>
  <c r="F677" i="1"/>
  <c r="F694" i="1"/>
  <c r="O727" i="1"/>
  <c r="Q727" i="1" s="1"/>
  <c r="R727" i="1" s="1"/>
  <c r="F792" i="1"/>
  <c r="E793" i="1"/>
  <c r="G793" i="1" s="1"/>
  <c r="H793" i="1" s="1"/>
  <c r="F794" i="1"/>
  <c r="J865" i="1"/>
  <c r="L865" i="1" s="1"/>
  <c r="M865" i="1" s="1"/>
  <c r="O902" i="1"/>
  <c r="Q902" i="1" s="1"/>
  <c r="R902" i="1" s="1"/>
  <c r="O933" i="1"/>
  <c r="Q933" i="1" s="1"/>
  <c r="R933" i="1" s="1"/>
  <c r="E968" i="1"/>
  <c r="G968" i="1" s="1"/>
  <c r="H968" i="1" s="1"/>
  <c r="F969" i="1"/>
  <c r="E972" i="1"/>
  <c r="G972" i="1" s="1"/>
  <c r="H972" i="1" s="1"/>
  <c r="F1004" i="1"/>
  <c r="E1036" i="1"/>
  <c r="G1036" i="1" s="1"/>
  <c r="H1036" i="1" s="1"/>
  <c r="F1041" i="1"/>
  <c r="J1060" i="1"/>
  <c r="L1060" i="1" s="1"/>
  <c r="M1060" i="1" s="1"/>
  <c r="J1061" i="1"/>
  <c r="L1061" i="1" s="1"/>
  <c r="M1061" i="1" s="1"/>
  <c r="K1062" i="1"/>
  <c r="J1063" i="1"/>
  <c r="L1063" i="1" s="1"/>
  <c r="M1063" i="1" s="1"/>
  <c r="O1179" i="1"/>
  <c r="Q1179" i="1" s="1"/>
  <c r="R1179" i="1" s="1"/>
  <c r="F62" i="1"/>
  <c r="P77" i="1"/>
  <c r="K164" i="1"/>
  <c r="F174" i="1"/>
  <c r="E175" i="1"/>
  <c r="G175" i="1" s="1"/>
  <c r="H175" i="1" s="1"/>
  <c r="F176" i="1"/>
  <c r="E302" i="1"/>
  <c r="G302" i="1" s="1"/>
  <c r="H302" i="1" s="1"/>
  <c r="F312" i="1"/>
  <c r="F345" i="1"/>
  <c r="J391" i="1"/>
  <c r="L391" i="1" s="1"/>
  <c r="M391" i="1" s="1"/>
  <c r="O442" i="1"/>
  <c r="Q442" i="1" s="1"/>
  <c r="R442" i="1" s="1"/>
  <c r="E445" i="1"/>
  <c r="G445" i="1" s="1"/>
  <c r="H445" i="1" s="1"/>
  <c r="F446" i="1"/>
  <c r="K456" i="1"/>
  <c r="K457" i="1"/>
  <c r="K458" i="1"/>
  <c r="J469" i="1"/>
  <c r="L469" i="1" s="1"/>
  <c r="M469" i="1" s="1"/>
  <c r="E476" i="1"/>
  <c r="G476" i="1" s="1"/>
  <c r="H476" i="1" s="1"/>
  <c r="J479" i="1"/>
  <c r="L479" i="1" s="1"/>
  <c r="M479" i="1" s="1"/>
  <c r="O538" i="1"/>
  <c r="Q538" i="1" s="1"/>
  <c r="R538" i="1" s="1"/>
  <c r="O548" i="1"/>
  <c r="Q548" i="1" s="1"/>
  <c r="R548" i="1" s="1"/>
  <c r="O634" i="1"/>
  <c r="Q634" i="1" s="1"/>
  <c r="R634" i="1" s="1"/>
  <c r="F641" i="1"/>
  <c r="J643" i="1"/>
  <c r="L643" i="1" s="1"/>
  <c r="M643" i="1" s="1"/>
  <c r="P775" i="1"/>
  <c r="O847" i="1"/>
  <c r="Q847" i="1" s="1"/>
  <c r="R847" i="1" s="1"/>
  <c r="E869" i="1"/>
  <c r="G869" i="1" s="1"/>
  <c r="H869" i="1" s="1"/>
  <c r="E939" i="1"/>
  <c r="G939" i="1" s="1"/>
  <c r="H939" i="1" s="1"/>
  <c r="E940" i="1"/>
  <c r="G940" i="1" s="1"/>
  <c r="H940" i="1" s="1"/>
  <c r="O954" i="1"/>
  <c r="Q954" i="1" s="1"/>
  <c r="R954" i="1" s="1"/>
  <c r="P955" i="1"/>
  <c r="F976" i="1"/>
  <c r="F1000" i="1"/>
  <c r="F1016" i="1"/>
  <c r="E1082" i="1"/>
  <c r="G1082" i="1" s="1"/>
  <c r="H1082" i="1" s="1"/>
  <c r="E1114" i="1"/>
  <c r="G1114" i="1" s="1"/>
  <c r="H1114" i="1" s="1"/>
  <c r="P1131" i="1"/>
  <c r="E1153" i="1"/>
  <c r="G1153" i="1" s="1"/>
  <c r="H1153" i="1" s="1"/>
  <c r="J1239" i="1"/>
  <c r="L1239" i="1" s="1"/>
  <c r="M1239" i="1" s="1"/>
  <c r="O219" i="1"/>
  <c r="Q219" i="1" s="1"/>
  <c r="R219" i="1" s="1"/>
  <c r="K283" i="1"/>
  <c r="K284" i="1"/>
  <c r="J285" i="1"/>
  <c r="L285" i="1" s="1"/>
  <c r="M285" i="1" s="1"/>
  <c r="J1219" i="1"/>
  <c r="L1219" i="1" s="1"/>
  <c r="M1219" i="1" s="1"/>
  <c r="K1220" i="1"/>
  <c r="E1242" i="1"/>
  <c r="G1242" i="1" s="1"/>
  <c r="H1242" i="1" s="1"/>
  <c r="O1259" i="1"/>
  <c r="Q1259" i="1" s="1"/>
  <c r="R1259" i="1" s="1"/>
  <c r="P1260" i="1"/>
  <c r="E1003" i="1"/>
  <c r="G1003" i="1" s="1"/>
  <c r="H1003" i="1" s="1"/>
  <c r="O1128" i="1"/>
  <c r="Q1128" i="1" s="1"/>
  <c r="R1128" i="1" s="1"/>
  <c r="O1229" i="1"/>
  <c r="Q1229" i="1" s="1"/>
  <c r="R1229" i="1" s="1"/>
  <c r="P1236" i="1"/>
  <c r="F1239" i="1"/>
  <c r="K1255" i="1"/>
  <c r="J1256" i="1"/>
  <c r="L1256" i="1" s="1"/>
  <c r="M1256" i="1" s="1"/>
  <c r="P15" i="1"/>
  <c r="O15" i="1"/>
  <c r="Q15" i="1" s="1"/>
  <c r="R15" i="1" s="1"/>
  <c r="O16" i="1"/>
  <c r="Q16" i="1" s="1"/>
  <c r="R16" i="1" s="1"/>
  <c r="E34" i="1"/>
  <c r="G34" i="1" s="1"/>
  <c r="H34" i="1" s="1"/>
  <c r="K52" i="1"/>
  <c r="P80" i="1"/>
  <c r="P81" i="1"/>
  <c r="P82" i="1"/>
  <c r="P88" i="1"/>
  <c r="P136" i="1"/>
  <c r="K28" i="1"/>
  <c r="K29" i="1"/>
  <c r="J43" i="1"/>
  <c r="L43" i="1" s="1"/>
  <c r="M43" i="1" s="1"/>
  <c r="K44" i="1"/>
  <c r="F155" i="1"/>
  <c r="K157" i="1"/>
  <c r="J175" i="1"/>
  <c r="L175" i="1" s="1"/>
  <c r="M175" i="1" s="1"/>
  <c r="P211" i="1"/>
  <c r="K220" i="1"/>
  <c r="F263" i="1"/>
  <c r="O296" i="1"/>
  <c r="Q296" i="1" s="1"/>
  <c r="R296" i="1" s="1"/>
  <c r="P330" i="1"/>
  <c r="O331" i="1"/>
  <c r="Q331" i="1" s="1"/>
  <c r="R331" i="1" s="1"/>
  <c r="E371" i="1"/>
  <c r="G371" i="1" s="1"/>
  <c r="H371" i="1" s="1"/>
  <c r="P384" i="1"/>
  <c r="J418" i="1"/>
  <c r="L418" i="1" s="1"/>
  <c r="M418" i="1" s="1"/>
  <c r="P431" i="1"/>
  <c r="E450" i="1"/>
  <c r="G450" i="1" s="1"/>
  <c r="H450" i="1" s="1"/>
  <c r="F451" i="1"/>
  <c r="O454" i="1"/>
  <c r="Q454" i="1" s="1"/>
  <c r="R454" i="1" s="1"/>
  <c r="K465" i="1"/>
  <c r="K466" i="1"/>
  <c r="E494" i="1"/>
  <c r="G494" i="1" s="1"/>
  <c r="H494" i="1" s="1"/>
  <c r="P502" i="1"/>
  <c r="P511" i="1"/>
  <c r="E531" i="1"/>
  <c r="G531" i="1" s="1"/>
  <c r="H531" i="1" s="1"/>
  <c r="E533" i="1"/>
  <c r="G533" i="1" s="1"/>
  <c r="H533" i="1" s="1"/>
  <c r="O543" i="1"/>
  <c r="Q543" i="1" s="1"/>
  <c r="R543" i="1" s="1"/>
  <c r="O562" i="1"/>
  <c r="Q562" i="1" s="1"/>
  <c r="R562" i="1" s="1"/>
  <c r="J570" i="1"/>
  <c r="L570" i="1" s="1"/>
  <c r="M570" i="1" s="1"/>
  <c r="O573" i="1"/>
  <c r="Q573" i="1" s="1"/>
  <c r="R573" i="1" s="1"/>
  <c r="J618" i="1"/>
  <c r="L618" i="1" s="1"/>
  <c r="M618" i="1" s="1"/>
  <c r="P663" i="1"/>
  <c r="J693" i="1"/>
  <c r="L693" i="1" s="1"/>
  <c r="M693" i="1" s="1"/>
  <c r="F721" i="1"/>
  <c r="K758" i="1"/>
  <c r="O794" i="1"/>
  <c r="Q794" i="1" s="1"/>
  <c r="R794" i="1" s="1"/>
  <c r="F805" i="1"/>
  <c r="E829" i="1"/>
  <c r="G829" i="1" s="1"/>
  <c r="H829" i="1" s="1"/>
  <c r="E830" i="1"/>
  <c r="G830" i="1" s="1"/>
  <c r="H830" i="1" s="1"/>
  <c r="O839" i="1"/>
  <c r="Q839" i="1" s="1"/>
  <c r="R839" i="1" s="1"/>
  <c r="K840" i="1"/>
  <c r="O852" i="1"/>
  <c r="Q852" i="1" s="1"/>
  <c r="R852" i="1" s="1"/>
  <c r="E884" i="1"/>
  <c r="G884" i="1" s="1"/>
  <c r="H884" i="1" s="1"/>
  <c r="J890" i="1"/>
  <c r="L890" i="1" s="1"/>
  <c r="M890" i="1" s="1"/>
  <c r="K899" i="1"/>
  <c r="E900" i="1"/>
  <c r="G900" i="1" s="1"/>
  <c r="H900" i="1" s="1"/>
  <c r="F901" i="1"/>
  <c r="E902" i="1"/>
  <c r="G902" i="1" s="1"/>
  <c r="H902" i="1" s="1"/>
  <c r="O918" i="1"/>
  <c r="Q918" i="1" s="1"/>
  <c r="R918" i="1" s="1"/>
  <c r="J929" i="1"/>
  <c r="L929" i="1" s="1"/>
  <c r="M929" i="1" s="1"/>
  <c r="E935" i="1"/>
  <c r="G935" i="1" s="1"/>
  <c r="H935" i="1" s="1"/>
  <c r="F936" i="1"/>
  <c r="F937" i="1"/>
  <c r="J952" i="1"/>
  <c r="L952" i="1" s="1"/>
  <c r="M952" i="1" s="1"/>
  <c r="K953" i="1"/>
  <c r="K961" i="1"/>
  <c r="F1032" i="1"/>
  <c r="J1049" i="1"/>
  <c r="L1049" i="1" s="1"/>
  <c r="M1049" i="1" s="1"/>
  <c r="O1052" i="1"/>
  <c r="Q1052" i="1" s="1"/>
  <c r="R1052" i="1" s="1"/>
  <c r="P1095" i="1"/>
  <c r="E1120" i="1"/>
  <c r="G1120" i="1" s="1"/>
  <c r="H1120" i="1" s="1"/>
  <c r="F1143" i="1"/>
  <c r="E1144" i="1"/>
  <c r="G1144" i="1" s="1"/>
  <c r="H1144" i="1" s="1"/>
  <c r="E1155" i="1"/>
  <c r="G1155" i="1" s="1"/>
  <c r="H1155" i="1" s="1"/>
  <c r="E1156" i="1"/>
  <c r="G1156" i="1" s="1"/>
  <c r="H1156" i="1" s="1"/>
  <c r="E1166" i="1"/>
  <c r="G1166" i="1" s="1"/>
  <c r="H1166" i="1" s="1"/>
  <c r="F1194" i="1"/>
  <c r="J1201" i="1"/>
  <c r="L1201" i="1" s="1"/>
  <c r="M1201" i="1" s="1"/>
  <c r="O1228" i="1"/>
  <c r="Q1228" i="1" s="1"/>
  <c r="R1228" i="1" s="1"/>
  <c r="E1234" i="1"/>
  <c r="G1234" i="1" s="1"/>
  <c r="H1234" i="1" s="1"/>
  <c r="J1235" i="1"/>
  <c r="L1235" i="1" s="1"/>
  <c r="M1235" i="1" s="1"/>
  <c r="O1240" i="1"/>
  <c r="Q1240" i="1" s="1"/>
  <c r="R1240" i="1" s="1"/>
  <c r="O1249" i="1"/>
  <c r="Q1249" i="1" s="1"/>
  <c r="R1249" i="1" s="1"/>
  <c r="O1254" i="1"/>
  <c r="Q1254" i="1" s="1"/>
  <c r="R1254" i="1" s="1"/>
  <c r="O1257" i="1"/>
  <c r="Q1257" i="1" s="1"/>
  <c r="R1257" i="1" s="1"/>
  <c r="K460" i="1"/>
  <c r="J461" i="1"/>
  <c r="L461" i="1" s="1"/>
  <c r="M461" i="1" s="1"/>
  <c r="E1254" i="1"/>
  <c r="G1254" i="1" s="1"/>
  <c r="H1254" i="1" s="1"/>
  <c r="O84" i="1"/>
  <c r="Q84" i="1" s="1"/>
  <c r="R84" i="1" s="1"/>
  <c r="K101" i="1"/>
  <c r="K131" i="1"/>
  <c r="O224" i="1"/>
  <c r="Q224" i="1" s="1"/>
  <c r="R224" i="1" s="1"/>
  <c r="E227" i="1"/>
  <c r="G227" i="1" s="1"/>
  <c r="H227" i="1" s="1"/>
  <c r="E259" i="1"/>
  <c r="G259" i="1" s="1"/>
  <c r="H259" i="1" s="1"/>
  <c r="K261" i="1"/>
  <c r="F286" i="1"/>
  <c r="J288" i="1"/>
  <c r="L288" i="1" s="1"/>
  <c r="M288" i="1" s="1"/>
  <c r="P322" i="1"/>
  <c r="O323" i="1"/>
  <c r="Q323" i="1" s="1"/>
  <c r="R323" i="1" s="1"/>
  <c r="F344" i="1"/>
  <c r="F398" i="1"/>
  <c r="K408" i="1"/>
  <c r="P504" i="1"/>
  <c r="O514" i="1"/>
  <c r="Q514" i="1" s="1"/>
  <c r="R514" i="1" s="1"/>
  <c r="P526" i="1"/>
  <c r="J531" i="1"/>
  <c r="L531" i="1" s="1"/>
  <c r="M531" i="1" s="1"/>
  <c r="E536" i="1"/>
  <c r="G536" i="1" s="1"/>
  <c r="H536" i="1" s="1"/>
  <c r="O546" i="1"/>
  <c r="Q546" i="1" s="1"/>
  <c r="R546" i="1" s="1"/>
  <c r="E550" i="1"/>
  <c r="G550" i="1" s="1"/>
  <c r="H550" i="1" s="1"/>
  <c r="J560" i="1"/>
  <c r="L560" i="1" s="1"/>
  <c r="M560" i="1" s="1"/>
  <c r="J561" i="1"/>
  <c r="L561" i="1" s="1"/>
  <c r="M561" i="1" s="1"/>
  <c r="J562" i="1"/>
  <c r="L562" i="1" s="1"/>
  <c r="M562" i="1" s="1"/>
  <c r="J575" i="1"/>
  <c r="L575" i="1" s="1"/>
  <c r="M575" i="1" s="1"/>
  <c r="E587" i="1"/>
  <c r="G587" i="1" s="1"/>
  <c r="H587" i="1" s="1"/>
  <c r="J589" i="1"/>
  <c r="L589" i="1" s="1"/>
  <c r="M589" i="1" s="1"/>
  <c r="P595" i="1"/>
  <c r="J607" i="1"/>
  <c r="L607" i="1" s="1"/>
  <c r="M607" i="1" s="1"/>
  <c r="O629" i="1"/>
  <c r="Q629" i="1" s="1"/>
  <c r="R629" i="1" s="1"/>
  <c r="K658" i="1"/>
  <c r="F662" i="1"/>
  <c r="F689" i="1"/>
  <c r="O698" i="1"/>
  <c r="Q698" i="1" s="1"/>
  <c r="R698" i="1" s="1"/>
  <c r="E764" i="1"/>
  <c r="G764" i="1" s="1"/>
  <c r="H764" i="1" s="1"/>
  <c r="P828" i="1"/>
  <c r="J866" i="1"/>
  <c r="L866" i="1" s="1"/>
  <c r="M866" i="1" s="1"/>
  <c r="F877" i="1"/>
  <c r="O881" i="1"/>
  <c r="Q881" i="1" s="1"/>
  <c r="R881" i="1" s="1"/>
  <c r="E923" i="1"/>
  <c r="G923" i="1" s="1"/>
  <c r="H923" i="1" s="1"/>
  <c r="K985" i="1"/>
  <c r="P1075" i="1"/>
  <c r="E1079" i="1"/>
  <c r="G1079" i="1" s="1"/>
  <c r="H1079" i="1" s="1"/>
  <c r="E1080" i="1"/>
  <c r="G1080" i="1" s="1"/>
  <c r="H1080" i="1" s="1"/>
  <c r="J1085" i="1"/>
  <c r="L1085" i="1" s="1"/>
  <c r="M1085" i="1" s="1"/>
  <c r="E1104" i="1"/>
  <c r="G1104" i="1" s="1"/>
  <c r="H1104" i="1" s="1"/>
  <c r="J1111" i="1"/>
  <c r="L1111" i="1" s="1"/>
  <c r="M1111" i="1" s="1"/>
  <c r="O1118" i="1"/>
  <c r="Q1118" i="1" s="1"/>
  <c r="R1118" i="1" s="1"/>
  <c r="O1119" i="1"/>
  <c r="Q1119" i="1" s="1"/>
  <c r="R1119" i="1" s="1"/>
  <c r="O1126" i="1"/>
  <c r="Q1126" i="1" s="1"/>
  <c r="R1126" i="1" s="1"/>
  <c r="O1171" i="1"/>
  <c r="Q1171" i="1" s="1"/>
  <c r="R1171" i="1" s="1"/>
  <c r="O1176" i="1"/>
  <c r="Q1176" i="1" s="1"/>
  <c r="R1176" i="1" s="1"/>
  <c r="P1184" i="1"/>
  <c r="F1191" i="1"/>
  <c r="K1212" i="1"/>
  <c r="K1217" i="1"/>
  <c r="J1224" i="1"/>
  <c r="L1224" i="1" s="1"/>
  <c r="M1224" i="1" s="1"/>
  <c r="E1250" i="1"/>
  <c r="G1250" i="1" s="1"/>
  <c r="H1250" i="1" s="1"/>
  <c r="E1251" i="1"/>
  <c r="G1251" i="1" s="1"/>
  <c r="H1251" i="1" s="1"/>
  <c r="P45" i="1"/>
  <c r="O45" i="1"/>
  <c r="Q45" i="1" s="1"/>
  <c r="R45" i="1" s="1"/>
  <c r="P69" i="1"/>
  <c r="O69" i="1"/>
  <c r="Q69" i="1" s="1"/>
  <c r="R69" i="1" s="1"/>
  <c r="J104" i="1"/>
  <c r="L104" i="1" s="1"/>
  <c r="M104" i="1" s="1"/>
  <c r="K104" i="1"/>
  <c r="E136" i="1"/>
  <c r="G136" i="1" s="1"/>
  <c r="H136" i="1" s="1"/>
  <c r="F136" i="1"/>
  <c r="P152" i="1"/>
  <c r="O152" i="1"/>
  <c r="Q152" i="1" s="1"/>
  <c r="R152" i="1" s="1"/>
  <c r="J214" i="1"/>
  <c r="L214" i="1" s="1"/>
  <c r="M214" i="1" s="1"/>
  <c r="K214" i="1"/>
  <c r="F241" i="1"/>
  <c r="E241" i="1"/>
  <c r="G241" i="1" s="1"/>
  <c r="H241" i="1" s="1"/>
  <c r="P274" i="1"/>
  <c r="O274" i="1"/>
  <c r="Q274" i="1" s="1"/>
  <c r="R274" i="1" s="1"/>
  <c r="O282" i="1"/>
  <c r="Q282" i="1" s="1"/>
  <c r="R282" i="1" s="1"/>
  <c r="P282" i="1"/>
  <c r="E352" i="1"/>
  <c r="G352" i="1" s="1"/>
  <c r="H352" i="1" s="1"/>
  <c r="F352" i="1"/>
  <c r="P406" i="1"/>
  <c r="O406" i="1"/>
  <c r="Q406" i="1" s="1"/>
  <c r="R406" i="1" s="1"/>
  <c r="P550" i="1"/>
  <c r="O550" i="1"/>
  <c r="Q550" i="1" s="1"/>
  <c r="R550" i="1" s="1"/>
  <c r="J749" i="1"/>
  <c r="L749" i="1" s="1"/>
  <c r="M749" i="1" s="1"/>
  <c r="K749" i="1"/>
  <c r="J13" i="1"/>
  <c r="L13" i="1" s="1"/>
  <c r="M13" i="1" s="1"/>
  <c r="K13" i="1"/>
  <c r="P32" i="1"/>
  <c r="O32" i="1"/>
  <c r="Q32" i="1" s="1"/>
  <c r="R32" i="1" s="1"/>
  <c r="P42" i="1"/>
  <c r="O42" i="1"/>
  <c r="Q42" i="1" s="1"/>
  <c r="R42" i="1" s="1"/>
  <c r="K63" i="1"/>
  <c r="J63" i="1"/>
  <c r="L63" i="1" s="1"/>
  <c r="M63" i="1" s="1"/>
  <c r="P72" i="1"/>
  <c r="O72" i="1"/>
  <c r="Q72" i="1" s="1"/>
  <c r="R72" i="1" s="1"/>
  <c r="K75" i="1"/>
  <c r="J75" i="1"/>
  <c r="L75" i="1" s="1"/>
  <c r="M75" i="1" s="1"/>
  <c r="J107" i="1"/>
  <c r="L107" i="1" s="1"/>
  <c r="M107" i="1" s="1"/>
  <c r="K107" i="1"/>
  <c r="F118" i="1"/>
  <c r="E118" i="1"/>
  <c r="G118" i="1" s="1"/>
  <c r="H118" i="1" s="1"/>
  <c r="E135" i="1"/>
  <c r="G135" i="1" s="1"/>
  <c r="H135" i="1" s="1"/>
  <c r="F135" i="1"/>
  <c r="K154" i="1"/>
  <c r="J154" i="1"/>
  <c r="L154" i="1" s="1"/>
  <c r="M154" i="1" s="1"/>
  <c r="P248" i="1"/>
  <c r="O248" i="1"/>
  <c r="Q248" i="1" s="1"/>
  <c r="R248" i="1" s="1"/>
  <c r="P257" i="1"/>
  <c r="O257" i="1"/>
  <c r="Q257" i="1" s="1"/>
  <c r="R257" i="1" s="1"/>
  <c r="F296" i="1"/>
  <c r="E296" i="1"/>
  <c r="G296" i="1" s="1"/>
  <c r="H296" i="1" s="1"/>
  <c r="K307" i="1"/>
  <c r="J307" i="1"/>
  <c r="L307" i="1" s="1"/>
  <c r="M307" i="1" s="1"/>
  <c r="K366" i="1"/>
  <c r="J366" i="1"/>
  <c r="L366" i="1" s="1"/>
  <c r="M366" i="1" s="1"/>
  <c r="P396" i="1"/>
  <c r="O396" i="1"/>
  <c r="Q396" i="1" s="1"/>
  <c r="R396" i="1" s="1"/>
  <c r="E415" i="1"/>
  <c r="G415" i="1" s="1"/>
  <c r="H415" i="1" s="1"/>
  <c r="F415" i="1"/>
  <c r="F436" i="1"/>
  <c r="E436" i="1"/>
  <c r="G436" i="1" s="1"/>
  <c r="H436" i="1" s="1"/>
  <c r="E501" i="1"/>
  <c r="G501" i="1" s="1"/>
  <c r="H501" i="1" s="1"/>
  <c r="F501" i="1"/>
  <c r="P541" i="1"/>
  <c r="O541" i="1"/>
  <c r="Q541" i="1" s="1"/>
  <c r="R541" i="1" s="1"/>
  <c r="E606" i="1"/>
  <c r="G606" i="1" s="1"/>
  <c r="H606" i="1" s="1"/>
  <c r="F606" i="1"/>
  <c r="E649" i="1"/>
  <c r="G649" i="1" s="1"/>
  <c r="H649" i="1" s="1"/>
  <c r="F649" i="1"/>
  <c r="J973" i="1"/>
  <c r="L973" i="1" s="1"/>
  <c r="M973" i="1" s="1"/>
  <c r="K973" i="1"/>
  <c r="J1244" i="1"/>
  <c r="L1244" i="1" s="1"/>
  <c r="M1244" i="1" s="1"/>
  <c r="K1244" i="1"/>
  <c r="F1255" i="1"/>
  <c r="E1255" i="1"/>
  <c r="G1255" i="1" s="1"/>
  <c r="H1255" i="1" s="1"/>
  <c r="J1260" i="1"/>
  <c r="L1260" i="1" s="1"/>
  <c r="M1260" i="1" s="1"/>
  <c r="K1260" i="1"/>
  <c r="E67" i="1"/>
  <c r="G67" i="1" s="1"/>
  <c r="H67" i="1" s="1"/>
  <c r="F67" i="1"/>
  <c r="E80" i="1"/>
  <c r="G80" i="1" s="1"/>
  <c r="H80" i="1" s="1"/>
  <c r="F80" i="1"/>
  <c r="J108" i="1"/>
  <c r="L108" i="1" s="1"/>
  <c r="M108" i="1" s="1"/>
  <c r="K108" i="1"/>
  <c r="F119" i="1"/>
  <c r="E119" i="1"/>
  <c r="G119" i="1" s="1"/>
  <c r="H119" i="1" s="1"/>
  <c r="J128" i="1"/>
  <c r="L128" i="1" s="1"/>
  <c r="M128" i="1" s="1"/>
  <c r="K128" i="1"/>
  <c r="K192" i="1"/>
  <c r="J192" i="1"/>
  <c r="L192" i="1" s="1"/>
  <c r="M192" i="1" s="1"/>
  <c r="E470" i="1"/>
  <c r="G470" i="1" s="1"/>
  <c r="H470" i="1" s="1"/>
  <c r="F470" i="1"/>
  <c r="K546" i="1"/>
  <c r="J546" i="1"/>
  <c r="L546" i="1" s="1"/>
  <c r="M546" i="1" s="1"/>
  <c r="F39" i="1"/>
  <c r="P41" i="1"/>
  <c r="O41" i="1"/>
  <c r="Q41" i="1" s="1"/>
  <c r="R41" i="1" s="1"/>
  <c r="J61" i="1"/>
  <c r="L61" i="1" s="1"/>
  <c r="M61" i="1" s="1"/>
  <c r="K61" i="1"/>
  <c r="K74" i="1"/>
  <c r="J74" i="1"/>
  <c r="L74" i="1" s="1"/>
  <c r="M74" i="1" s="1"/>
  <c r="F77" i="1"/>
  <c r="E77" i="1"/>
  <c r="G77" i="1" s="1"/>
  <c r="H77" i="1" s="1"/>
  <c r="F125" i="1"/>
  <c r="E125" i="1"/>
  <c r="G125" i="1" s="1"/>
  <c r="H125" i="1" s="1"/>
  <c r="P160" i="1"/>
  <c r="O160" i="1"/>
  <c r="Q160" i="1" s="1"/>
  <c r="R160" i="1" s="1"/>
  <c r="K165" i="1"/>
  <c r="J165" i="1"/>
  <c r="L165" i="1" s="1"/>
  <c r="M165" i="1" s="1"/>
  <c r="P172" i="1"/>
  <c r="O172" i="1"/>
  <c r="Q172" i="1" s="1"/>
  <c r="R172" i="1" s="1"/>
  <c r="P183" i="1"/>
  <c r="O183" i="1"/>
  <c r="Q183" i="1" s="1"/>
  <c r="R183" i="1" s="1"/>
  <c r="K194" i="1"/>
  <c r="J194" i="1"/>
  <c r="L194" i="1" s="1"/>
  <c r="M194" i="1" s="1"/>
  <c r="F198" i="1"/>
  <c r="E198" i="1"/>
  <c r="G198" i="1" s="1"/>
  <c r="H198" i="1" s="1"/>
  <c r="F243" i="1"/>
  <c r="E243" i="1"/>
  <c r="G243" i="1" s="1"/>
  <c r="H243" i="1" s="1"/>
  <c r="P267" i="1"/>
  <c r="O267" i="1"/>
  <c r="Q267" i="1" s="1"/>
  <c r="R267" i="1" s="1"/>
  <c r="E295" i="1"/>
  <c r="G295" i="1" s="1"/>
  <c r="H295" i="1" s="1"/>
  <c r="F295" i="1"/>
  <c r="K301" i="1"/>
  <c r="J301" i="1"/>
  <c r="L301" i="1" s="1"/>
  <c r="M301" i="1" s="1"/>
  <c r="J365" i="1"/>
  <c r="L365" i="1" s="1"/>
  <c r="M365" i="1" s="1"/>
  <c r="K365" i="1"/>
  <c r="J389" i="1"/>
  <c r="L389" i="1" s="1"/>
  <c r="M389" i="1" s="1"/>
  <c r="K389" i="1"/>
  <c r="F406" i="1"/>
  <c r="E406" i="1"/>
  <c r="G406" i="1" s="1"/>
  <c r="H406" i="1" s="1"/>
  <c r="O409" i="1"/>
  <c r="Q409" i="1" s="1"/>
  <c r="R409" i="1" s="1"/>
  <c r="P409" i="1"/>
  <c r="O433" i="1"/>
  <c r="Q433" i="1" s="1"/>
  <c r="R433" i="1" s="1"/>
  <c r="P433" i="1"/>
  <c r="F570" i="1"/>
  <c r="E570" i="1"/>
  <c r="G570" i="1" s="1"/>
  <c r="H570" i="1" s="1"/>
  <c r="F580" i="1"/>
  <c r="E580" i="1"/>
  <c r="G580" i="1" s="1"/>
  <c r="H580" i="1" s="1"/>
  <c r="F597" i="1"/>
  <c r="E597" i="1"/>
  <c r="G597" i="1" s="1"/>
  <c r="H597" i="1" s="1"/>
  <c r="F601" i="1"/>
  <c r="E601" i="1"/>
  <c r="G601" i="1" s="1"/>
  <c r="H601" i="1" s="1"/>
  <c r="F648" i="1"/>
  <c r="E648" i="1"/>
  <c r="G648" i="1" s="1"/>
  <c r="H648" i="1" s="1"/>
  <c r="E776" i="1"/>
  <c r="G776" i="1" s="1"/>
  <c r="H776" i="1" s="1"/>
  <c r="F776" i="1"/>
  <c r="P949" i="1"/>
  <c r="O949" i="1"/>
  <c r="Q949" i="1" s="1"/>
  <c r="R949" i="1" s="1"/>
  <c r="K1141" i="1"/>
  <c r="J1141" i="1"/>
  <c r="L1141" i="1" s="1"/>
  <c r="M1141" i="1" s="1"/>
  <c r="K1152" i="1"/>
  <c r="J1152" i="1"/>
  <c r="L1152" i="1" s="1"/>
  <c r="M1152" i="1" s="1"/>
  <c r="J1164" i="1"/>
  <c r="L1164" i="1" s="1"/>
  <c r="M1164" i="1" s="1"/>
  <c r="K1164" i="1"/>
  <c r="J59" i="1"/>
  <c r="L59" i="1" s="1"/>
  <c r="M59" i="1" s="1"/>
  <c r="K59" i="1"/>
  <c r="P73" i="1"/>
  <c r="O73" i="1"/>
  <c r="Q73" i="1" s="1"/>
  <c r="R73" i="1" s="1"/>
  <c r="E179" i="1"/>
  <c r="G179" i="1" s="1"/>
  <c r="H179" i="1" s="1"/>
  <c r="F179" i="1"/>
  <c r="P258" i="1"/>
  <c r="O258" i="1"/>
  <c r="Q258" i="1" s="1"/>
  <c r="R258" i="1" s="1"/>
  <c r="K268" i="1"/>
  <c r="J268" i="1"/>
  <c r="L268" i="1" s="1"/>
  <c r="M268" i="1" s="1"/>
  <c r="J387" i="1"/>
  <c r="L387" i="1" s="1"/>
  <c r="M387" i="1" s="1"/>
  <c r="K387" i="1"/>
  <c r="J419" i="1"/>
  <c r="L419" i="1" s="1"/>
  <c r="M419" i="1" s="1"/>
  <c r="K419" i="1"/>
  <c r="F442" i="1"/>
  <c r="E442" i="1"/>
  <c r="G442" i="1" s="1"/>
  <c r="H442" i="1" s="1"/>
  <c r="K505" i="1"/>
  <c r="J505" i="1"/>
  <c r="L505" i="1" s="1"/>
  <c r="M505" i="1" s="1"/>
  <c r="K515" i="1"/>
  <c r="J515" i="1"/>
  <c r="L515" i="1" s="1"/>
  <c r="M515" i="1" s="1"/>
  <c r="K8" i="1"/>
  <c r="J8" i="1"/>
  <c r="L8" i="1" s="1"/>
  <c r="M8" i="1" s="1"/>
  <c r="F32" i="1"/>
  <c r="E32" i="1"/>
  <c r="G32" i="1" s="1"/>
  <c r="H32" i="1" s="1"/>
  <c r="F37" i="1"/>
  <c r="E37" i="1"/>
  <c r="G37" i="1" s="1"/>
  <c r="H37" i="1" s="1"/>
  <c r="O53" i="1"/>
  <c r="Q53" i="1" s="1"/>
  <c r="R53" i="1" s="1"/>
  <c r="P53" i="1"/>
  <c r="J56" i="1"/>
  <c r="L56" i="1" s="1"/>
  <c r="M56" i="1" s="1"/>
  <c r="K56" i="1"/>
  <c r="J60" i="1"/>
  <c r="L60" i="1" s="1"/>
  <c r="M60" i="1" s="1"/>
  <c r="K60" i="1"/>
  <c r="F120" i="1"/>
  <c r="E120" i="1"/>
  <c r="G120" i="1" s="1"/>
  <c r="H120" i="1" s="1"/>
  <c r="F138" i="1"/>
  <c r="E138" i="1"/>
  <c r="G138" i="1" s="1"/>
  <c r="H138" i="1" s="1"/>
  <c r="O149" i="1"/>
  <c r="Q149" i="1" s="1"/>
  <c r="R149" i="1" s="1"/>
  <c r="P149" i="1"/>
  <c r="K170" i="1"/>
  <c r="J170" i="1"/>
  <c r="L170" i="1" s="1"/>
  <c r="M170" i="1" s="1"/>
  <c r="J193" i="1"/>
  <c r="L193" i="1" s="1"/>
  <c r="M193" i="1" s="1"/>
  <c r="K193" i="1"/>
  <c r="F209" i="1"/>
  <c r="E209" i="1"/>
  <c r="G209" i="1" s="1"/>
  <c r="H209" i="1" s="1"/>
  <c r="P216" i="1"/>
  <c r="O216" i="1"/>
  <c r="Q216" i="1" s="1"/>
  <c r="R216" i="1" s="1"/>
  <c r="E224" i="1"/>
  <c r="G224" i="1" s="1"/>
  <c r="H224" i="1" s="1"/>
  <c r="F224" i="1"/>
  <c r="P232" i="1"/>
  <c r="O232" i="1"/>
  <c r="Q232" i="1" s="1"/>
  <c r="R232" i="1" s="1"/>
  <c r="K269" i="1"/>
  <c r="J269" i="1"/>
  <c r="L269" i="1" s="1"/>
  <c r="M269" i="1" s="1"/>
  <c r="J300" i="1"/>
  <c r="L300" i="1" s="1"/>
  <c r="M300" i="1" s="1"/>
  <c r="K300" i="1"/>
  <c r="F353" i="1"/>
  <c r="E353" i="1"/>
  <c r="G353" i="1" s="1"/>
  <c r="H353" i="1" s="1"/>
  <c r="O378" i="1"/>
  <c r="Q378" i="1" s="1"/>
  <c r="R378" i="1" s="1"/>
  <c r="P378" i="1"/>
  <c r="J388" i="1"/>
  <c r="L388" i="1" s="1"/>
  <c r="M388" i="1" s="1"/>
  <c r="K388" i="1"/>
  <c r="K397" i="1"/>
  <c r="J397" i="1"/>
  <c r="L397" i="1" s="1"/>
  <c r="M397" i="1" s="1"/>
  <c r="O407" i="1"/>
  <c r="Q407" i="1" s="1"/>
  <c r="R407" i="1" s="1"/>
  <c r="P407" i="1"/>
  <c r="E423" i="1"/>
  <c r="G423" i="1" s="1"/>
  <c r="H423" i="1" s="1"/>
  <c r="F423" i="1"/>
  <c r="O448" i="1"/>
  <c r="Q448" i="1" s="1"/>
  <c r="R448" i="1" s="1"/>
  <c r="P448" i="1"/>
  <c r="K475" i="1"/>
  <c r="J475" i="1"/>
  <c r="L475" i="1" s="1"/>
  <c r="M475" i="1" s="1"/>
  <c r="K491" i="1"/>
  <c r="J491" i="1"/>
  <c r="L491" i="1" s="1"/>
  <c r="M491" i="1" s="1"/>
  <c r="K525" i="1"/>
  <c r="J525" i="1"/>
  <c r="L525" i="1" s="1"/>
  <c r="M525" i="1" s="1"/>
  <c r="F692" i="1"/>
  <c r="E692" i="1"/>
  <c r="G692" i="1" s="1"/>
  <c r="H692" i="1" s="1"/>
  <c r="O696" i="1"/>
  <c r="Q696" i="1" s="1"/>
  <c r="R696" i="1" s="1"/>
  <c r="P696" i="1"/>
  <c r="E762" i="1"/>
  <c r="G762" i="1" s="1"/>
  <c r="H762" i="1" s="1"/>
  <c r="F762" i="1"/>
  <c r="J876" i="1"/>
  <c r="L876" i="1" s="1"/>
  <c r="M876" i="1" s="1"/>
  <c r="K876" i="1"/>
  <c r="E928" i="1"/>
  <c r="G928" i="1" s="1"/>
  <c r="H928" i="1" s="1"/>
  <c r="F928" i="1"/>
  <c r="P942" i="1"/>
  <c r="O942" i="1"/>
  <c r="Q942" i="1" s="1"/>
  <c r="R942" i="1" s="1"/>
  <c r="P1028" i="1"/>
  <c r="O1028" i="1"/>
  <c r="Q1028" i="1" s="1"/>
  <c r="R1028" i="1" s="1"/>
  <c r="P1035" i="1"/>
  <c r="O1035" i="1"/>
  <c r="Q1035" i="1" s="1"/>
  <c r="R1035" i="1" s="1"/>
  <c r="K1057" i="1"/>
  <c r="J1057" i="1"/>
  <c r="L1057" i="1" s="1"/>
  <c r="M1057" i="1" s="1"/>
  <c r="P1084" i="1"/>
  <c r="O1084" i="1"/>
  <c r="Q1084" i="1" s="1"/>
  <c r="R1084" i="1" s="1"/>
  <c r="K1134" i="1"/>
  <c r="J1134" i="1"/>
  <c r="L1134" i="1" s="1"/>
  <c r="M1134" i="1" s="1"/>
  <c r="F382" i="1"/>
  <c r="E382" i="1"/>
  <c r="G382" i="1" s="1"/>
  <c r="H382" i="1" s="1"/>
  <c r="P447" i="1"/>
  <c r="O447" i="1"/>
  <c r="Q447" i="1" s="1"/>
  <c r="R447" i="1" s="1"/>
  <c r="F488" i="1"/>
  <c r="E488" i="1"/>
  <c r="G488" i="1" s="1"/>
  <c r="H488" i="1" s="1"/>
  <c r="K537" i="1"/>
  <c r="J537" i="1"/>
  <c r="L537" i="1" s="1"/>
  <c r="M537" i="1" s="1"/>
  <c r="J545" i="1"/>
  <c r="L545" i="1" s="1"/>
  <c r="M545" i="1" s="1"/>
  <c r="K545" i="1"/>
  <c r="E557" i="1"/>
  <c r="G557" i="1" s="1"/>
  <c r="H557" i="1" s="1"/>
  <c r="F557" i="1"/>
  <c r="P567" i="1"/>
  <c r="O567" i="1"/>
  <c r="Q567" i="1" s="1"/>
  <c r="R567" i="1" s="1"/>
  <c r="P574" i="1"/>
  <c r="O574" i="1"/>
  <c r="Q574" i="1" s="1"/>
  <c r="R574" i="1" s="1"/>
  <c r="F605" i="1"/>
  <c r="E605" i="1"/>
  <c r="G605" i="1" s="1"/>
  <c r="H605" i="1" s="1"/>
  <c r="O619" i="1"/>
  <c r="Q619" i="1" s="1"/>
  <c r="R619" i="1" s="1"/>
  <c r="P619" i="1"/>
  <c r="E629" i="1"/>
  <c r="G629" i="1" s="1"/>
  <c r="H629" i="1" s="1"/>
  <c r="F629" i="1"/>
  <c r="O638" i="1"/>
  <c r="Q638" i="1" s="1"/>
  <c r="R638" i="1" s="1"/>
  <c r="P638" i="1"/>
  <c r="P688" i="1"/>
  <c r="O688" i="1"/>
  <c r="Q688" i="1" s="1"/>
  <c r="R688" i="1" s="1"/>
  <c r="F730" i="1"/>
  <c r="E730" i="1"/>
  <c r="G730" i="1" s="1"/>
  <c r="H730" i="1" s="1"/>
  <c r="J766" i="1"/>
  <c r="L766" i="1" s="1"/>
  <c r="M766" i="1" s="1"/>
  <c r="K766" i="1"/>
  <c r="O804" i="1"/>
  <c r="Q804" i="1" s="1"/>
  <c r="R804" i="1" s="1"/>
  <c r="P804" i="1"/>
  <c r="P857" i="1"/>
  <c r="O857" i="1"/>
  <c r="Q857" i="1" s="1"/>
  <c r="R857" i="1" s="1"/>
  <c r="J921" i="1"/>
  <c r="L921" i="1" s="1"/>
  <c r="M921" i="1" s="1"/>
  <c r="K921" i="1"/>
  <c r="K957" i="1"/>
  <c r="J957" i="1"/>
  <c r="L957" i="1" s="1"/>
  <c r="M957" i="1" s="1"/>
  <c r="O1006" i="1"/>
  <c r="Q1006" i="1" s="1"/>
  <c r="R1006" i="1" s="1"/>
  <c r="P1006" i="1"/>
  <c r="F1025" i="1"/>
  <c r="E1025" i="1"/>
  <c r="G1025" i="1" s="1"/>
  <c r="H1025" i="1" s="1"/>
  <c r="K1033" i="1"/>
  <c r="J1033" i="1"/>
  <c r="L1033" i="1" s="1"/>
  <c r="M1033" i="1" s="1"/>
  <c r="F1055" i="1"/>
  <c r="E1055" i="1"/>
  <c r="G1055" i="1" s="1"/>
  <c r="H1055" i="1" s="1"/>
  <c r="F1137" i="1"/>
  <c r="E1137" i="1"/>
  <c r="G1137" i="1" s="1"/>
  <c r="H1137" i="1" s="1"/>
  <c r="F1161" i="1"/>
  <c r="E1161" i="1"/>
  <c r="G1161" i="1" s="1"/>
  <c r="H1161" i="1" s="1"/>
  <c r="P1208" i="1"/>
  <c r="O1208" i="1"/>
  <c r="Q1208" i="1" s="1"/>
  <c r="R1208" i="1" s="1"/>
  <c r="F1222" i="1"/>
  <c r="E1222" i="1"/>
  <c r="G1222" i="1" s="1"/>
  <c r="H1222" i="1" s="1"/>
  <c r="J69" i="1"/>
  <c r="L69" i="1" s="1"/>
  <c r="M69" i="1" s="1"/>
  <c r="E71" i="1"/>
  <c r="G71" i="1" s="1"/>
  <c r="H71" i="1" s="1"/>
  <c r="K76" i="1"/>
  <c r="J79" i="1"/>
  <c r="L79" i="1" s="1"/>
  <c r="M79" i="1" s="1"/>
  <c r="O96" i="1"/>
  <c r="Q96" i="1" s="1"/>
  <c r="R96" i="1" s="1"/>
  <c r="O98" i="1"/>
  <c r="Q98" i="1" s="1"/>
  <c r="R98" i="1" s="1"/>
  <c r="P106" i="1"/>
  <c r="J117" i="1"/>
  <c r="L117" i="1" s="1"/>
  <c r="M117" i="1" s="1"/>
  <c r="J123" i="1"/>
  <c r="L123" i="1" s="1"/>
  <c r="M123" i="1" s="1"/>
  <c r="J148" i="1"/>
  <c r="L148" i="1" s="1"/>
  <c r="M148" i="1" s="1"/>
  <c r="F152" i="1"/>
  <c r="P153" i="1"/>
  <c r="O164" i="1"/>
  <c r="Q164" i="1" s="1"/>
  <c r="R164" i="1" s="1"/>
  <c r="P168" i="1"/>
  <c r="J178" i="1"/>
  <c r="L178" i="1" s="1"/>
  <c r="M178" i="1" s="1"/>
  <c r="E232" i="1"/>
  <c r="G232" i="1" s="1"/>
  <c r="H232" i="1" s="1"/>
  <c r="P233" i="1"/>
  <c r="P234" i="1"/>
  <c r="O235" i="1"/>
  <c r="Q235" i="1" s="1"/>
  <c r="R235" i="1" s="1"/>
  <c r="P272" i="1"/>
  <c r="K278" i="1"/>
  <c r="P280" i="1"/>
  <c r="J291" i="1"/>
  <c r="L291" i="1" s="1"/>
  <c r="M291" i="1" s="1"/>
  <c r="J294" i="1"/>
  <c r="L294" i="1" s="1"/>
  <c r="M294" i="1" s="1"/>
  <c r="O299" i="1"/>
  <c r="Q299" i="1" s="1"/>
  <c r="R299" i="1" s="1"/>
  <c r="J312" i="1"/>
  <c r="L312" i="1" s="1"/>
  <c r="M312" i="1" s="1"/>
  <c r="P314" i="1"/>
  <c r="F328" i="1"/>
  <c r="F542" i="1"/>
  <c r="E542" i="1"/>
  <c r="G542" i="1" s="1"/>
  <c r="H542" i="1" s="1"/>
  <c r="F604" i="1"/>
  <c r="E604" i="1"/>
  <c r="G604" i="1" s="1"/>
  <c r="H604" i="1" s="1"/>
  <c r="P626" i="1"/>
  <c r="O626" i="1"/>
  <c r="Q626" i="1" s="1"/>
  <c r="R626" i="1" s="1"/>
  <c r="O686" i="1"/>
  <c r="Q686" i="1" s="1"/>
  <c r="R686" i="1" s="1"/>
  <c r="O687" i="1"/>
  <c r="Q687" i="1" s="1"/>
  <c r="R687" i="1" s="1"/>
  <c r="E733" i="1"/>
  <c r="G733" i="1" s="1"/>
  <c r="H733" i="1" s="1"/>
  <c r="F733" i="1"/>
  <c r="F760" i="1"/>
  <c r="E760" i="1"/>
  <c r="G760" i="1" s="1"/>
  <c r="H760" i="1" s="1"/>
  <c r="F778" i="1"/>
  <c r="E778" i="1"/>
  <c r="G778" i="1" s="1"/>
  <c r="H778" i="1" s="1"/>
  <c r="K789" i="1"/>
  <c r="J789" i="1"/>
  <c r="L789" i="1" s="1"/>
  <c r="M789" i="1" s="1"/>
  <c r="K797" i="1"/>
  <c r="J797" i="1"/>
  <c r="L797" i="1" s="1"/>
  <c r="M797" i="1" s="1"/>
  <c r="F800" i="1"/>
  <c r="E800" i="1"/>
  <c r="G800" i="1" s="1"/>
  <c r="H800" i="1" s="1"/>
  <c r="K802" i="1"/>
  <c r="P818" i="1"/>
  <c r="O818" i="1"/>
  <c r="Q818" i="1" s="1"/>
  <c r="R818" i="1" s="1"/>
  <c r="P823" i="1"/>
  <c r="J827" i="1"/>
  <c r="L827" i="1" s="1"/>
  <c r="M827" i="1" s="1"/>
  <c r="O905" i="1"/>
  <c r="Q905" i="1" s="1"/>
  <c r="R905" i="1" s="1"/>
  <c r="P905" i="1"/>
  <c r="O916" i="1"/>
  <c r="Q916" i="1" s="1"/>
  <c r="R916" i="1" s="1"/>
  <c r="P916" i="1"/>
  <c r="F932" i="1"/>
  <c r="E932" i="1"/>
  <c r="G932" i="1" s="1"/>
  <c r="H932" i="1" s="1"/>
  <c r="K1001" i="1"/>
  <c r="P1002" i="1"/>
  <c r="O1002" i="1"/>
  <c r="Q1002" i="1" s="1"/>
  <c r="R1002" i="1" s="1"/>
  <c r="F1020" i="1"/>
  <c r="E1020" i="1"/>
  <c r="G1020" i="1" s="1"/>
  <c r="H1020" i="1" s="1"/>
  <c r="K1037" i="1"/>
  <c r="J1037" i="1"/>
  <c r="L1037" i="1" s="1"/>
  <c r="M1037" i="1" s="1"/>
  <c r="O1047" i="1"/>
  <c r="Q1047" i="1" s="1"/>
  <c r="R1047" i="1" s="1"/>
  <c r="P1047" i="1"/>
  <c r="F1100" i="1"/>
  <c r="E1100" i="1"/>
  <c r="G1100" i="1" s="1"/>
  <c r="H1100" i="1" s="1"/>
  <c r="P1158" i="1"/>
  <c r="O1158" i="1"/>
  <c r="Q1158" i="1" s="1"/>
  <c r="R1158" i="1" s="1"/>
  <c r="F1172" i="1"/>
  <c r="P1192" i="1"/>
  <c r="O1192" i="1"/>
  <c r="Q1192" i="1" s="1"/>
  <c r="R1192" i="1" s="1"/>
  <c r="E1199" i="1"/>
  <c r="G1199" i="1" s="1"/>
  <c r="H1199" i="1" s="1"/>
  <c r="F1199" i="1"/>
  <c r="O1216" i="1"/>
  <c r="Q1216" i="1" s="1"/>
  <c r="R1216" i="1" s="1"/>
  <c r="P1216" i="1"/>
  <c r="O1224" i="1"/>
  <c r="Q1224" i="1" s="1"/>
  <c r="R1224" i="1" s="1"/>
  <c r="P1224" i="1"/>
  <c r="P58" i="1"/>
  <c r="E72" i="1"/>
  <c r="G72" i="1" s="1"/>
  <c r="H72" i="1" s="1"/>
  <c r="F86" i="1"/>
  <c r="F87" i="1"/>
  <c r="O97" i="1"/>
  <c r="Q97" i="1" s="1"/>
  <c r="R97" i="1" s="1"/>
  <c r="O103" i="1"/>
  <c r="Q103" i="1" s="1"/>
  <c r="R103" i="1" s="1"/>
  <c r="O122" i="1"/>
  <c r="Q122" i="1" s="1"/>
  <c r="R122" i="1" s="1"/>
  <c r="O127" i="1"/>
  <c r="Q127" i="1" s="1"/>
  <c r="R127" i="1" s="1"/>
  <c r="P129" i="1"/>
  <c r="E133" i="1"/>
  <c r="G133" i="1" s="1"/>
  <c r="H133" i="1" s="1"/>
  <c r="K144" i="1"/>
  <c r="J147" i="1"/>
  <c r="L147" i="1" s="1"/>
  <c r="M147" i="1" s="1"/>
  <c r="E149" i="1"/>
  <c r="G149" i="1" s="1"/>
  <c r="H149" i="1" s="1"/>
  <c r="F151" i="1"/>
  <c r="F160" i="1"/>
  <c r="E168" i="1"/>
  <c r="G168" i="1" s="1"/>
  <c r="H168" i="1" s="1"/>
  <c r="P169" i="1"/>
  <c r="E183" i="1"/>
  <c r="G183" i="1" s="1"/>
  <c r="H183" i="1" s="1"/>
  <c r="E185" i="1"/>
  <c r="G185" i="1" s="1"/>
  <c r="H185" i="1" s="1"/>
  <c r="E187" i="1"/>
  <c r="G187" i="1" s="1"/>
  <c r="H187" i="1" s="1"/>
  <c r="J189" i="1"/>
  <c r="L189" i="1" s="1"/>
  <c r="M189" i="1" s="1"/>
  <c r="O191" i="1"/>
  <c r="Q191" i="1" s="1"/>
  <c r="R191" i="1" s="1"/>
  <c r="J196" i="1"/>
  <c r="L196" i="1" s="1"/>
  <c r="M196" i="1" s="1"/>
  <c r="J208" i="1"/>
  <c r="L208" i="1" s="1"/>
  <c r="M208" i="1" s="1"/>
  <c r="E214" i="1"/>
  <c r="G214" i="1" s="1"/>
  <c r="H214" i="1" s="1"/>
  <c r="F222" i="1"/>
  <c r="K228" i="1"/>
  <c r="J252" i="1"/>
  <c r="L252" i="1" s="1"/>
  <c r="M252" i="1" s="1"/>
  <c r="O264" i="1"/>
  <c r="Q264" i="1" s="1"/>
  <c r="R264" i="1" s="1"/>
  <c r="K293" i="1"/>
  <c r="O315" i="1"/>
  <c r="Q315" i="1" s="1"/>
  <c r="R315" i="1" s="1"/>
  <c r="E329" i="1"/>
  <c r="G329" i="1" s="1"/>
  <c r="H329" i="1" s="1"/>
  <c r="P446" i="1"/>
  <c r="O446" i="1"/>
  <c r="Q446" i="1" s="1"/>
  <c r="R446" i="1" s="1"/>
  <c r="K473" i="1"/>
  <c r="J473" i="1"/>
  <c r="L473" i="1" s="1"/>
  <c r="M473" i="1" s="1"/>
  <c r="E499" i="1"/>
  <c r="G499" i="1" s="1"/>
  <c r="H499" i="1" s="1"/>
  <c r="F499" i="1"/>
  <c r="P554" i="1"/>
  <c r="O554" i="1"/>
  <c r="Q554" i="1" s="1"/>
  <c r="R554" i="1" s="1"/>
  <c r="K600" i="1"/>
  <c r="J600" i="1"/>
  <c r="L600" i="1" s="1"/>
  <c r="M600" i="1" s="1"/>
  <c r="E22" i="1"/>
  <c r="G22" i="1" s="1"/>
  <c r="H22" i="1" s="1"/>
  <c r="F27" i="1"/>
  <c r="J31" i="1"/>
  <c r="L31" i="1" s="1"/>
  <c r="M31" i="1" s="1"/>
  <c r="J48" i="1"/>
  <c r="L48" i="1" s="1"/>
  <c r="M48" i="1" s="1"/>
  <c r="J51" i="1"/>
  <c r="L51" i="1" s="1"/>
  <c r="M51" i="1" s="1"/>
  <c r="E53" i="1"/>
  <c r="G53" i="1" s="1"/>
  <c r="H53" i="1" s="1"/>
  <c r="F55" i="1"/>
  <c r="F56" i="1"/>
  <c r="E58" i="1"/>
  <c r="G58" i="1" s="1"/>
  <c r="H58" i="1" s="1"/>
  <c r="K83" i="1"/>
  <c r="K85" i="1"/>
  <c r="E96" i="1"/>
  <c r="G96" i="1" s="1"/>
  <c r="H96" i="1" s="1"/>
  <c r="E106" i="1"/>
  <c r="G106" i="1" s="1"/>
  <c r="H106" i="1" s="1"/>
  <c r="F110" i="1"/>
  <c r="E141" i="1"/>
  <c r="G141" i="1" s="1"/>
  <c r="H141" i="1" s="1"/>
  <c r="E158" i="1"/>
  <c r="G158" i="1" s="1"/>
  <c r="H158" i="1" s="1"/>
  <c r="K163" i="1"/>
  <c r="J167" i="1"/>
  <c r="L167" i="1" s="1"/>
  <c r="M167" i="1" s="1"/>
  <c r="P176" i="1"/>
  <c r="P177" i="1"/>
  <c r="O195" i="1"/>
  <c r="Q195" i="1" s="1"/>
  <c r="R195" i="1" s="1"/>
  <c r="F201" i="1"/>
  <c r="J212" i="1"/>
  <c r="L212" i="1" s="1"/>
  <c r="M212" i="1" s="1"/>
  <c r="K213" i="1"/>
  <c r="P227" i="1"/>
  <c r="E238" i="1"/>
  <c r="G238" i="1" s="1"/>
  <c r="H238" i="1" s="1"/>
  <c r="O242" i="1"/>
  <c r="Q242" i="1" s="1"/>
  <c r="R242" i="1" s="1"/>
  <c r="O251" i="1"/>
  <c r="Q251" i="1" s="1"/>
  <c r="R251" i="1" s="1"/>
  <c r="F262" i="1"/>
  <c r="E275" i="1"/>
  <c r="G275" i="1" s="1"/>
  <c r="H275" i="1" s="1"/>
  <c r="F311" i="1"/>
  <c r="F336" i="1"/>
  <c r="E337" i="1"/>
  <c r="G337" i="1" s="1"/>
  <c r="H337" i="1" s="1"/>
  <c r="J349" i="1"/>
  <c r="L349" i="1" s="1"/>
  <c r="M349" i="1" s="1"/>
  <c r="K349" i="1"/>
  <c r="K350" i="1"/>
  <c r="F377" i="1"/>
  <c r="J380" i="1"/>
  <c r="L380" i="1" s="1"/>
  <c r="M380" i="1" s="1"/>
  <c r="K380" i="1"/>
  <c r="K381" i="1"/>
  <c r="E388" i="1"/>
  <c r="G388" i="1" s="1"/>
  <c r="H388" i="1" s="1"/>
  <c r="F454" i="1"/>
  <c r="P455" i="1"/>
  <c r="E462" i="1"/>
  <c r="G462" i="1" s="1"/>
  <c r="H462" i="1" s="1"/>
  <c r="F462" i="1"/>
  <c r="F478" i="1"/>
  <c r="E485" i="1"/>
  <c r="G485" i="1" s="1"/>
  <c r="H485" i="1" s="1"/>
  <c r="F485" i="1"/>
  <c r="F486" i="1"/>
  <c r="P489" i="1"/>
  <c r="F492" i="1"/>
  <c r="P496" i="1"/>
  <c r="O496" i="1"/>
  <c r="Q496" i="1" s="1"/>
  <c r="R496" i="1" s="1"/>
  <c r="P536" i="1"/>
  <c r="F540" i="1"/>
  <c r="E540" i="1"/>
  <c r="G540" i="1" s="1"/>
  <c r="H540" i="1" s="1"/>
  <c r="K549" i="1"/>
  <c r="J549" i="1"/>
  <c r="L549" i="1" s="1"/>
  <c r="M549" i="1" s="1"/>
  <c r="F573" i="1"/>
  <c r="E573" i="1"/>
  <c r="G573" i="1" s="1"/>
  <c r="H573" i="1" s="1"/>
  <c r="F581" i="1"/>
  <c r="E581" i="1"/>
  <c r="G581" i="1" s="1"/>
  <c r="H581" i="1" s="1"/>
  <c r="O606" i="1"/>
  <c r="Q606" i="1" s="1"/>
  <c r="R606" i="1" s="1"/>
  <c r="P623" i="1"/>
  <c r="O624" i="1"/>
  <c r="Q624" i="1" s="1"/>
  <c r="R624" i="1" s="1"/>
  <c r="P640" i="1"/>
  <c r="O640" i="1"/>
  <c r="Q640" i="1" s="1"/>
  <c r="R640" i="1" s="1"/>
  <c r="P654" i="1"/>
  <c r="P655" i="1"/>
  <c r="K683" i="1"/>
  <c r="E686" i="1"/>
  <c r="G686" i="1" s="1"/>
  <c r="H686" i="1" s="1"/>
  <c r="F686" i="1"/>
  <c r="J717" i="1"/>
  <c r="L717" i="1" s="1"/>
  <c r="M717" i="1" s="1"/>
  <c r="O719" i="1"/>
  <c r="Q719" i="1" s="1"/>
  <c r="R719" i="1" s="1"/>
  <c r="K751" i="1"/>
  <c r="P774" i="1"/>
  <c r="O774" i="1"/>
  <c r="Q774" i="1" s="1"/>
  <c r="R774" i="1" s="1"/>
  <c r="F777" i="1"/>
  <c r="E777" i="1"/>
  <c r="G777" i="1" s="1"/>
  <c r="H777" i="1" s="1"/>
  <c r="J892" i="1"/>
  <c r="L892" i="1" s="1"/>
  <c r="M892" i="1" s="1"/>
  <c r="K892" i="1"/>
  <c r="O900" i="1"/>
  <c r="Q900" i="1" s="1"/>
  <c r="R900" i="1" s="1"/>
  <c r="P900" i="1"/>
  <c r="J911" i="1"/>
  <c r="L911" i="1" s="1"/>
  <c r="M911" i="1" s="1"/>
  <c r="K911" i="1"/>
  <c r="E929" i="1"/>
  <c r="G929" i="1" s="1"/>
  <c r="H929" i="1" s="1"/>
  <c r="F929" i="1"/>
  <c r="P981" i="1"/>
  <c r="O981" i="1"/>
  <c r="Q981" i="1" s="1"/>
  <c r="R981" i="1" s="1"/>
  <c r="J992" i="1"/>
  <c r="L992" i="1" s="1"/>
  <c r="M992" i="1" s="1"/>
  <c r="P1042" i="1"/>
  <c r="O1042" i="1"/>
  <c r="Q1042" i="1" s="1"/>
  <c r="R1042" i="1" s="1"/>
  <c r="P1074" i="1"/>
  <c r="O1074" i="1"/>
  <c r="Q1074" i="1" s="1"/>
  <c r="R1074" i="1" s="1"/>
  <c r="J1089" i="1"/>
  <c r="L1089" i="1" s="1"/>
  <c r="M1089" i="1" s="1"/>
  <c r="K1089" i="1"/>
  <c r="J1155" i="1"/>
  <c r="L1155" i="1" s="1"/>
  <c r="M1155" i="1" s="1"/>
  <c r="K1155" i="1"/>
  <c r="K1165" i="1"/>
  <c r="J1165" i="1"/>
  <c r="L1165" i="1" s="1"/>
  <c r="M1165" i="1" s="1"/>
  <c r="O1252" i="1"/>
  <c r="Q1252" i="1" s="1"/>
  <c r="R1252" i="1" s="1"/>
  <c r="P1252" i="1"/>
  <c r="F1260" i="1"/>
  <c r="E1260" i="1"/>
  <c r="G1260" i="1" s="1"/>
  <c r="H1260" i="1" s="1"/>
  <c r="K709" i="1"/>
  <c r="J709" i="1"/>
  <c r="L709" i="1" s="1"/>
  <c r="M709" i="1" s="1"/>
  <c r="J765" i="1"/>
  <c r="L765" i="1" s="1"/>
  <c r="M765" i="1" s="1"/>
  <c r="K765" i="1"/>
  <c r="E785" i="1"/>
  <c r="G785" i="1" s="1"/>
  <c r="H785" i="1" s="1"/>
  <c r="F785" i="1"/>
  <c r="E894" i="1"/>
  <c r="G894" i="1" s="1"/>
  <c r="H894" i="1" s="1"/>
  <c r="F894" i="1"/>
  <c r="P938" i="1"/>
  <c r="O938" i="1"/>
  <c r="Q938" i="1" s="1"/>
  <c r="R938" i="1" s="1"/>
  <c r="E961" i="1"/>
  <c r="G961" i="1" s="1"/>
  <c r="H961" i="1" s="1"/>
  <c r="F961" i="1"/>
  <c r="F1068" i="1"/>
  <c r="E1068" i="1"/>
  <c r="G1068" i="1" s="1"/>
  <c r="H1068" i="1" s="1"/>
  <c r="K1076" i="1"/>
  <c r="J1076" i="1"/>
  <c r="L1076" i="1" s="1"/>
  <c r="M1076" i="1" s="1"/>
  <c r="P1097" i="1"/>
  <c r="O1097" i="1"/>
  <c r="Q1097" i="1" s="1"/>
  <c r="R1097" i="1" s="1"/>
  <c r="K1131" i="1"/>
  <c r="J1131" i="1"/>
  <c r="L1131" i="1" s="1"/>
  <c r="M1131" i="1" s="1"/>
  <c r="E1169" i="1"/>
  <c r="G1169" i="1" s="1"/>
  <c r="H1169" i="1" s="1"/>
  <c r="F1169" i="1"/>
  <c r="O1196" i="1"/>
  <c r="Q1196" i="1" s="1"/>
  <c r="R1196" i="1" s="1"/>
  <c r="P1196" i="1"/>
  <c r="J1209" i="1"/>
  <c r="L1209" i="1" s="1"/>
  <c r="M1209" i="1" s="1"/>
  <c r="K1209" i="1"/>
  <c r="F1226" i="1"/>
  <c r="E1226" i="1"/>
  <c r="G1226" i="1" s="1"/>
  <c r="H1226" i="1" s="1"/>
  <c r="K1238" i="1"/>
  <c r="J1238" i="1"/>
  <c r="L1238" i="1" s="1"/>
  <c r="M1238" i="1" s="1"/>
  <c r="K1254" i="1"/>
  <c r="J1254" i="1"/>
  <c r="L1254" i="1" s="1"/>
  <c r="M1254" i="1" s="1"/>
  <c r="E563" i="1"/>
  <c r="G563" i="1" s="1"/>
  <c r="H563" i="1" s="1"/>
  <c r="O586" i="1"/>
  <c r="Q586" i="1" s="1"/>
  <c r="R586" i="1" s="1"/>
  <c r="J598" i="1"/>
  <c r="L598" i="1" s="1"/>
  <c r="M598" i="1" s="1"/>
  <c r="K601" i="1"/>
  <c r="J602" i="1"/>
  <c r="L602" i="1" s="1"/>
  <c r="M602" i="1" s="1"/>
  <c r="K603" i="1"/>
  <c r="J609" i="1"/>
  <c r="L609" i="1" s="1"/>
  <c r="M609" i="1" s="1"/>
  <c r="O615" i="1"/>
  <c r="Q615" i="1" s="1"/>
  <c r="R615" i="1" s="1"/>
  <c r="F622" i="1"/>
  <c r="J632" i="1"/>
  <c r="L632" i="1" s="1"/>
  <c r="M632" i="1" s="1"/>
  <c r="K633" i="1"/>
  <c r="F638" i="1"/>
  <c r="E640" i="1"/>
  <c r="G640" i="1" s="1"/>
  <c r="H640" i="1" s="1"/>
  <c r="P643" i="1"/>
  <c r="F652" i="1"/>
  <c r="F653" i="1"/>
  <c r="K657" i="1"/>
  <c r="P662" i="1"/>
  <c r="J664" i="1"/>
  <c r="L664" i="1" s="1"/>
  <c r="M664" i="1" s="1"/>
  <c r="O666" i="1"/>
  <c r="Q666" i="1" s="1"/>
  <c r="R666" i="1" s="1"/>
  <c r="P667" i="1"/>
  <c r="O677" i="1"/>
  <c r="Q677" i="1" s="1"/>
  <c r="R677" i="1" s="1"/>
  <c r="F702" i="1"/>
  <c r="J704" i="1"/>
  <c r="L704" i="1" s="1"/>
  <c r="M704" i="1" s="1"/>
  <c r="K726" i="1"/>
  <c r="P742" i="1"/>
  <c r="O742" i="1"/>
  <c r="Q742" i="1" s="1"/>
  <c r="R742" i="1" s="1"/>
  <c r="K746" i="1"/>
  <c r="P751" i="1"/>
  <c r="O778" i="1"/>
  <c r="Q778" i="1" s="1"/>
  <c r="R778" i="1" s="1"/>
  <c r="P778" i="1"/>
  <c r="E784" i="1"/>
  <c r="G784" i="1" s="1"/>
  <c r="H784" i="1" s="1"/>
  <c r="F784" i="1"/>
  <c r="J794" i="1"/>
  <c r="L794" i="1" s="1"/>
  <c r="M794" i="1" s="1"/>
  <c r="K794" i="1"/>
  <c r="K805" i="1"/>
  <c r="J805" i="1"/>
  <c r="L805" i="1" s="1"/>
  <c r="M805" i="1" s="1"/>
  <c r="F822" i="1"/>
  <c r="E822" i="1"/>
  <c r="G822" i="1" s="1"/>
  <c r="H822" i="1" s="1"/>
  <c r="O830" i="1"/>
  <c r="Q830" i="1" s="1"/>
  <c r="R830" i="1" s="1"/>
  <c r="E838" i="1"/>
  <c r="G838" i="1" s="1"/>
  <c r="H838" i="1" s="1"/>
  <c r="F838" i="1"/>
  <c r="E893" i="1"/>
  <c r="G893" i="1" s="1"/>
  <c r="H893" i="1" s="1"/>
  <c r="P910" i="1"/>
  <c r="O910" i="1"/>
  <c r="Q910" i="1" s="1"/>
  <c r="R910" i="1" s="1"/>
  <c r="E960" i="1"/>
  <c r="G960" i="1" s="1"/>
  <c r="H960" i="1" s="1"/>
  <c r="O986" i="1"/>
  <c r="Q986" i="1" s="1"/>
  <c r="R986" i="1" s="1"/>
  <c r="E988" i="1"/>
  <c r="G988" i="1" s="1"/>
  <c r="H988" i="1" s="1"/>
  <c r="F988" i="1"/>
  <c r="E996" i="1"/>
  <c r="G996" i="1" s="1"/>
  <c r="H996" i="1" s="1"/>
  <c r="P1065" i="1"/>
  <c r="O1065" i="1"/>
  <c r="Q1065" i="1" s="1"/>
  <c r="R1065" i="1" s="1"/>
  <c r="E1081" i="1"/>
  <c r="G1081" i="1" s="1"/>
  <c r="H1081" i="1" s="1"/>
  <c r="F1081" i="1"/>
  <c r="F1129" i="1"/>
  <c r="K1130" i="1"/>
  <c r="J1130" i="1"/>
  <c r="L1130" i="1" s="1"/>
  <c r="M1130" i="1" s="1"/>
  <c r="J1145" i="1"/>
  <c r="L1145" i="1" s="1"/>
  <c r="M1145" i="1" s="1"/>
  <c r="K1150" i="1"/>
  <c r="J1150" i="1"/>
  <c r="L1150" i="1" s="1"/>
  <c r="M1150" i="1" s="1"/>
  <c r="P1195" i="1"/>
  <c r="O1195" i="1"/>
  <c r="Q1195" i="1" s="1"/>
  <c r="R1195" i="1" s="1"/>
  <c r="J1231" i="1"/>
  <c r="L1231" i="1" s="1"/>
  <c r="M1231" i="1" s="1"/>
  <c r="P1253" i="1"/>
  <c r="O1253" i="1"/>
  <c r="Q1253" i="1" s="1"/>
  <c r="R1253" i="1" s="1"/>
  <c r="J781" i="1"/>
  <c r="L781" i="1" s="1"/>
  <c r="M781" i="1" s="1"/>
  <c r="K782" i="1"/>
  <c r="K783" i="1"/>
  <c r="P796" i="1"/>
  <c r="K798" i="1"/>
  <c r="K799" i="1"/>
  <c r="F801" i="1"/>
  <c r="F802" i="1"/>
  <c r="O802" i="1"/>
  <c r="Q802" i="1" s="1"/>
  <c r="R802" i="1" s="1"/>
  <c r="E808" i="1"/>
  <c r="G808" i="1" s="1"/>
  <c r="H808" i="1" s="1"/>
  <c r="J989" i="1"/>
  <c r="L989" i="1" s="1"/>
  <c r="M989" i="1" s="1"/>
  <c r="K993" i="1"/>
  <c r="O995" i="1"/>
  <c r="Q995" i="1" s="1"/>
  <c r="R995" i="1" s="1"/>
  <c r="O998" i="1"/>
  <c r="Q998" i="1" s="1"/>
  <c r="R998" i="1" s="1"/>
  <c r="P1010" i="1"/>
  <c r="J1024" i="1"/>
  <c r="L1024" i="1" s="1"/>
  <c r="M1024" i="1" s="1"/>
  <c r="O1030" i="1"/>
  <c r="Q1030" i="1" s="1"/>
  <c r="R1030" i="1" s="1"/>
  <c r="P1036" i="1"/>
  <c r="J1055" i="1"/>
  <c r="L1055" i="1" s="1"/>
  <c r="M1055" i="1" s="1"/>
  <c r="P1063" i="1"/>
  <c r="K1070" i="1"/>
  <c r="J494" i="1"/>
  <c r="L494" i="1" s="1"/>
  <c r="M494" i="1" s="1"/>
  <c r="K494" i="1"/>
  <c r="F504" i="1"/>
  <c r="E504" i="1"/>
  <c r="G504" i="1" s="1"/>
  <c r="H504" i="1" s="1"/>
  <c r="K528" i="1"/>
  <c r="J528" i="1"/>
  <c r="L528" i="1" s="1"/>
  <c r="M528" i="1" s="1"/>
  <c r="P621" i="1"/>
  <c r="O621" i="1"/>
  <c r="Q621" i="1" s="1"/>
  <c r="R621" i="1" s="1"/>
  <c r="F643" i="1"/>
  <c r="E643" i="1"/>
  <c r="G643" i="1" s="1"/>
  <c r="H643" i="1" s="1"/>
  <c r="E660" i="1"/>
  <c r="G660" i="1" s="1"/>
  <c r="H660" i="1" s="1"/>
  <c r="F660" i="1"/>
  <c r="F683" i="1"/>
  <c r="E683" i="1"/>
  <c r="G683" i="1" s="1"/>
  <c r="H683" i="1" s="1"/>
  <c r="P729" i="1"/>
  <c r="O729" i="1"/>
  <c r="Q729" i="1" s="1"/>
  <c r="R729" i="1" s="1"/>
  <c r="E818" i="1"/>
  <c r="G818" i="1" s="1"/>
  <c r="H818" i="1" s="1"/>
  <c r="F818" i="1"/>
  <c r="K850" i="1"/>
  <c r="J850" i="1"/>
  <c r="L850" i="1" s="1"/>
  <c r="M850" i="1" s="1"/>
  <c r="F882" i="1"/>
  <c r="E882" i="1"/>
  <c r="G882" i="1" s="1"/>
  <c r="H882" i="1" s="1"/>
  <c r="K906" i="1"/>
  <c r="J906" i="1"/>
  <c r="L906" i="1" s="1"/>
  <c r="M906" i="1" s="1"/>
  <c r="J918" i="1"/>
  <c r="L918" i="1" s="1"/>
  <c r="M918" i="1" s="1"/>
  <c r="K918" i="1"/>
  <c r="P1021" i="1"/>
  <c r="O1021" i="1"/>
  <c r="Q1021" i="1" s="1"/>
  <c r="R1021" i="1" s="1"/>
  <c r="K1045" i="1"/>
  <c r="J1045" i="1"/>
  <c r="L1045" i="1" s="1"/>
  <c r="M1045" i="1" s="1"/>
  <c r="K1077" i="1"/>
  <c r="J1077" i="1"/>
  <c r="L1077" i="1" s="1"/>
  <c r="M1077" i="1" s="1"/>
  <c r="P1244" i="1"/>
  <c r="O1244" i="1"/>
  <c r="Q1244" i="1" s="1"/>
  <c r="R1244" i="1" s="1"/>
  <c r="E13" i="1"/>
  <c r="G13" i="1" s="1"/>
  <c r="H13" i="1" s="1"/>
  <c r="F15" i="1"/>
  <c r="E26" i="1"/>
  <c r="G26" i="1" s="1"/>
  <c r="H26" i="1" s="1"/>
  <c r="E31" i="1"/>
  <c r="G31" i="1" s="1"/>
  <c r="H31" i="1" s="1"/>
  <c r="J53" i="1"/>
  <c r="L53" i="1" s="1"/>
  <c r="M53" i="1" s="1"/>
  <c r="P56" i="1"/>
  <c r="F59" i="1"/>
  <c r="K77" i="1"/>
  <c r="F78" i="1"/>
  <c r="K80" i="1"/>
  <c r="E82" i="1"/>
  <c r="G82" i="1" s="1"/>
  <c r="H82" i="1" s="1"/>
  <c r="P130" i="1"/>
  <c r="J149" i="1"/>
  <c r="L149" i="1" s="1"/>
  <c r="M149" i="1" s="1"/>
  <c r="P154" i="1"/>
  <c r="O167" i="1"/>
  <c r="Q167" i="1" s="1"/>
  <c r="R167" i="1" s="1"/>
  <c r="E170" i="1"/>
  <c r="G170" i="1" s="1"/>
  <c r="H170" i="1" s="1"/>
  <c r="K172" i="1"/>
  <c r="O175" i="1"/>
  <c r="Q175" i="1" s="1"/>
  <c r="R175" i="1" s="1"/>
  <c r="E184" i="1"/>
  <c r="G184" i="1" s="1"/>
  <c r="H184" i="1" s="1"/>
  <c r="P184" i="1"/>
  <c r="J206" i="1"/>
  <c r="L206" i="1" s="1"/>
  <c r="M206" i="1" s="1"/>
  <c r="O209" i="1"/>
  <c r="Q209" i="1" s="1"/>
  <c r="R209" i="1" s="1"/>
  <c r="P217" i="1"/>
  <c r="J224" i="1"/>
  <c r="L224" i="1" s="1"/>
  <c r="M224" i="1" s="1"/>
  <c r="J236" i="1"/>
  <c r="L236" i="1" s="1"/>
  <c r="M236" i="1" s="1"/>
  <c r="P240" i="1"/>
  <c r="J275" i="1"/>
  <c r="L275" i="1" s="1"/>
  <c r="M275" i="1" s="1"/>
  <c r="E291" i="1"/>
  <c r="G291" i="1" s="1"/>
  <c r="H291" i="1" s="1"/>
  <c r="E307" i="1"/>
  <c r="G307" i="1" s="1"/>
  <c r="H307" i="1" s="1"/>
  <c r="K333" i="1"/>
  <c r="O355" i="1"/>
  <c r="Q355" i="1" s="1"/>
  <c r="R355" i="1" s="1"/>
  <c r="O363" i="1"/>
  <c r="Q363" i="1" s="1"/>
  <c r="R363" i="1" s="1"/>
  <c r="P369" i="1"/>
  <c r="O389" i="1"/>
  <c r="Q389" i="1" s="1"/>
  <c r="R389" i="1" s="1"/>
  <c r="O422" i="1"/>
  <c r="Q422" i="1" s="1"/>
  <c r="R422" i="1" s="1"/>
  <c r="P440" i="1"/>
  <c r="J487" i="1"/>
  <c r="L487" i="1" s="1"/>
  <c r="M487" i="1" s="1"/>
  <c r="F538" i="1"/>
  <c r="E538" i="1"/>
  <c r="G538" i="1" s="1"/>
  <c r="H538" i="1" s="1"/>
  <c r="J554" i="1"/>
  <c r="L554" i="1" s="1"/>
  <c r="M554" i="1" s="1"/>
  <c r="E633" i="1"/>
  <c r="G633" i="1" s="1"/>
  <c r="H633" i="1" s="1"/>
  <c r="F633" i="1"/>
  <c r="K666" i="1"/>
  <c r="J666" i="1"/>
  <c r="L666" i="1" s="1"/>
  <c r="M666" i="1" s="1"/>
  <c r="F675" i="1"/>
  <c r="E675" i="1"/>
  <c r="G675" i="1" s="1"/>
  <c r="H675" i="1" s="1"/>
  <c r="J685" i="1"/>
  <c r="L685" i="1" s="1"/>
  <c r="M685" i="1" s="1"/>
  <c r="E693" i="1"/>
  <c r="G693" i="1" s="1"/>
  <c r="H693" i="1" s="1"/>
  <c r="E746" i="1"/>
  <c r="G746" i="1" s="1"/>
  <c r="H746" i="1" s="1"/>
  <c r="F746" i="1"/>
  <c r="K769" i="1"/>
  <c r="J769" i="1"/>
  <c r="L769" i="1" s="1"/>
  <c r="M769" i="1" s="1"/>
  <c r="E797" i="1"/>
  <c r="G797" i="1" s="1"/>
  <c r="H797" i="1" s="1"/>
  <c r="F797" i="1"/>
  <c r="F835" i="1"/>
  <c r="E846" i="1"/>
  <c r="G846" i="1" s="1"/>
  <c r="H846" i="1" s="1"/>
  <c r="O872" i="1"/>
  <c r="Q872" i="1" s="1"/>
  <c r="R872" i="1" s="1"/>
  <c r="P872" i="1"/>
  <c r="J916" i="1"/>
  <c r="L916" i="1" s="1"/>
  <c r="M916" i="1" s="1"/>
  <c r="K941" i="1"/>
  <c r="J941" i="1"/>
  <c r="L941" i="1" s="1"/>
  <c r="M941" i="1" s="1"/>
  <c r="F1001" i="1"/>
  <c r="E1001" i="1"/>
  <c r="G1001" i="1" s="1"/>
  <c r="H1001" i="1" s="1"/>
  <c r="F1012" i="1"/>
  <c r="E1012" i="1"/>
  <c r="G1012" i="1" s="1"/>
  <c r="H1012" i="1" s="1"/>
  <c r="P1019" i="1"/>
  <c r="O1019" i="1"/>
  <c r="Q1019" i="1" s="1"/>
  <c r="R1019" i="1" s="1"/>
  <c r="K1025" i="1"/>
  <c r="J1025" i="1"/>
  <c r="L1025" i="1" s="1"/>
  <c r="M1025" i="1" s="1"/>
  <c r="F1028" i="1"/>
  <c r="E1028" i="1"/>
  <c r="G1028" i="1" s="1"/>
  <c r="H1028" i="1" s="1"/>
  <c r="P1031" i="1"/>
  <c r="F1042" i="1"/>
  <c r="E1042" i="1"/>
  <c r="G1042" i="1" s="1"/>
  <c r="H1042" i="1" s="1"/>
  <c r="K1058" i="1"/>
  <c r="O1059" i="1"/>
  <c r="Q1059" i="1" s="1"/>
  <c r="R1059" i="1" s="1"/>
  <c r="P1059" i="1"/>
  <c r="K1074" i="1"/>
  <c r="J1074" i="1"/>
  <c r="L1074" i="1" s="1"/>
  <c r="M1074" i="1" s="1"/>
  <c r="O1220" i="1"/>
  <c r="Q1220" i="1" s="1"/>
  <c r="R1220" i="1" s="1"/>
  <c r="P1220" i="1"/>
  <c r="F1238" i="1"/>
  <c r="E1238" i="1"/>
  <c r="G1238" i="1" s="1"/>
  <c r="H1238" i="1" s="1"/>
  <c r="E477" i="1"/>
  <c r="G477" i="1" s="1"/>
  <c r="H477" i="1" s="1"/>
  <c r="F477" i="1"/>
  <c r="K539" i="1"/>
  <c r="J539" i="1"/>
  <c r="L539" i="1" s="1"/>
  <c r="M539" i="1" s="1"/>
  <c r="J625" i="1"/>
  <c r="L625" i="1" s="1"/>
  <c r="M625" i="1" s="1"/>
  <c r="K625" i="1"/>
  <c r="K785" i="1"/>
  <c r="J785" i="1"/>
  <c r="L785" i="1" s="1"/>
  <c r="M785" i="1" s="1"/>
  <c r="P810" i="1"/>
  <c r="O810" i="1"/>
  <c r="Q810" i="1" s="1"/>
  <c r="R810" i="1" s="1"/>
  <c r="K839" i="1"/>
  <c r="J839" i="1"/>
  <c r="L839" i="1" s="1"/>
  <c r="M839" i="1" s="1"/>
  <c r="P879" i="1"/>
  <c r="O879" i="1"/>
  <c r="Q879" i="1" s="1"/>
  <c r="R879" i="1" s="1"/>
  <c r="K1068" i="1"/>
  <c r="J1068" i="1"/>
  <c r="L1068" i="1" s="1"/>
  <c r="M1068" i="1" s="1"/>
  <c r="K1071" i="1"/>
  <c r="J1071" i="1"/>
  <c r="L1071" i="1" s="1"/>
  <c r="M1071" i="1" s="1"/>
  <c r="K1227" i="1"/>
  <c r="J1227" i="1"/>
  <c r="L1227" i="1" s="1"/>
  <c r="M1227" i="1" s="1"/>
  <c r="E11" i="1"/>
  <c r="G11" i="1" s="1"/>
  <c r="H11" i="1" s="1"/>
  <c r="O36" i="1"/>
  <c r="Q36" i="1" s="1"/>
  <c r="R36" i="1" s="1"/>
  <c r="E42" i="1"/>
  <c r="G42" i="1" s="1"/>
  <c r="H42" i="1" s="1"/>
  <c r="E48" i="1"/>
  <c r="G48" i="1" s="1"/>
  <c r="H48" i="1" s="1"/>
  <c r="P57" i="1"/>
  <c r="O60" i="1"/>
  <c r="Q60" i="1" s="1"/>
  <c r="R60" i="1" s="1"/>
  <c r="F79" i="1"/>
  <c r="E90" i="1"/>
  <c r="G90" i="1" s="1"/>
  <c r="H90" i="1" s="1"/>
  <c r="O93" i="1"/>
  <c r="Q93" i="1" s="1"/>
  <c r="R93" i="1" s="1"/>
  <c r="E101" i="1"/>
  <c r="G101" i="1" s="1"/>
  <c r="H101" i="1" s="1"/>
  <c r="K109" i="1"/>
  <c r="J111" i="1"/>
  <c r="L111" i="1" s="1"/>
  <c r="M111" i="1" s="1"/>
  <c r="E115" i="1"/>
  <c r="G115" i="1" s="1"/>
  <c r="H115" i="1" s="1"/>
  <c r="O120" i="1"/>
  <c r="Q120" i="1" s="1"/>
  <c r="R120" i="1" s="1"/>
  <c r="F139" i="1"/>
  <c r="K152" i="1"/>
  <c r="E163" i="1"/>
  <c r="G163" i="1" s="1"/>
  <c r="H163" i="1" s="1"/>
  <c r="O170" i="1"/>
  <c r="Q170" i="1" s="1"/>
  <c r="R170" i="1" s="1"/>
  <c r="E173" i="1"/>
  <c r="G173" i="1" s="1"/>
  <c r="H173" i="1" s="1"/>
  <c r="J183" i="1"/>
  <c r="L183" i="1" s="1"/>
  <c r="M183" i="1" s="1"/>
  <c r="P187" i="1"/>
  <c r="E200" i="1"/>
  <c r="G200" i="1" s="1"/>
  <c r="H200" i="1" s="1"/>
  <c r="E207" i="1"/>
  <c r="G207" i="1" s="1"/>
  <c r="H207" i="1" s="1"/>
  <c r="K221" i="1"/>
  <c r="O237" i="1"/>
  <c r="Q237" i="1" s="1"/>
  <c r="R237" i="1" s="1"/>
  <c r="P249" i="1"/>
  <c r="J259" i="1"/>
  <c r="L259" i="1" s="1"/>
  <c r="M259" i="1" s="1"/>
  <c r="J262" i="1"/>
  <c r="L262" i="1" s="1"/>
  <c r="M262" i="1" s="1"/>
  <c r="J264" i="1"/>
  <c r="L264" i="1" s="1"/>
  <c r="M264" i="1" s="1"/>
  <c r="F278" i="1"/>
  <c r="F280" i="1"/>
  <c r="P283" i="1"/>
  <c r="E288" i="1"/>
  <c r="G288" i="1" s="1"/>
  <c r="H288" i="1" s="1"/>
  <c r="O301" i="1"/>
  <c r="Q301" i="1" s="1"/>
  <c r="R301" i="1" s="1"/>
  <c r="F320" i="1"/>
  <c r="J334" i="1"/>
  <c r="L334" i="1" s="1"/>
  <c r="M334" i="1" s="1"/>
  <c r="K341" i="1"/>
  <c r="J342" i="1"/>
  <c r="L342" i="1" s="1"/>
  <c r="M342" i="1" s="1"/>
  <c r="P374" i="1"/>
  <c r="F383" i="1"/>
  <c r="O392" i="1"/>
  <c r="Q392" i="1" s="1"/>
  <c r="R392" i="1" s="1"/>
  <c r="O394" i="1"/>
  <c r="Q394" i="1" s="1"/>
  <c r="R394" i="1" s="1"/>
  <c r="P420" i="1"/>
  <c r="O439" i="1"/>
  <c r="Q439" i="1" s="1"/>
  <c r="R439" i="1" s="1"/>
  <c r="P441" i="1"/>
  <c r="P449" i="1"/>
  <c r="E460" i="1"/>
  <c r="G460" i="1" s="1"/>
  <c r="H460" i="1" s="1"/>
  <c r="F469" i="1"/>
  <c r="O480" i="1"/>
  <c r="Q480" i="1" s="1"/>
  <c r="R480" i="1" s="1"/>
  <c r="O491" i="1"/>
  <c r="Q491" i="1" s="1"/>
  <c r="R491" i="1" s="1"/>
  <c r="O492" i="1"/>
  <c r="Q492" i="1" s="1"/>
  <c r="R492" i="1" s="1"/>
  <c r="P492" i="1"/>
  <c r="J507" i="1"/>
  <c r="L507" i="1" s="1"/>
  <c r="M507" i="1" s="1"/>
  <c r="E525" i="1"/>
  <c r="G525" i="1" s="1"/>
  <c r="H525" i="1" s="1"/>
  <c r="K553" i="1"/>
  <c r="J569" i="1"/>
  <c r="L569" i="1" s="1"/>
  <c r="M569" i="1" s="1"/>
  <c r="P599" i="1"/>
  <c r="O599" i="1"/>
  <c r="Q599" i="1" s="1"/>
  <c r="R599" i="1" s="1"/>
  <c r="F630" i="1"/>
  <c r="E630" i="1"/>
  <c r="G630" i="1" s="1"/>
  <c r="H630" i="1" s="1"/>
  <c r="J651" i="1"/>
  <c r="L651" i="1" s="1"/>
  <c r="M651" i="1" s="1"/>
  <c r="J661" i="1"/>
  <c r="L661" i="1" s="1"/>
  <c r="M661" i="1" s="1"/>
  <c r="K670" i="1"/>
  <c r="P703" i="1"/>
  <c r="O703" i="1"/>
  <c r="Q703" i="1" s="1"/>
  <c r="R703" i="1" s="1"/>
  <c r="J721" i="1"/>
  <c r="L721" i="1" s="1"/>
  <c r="M721" i="1" s="1"/>
  <c r="K721" i="1"/>
  <c r="F752" i="1"/>
  <c r="E752" i="1"/>
  <c r="G752" i="1" s="1"/>
  <c r="H752" i="1" s="1"/>
  <c r="E7" i="1"/>
  <c r="G7" i="1" s="1"/>
  <c r="H7" i="1" s="1"/>
  <c r="E9" i="1"/>
  <c r="G9" i="1" s="1"/>
  <c r="H9" i="1" s="1"/>
  <c r="P13" i="1"/>
  <c r="J19" i="1"/>
  <c r="L19" i="1" s="1"/>
  <c r="M19" i="1" s="1"/>
  <c r="J20" i="1"/>
  <c r="L20" i="1" s="1"/>
  <c r="M20" i="1" s="1"/>
  <c r="J24" i="1"/>
  <c r="L24" i="1" s="1"/>
  <c r="M24" i="1" s="1"/>
  <c r="P24" i="1"/>
  <c r="O25" i="1"/>
  <c r="Q25" i="1" s="1"/>
  <c r="R25" i="1" s="1"/>
  <c r="P26" i="1"/>
  <c r="J27" i="1"/>
  <c r="L27" i="1" s="1"/>
  <c r="M27" i="1" s="1"/>
  <c r="E29" i="1"/>
  <c r="G29" i="1" s="1"/>
  <c r="H29" i="1" s="1"/>
  <c r="O29" i="1"/>
  <c r="Q29" i="1" s="1"/>
  <c r="R29" i="1" s="1"/>
  <c r="O31" i="1"/>
  <c r="Q31" i="1" s="1"/>
  <c r="R31" i="1" s="1"/>
  <c r="P34" i="1"/>
  <c r="P37" i="1"/>
  <c r="J40" i="1"/>
  <c r="L40" i="1" s="1"/>
  <c r="M40" i="1" s="1"/>
  <c r="O48" i="1"/>
  <c r="Q48" i="1" s="1"/>
  <c r="R48" i="1" s="1"/>
  <c r="O49" i="1"/>
  <c r="Q49" i="1" s="1"/>
  <c r="R49" i="1" s="1"/>
  <c r="O50" i="1"/>
  <c r="Q50" i="1" s="1"/>
  <c r="R50" i="1" s="1"/>
  <c r="E54" i="1"/>
  <c r="G54" i="1" s="1"/>
  <c r="H54" i="1" s="1"/>
  <c r="O55" i="1"/>
  <c r="Q55" i="1" s="1"/>
  <c r="R55" i="1" s="1"/>
  <c r="J68" i="1"/>
  <c r="L68" i="1" s="1"/>
  <c r="M68" i="1" s="1"/>
  <c r="E70" i="1"/>
  <c r="G70" i="1" s="1"/>
  <c r="H70" i="1" s="1"/>
  <c r="K72" i="1"/>
  <c r="O74" i="1"/>
  <c r="Q74" i="1" s="1"/>
  <c r="R74" i="1" s="1"/>
  <c r="E85" i="1"/>
  <c r="G85" i="1" s="1"/>
  <c r="H85" i="1" s="1"/>
  <c r="P85" i="1"/>
  <c r="J87" i="1"/>
  <c r="L87" i="1" s="1"/>
  <c r="M87" i="1" s="1"/>
  <c r="E95" i="1"/>
  <c r="G95" i="1" s="1"/>
  <c r="H95" i="1" s="1"/>
  <c r="J96" i="1"/>
  <c r="L96" i="1" s="1"/>
  <c r="M96" i="1" s="1"/>
  <c r="E99" i="1"/>
  <c r="G99" i="1" s="1"/>
  <c r="H99" i="1" s="1"/>
  <c r="K100" i="1"/>
  <c r="P101" i="1"/>
  <c r="F104" i="1"/>
  <c r="P104" i="1"/>
  <c r="P105" i="1"/>
  <c r="J106" i="1"/>
  <c r="L106" i="1" s="1"/>
  <c r="M106" i="1" s="1"/>
  <c r="F107" i="1"/>
  <c r="O108" i="1"/>
  <c r="Q108" i="1" s="1"/>
  <c r="R108" i="1" s="1"/>
  <c r="J116" i="1"/>
  <c r="L116" i="1" s="1"/>
  <c r="M116" i="1" s="1"/>
  <c r="O117" i="1"/>
  <c r="Q117" i="1" s="1"/>
  <c r="R117" i="1" s="1"/>
  <c r="J120" i="1"/>
  <c r="L120" i="1" s="1"/>
  <c r="M120" i="1" s="1"/>
  <c r="P121" i="1"/>
  <c r="F123" i="1"/>
  <c r="K125" i="1"/>
  <c r="J127" i="1"/>
  <c r="L127" i="1" s="1"/>
  <c r="M127" i="1" s="1"/>
  <c r="E130" i="1"/>
  <c r="G130" i="1" s="1"/>
  <c r="H130" i="1" s="1"/>
  <c r="P133" i="1"/>
  <c r="J138" i="1"/>
  <c r="L138" i="1" s="1"/>
  <c r="M138" i="1" s="1"/>
  <c r="K141" i="1"/>
  <c r="O144" i="1"/>
  <c r="Q144" i="1" s="1"/>
  <c r="R144" i="1" s="1"/>
  <c r="O146" i="1"/>
  <c r="Q146" i="1" s="1"/>
  <c r="R146" i="1" s="1"/>
  <c r="E150" i="1"/>
  <c r="G150" i="1" s="1"/>
  <c r="H150" i="1" s="1"/>
  <c r="P157" i="1"/>
  <c r="K160" i="1"/>
  <c r="E165" i="1"/>
  <c r="G165" i="1" s="1"/>
  <c r="H165" i="1" s="1"/>
  <c r="E178" i="1"/>
  <c r="G178" i="1" s="1"/>
  <c r="H178" i="1" s="1"/>
  <c r="O178" i="1"/>
  <c r="Q178" i="1" s="1"/>
  <c r="R178" i="1" s="1"/>
  <c r="J179" i="1"/>
  <c r="L179" i="1" s="1"/>
  <c r="M179" i="1" s="1"/>
  <c r="O181" i="1"/>
  <c r="Q181" i="1" s="1"/>
  <c r="R181" i="1" s="1"/>
  <c r="J187" i="1"/>
  <c r="L187" i="1" s="1"/>
  <c r="M187" i="1" s="1"/>
  <c r="E189" i="1"/>
  <c r="G189" i="1" s="1"/>
  <c r="H189" i="1" s="1"/>
  <c r="O189" i="1"/>
  <c r="Q189" i="1" s="1"/>
  <c r="R189" i="1" s="1"/>
  <c r="P190" i="1"/>
  <c r="O194" i="1"/>
  <c r="Q194" i="1" s="1"/>
  <c r="R194" i="1" s="1"/>
  <c r="J195" i="1"/>
  <c r="L195" i="1" s="1"/>
  <c r="M195" i="1" s="1"/>
  <c r="O197" i="1"/>
  <c r="Q197" i="1" s="1"/>
  <c r="R197" i="1" s="1"/>
  <c r="J198" i="1"/>
  <c r="L198" i="1" s="1"/>
  <c r="M198" i="1" s="1"/>
  <c r="E203" i="1"/>
  <c r="G203" i="1" s="1"/>
  <c r="H203" i="1" s="1"/>
  <c r="F208" i="1"/>
  <c r="O208" i="1"/>
  <c r="Q208" i="1" s="1"/>
  <c r="R208" i="1" s="1"/>
  <c r="P210" i="1"/>
  <c r="K211" i="1"/>
  <c r="O213" i="1"/>
  <c r="Q213" i="1" s="1"/>
  <c r="R213" i="1" s="1"/>
  <c r="J216" i="1"/>
  <c r="L216" i="1" s="1"/>
  <c r="M216" i="1" s="1"/>
  <c r="J222" i="1"/>
  <c r="L222" i="1" s="1"/>
  <c r="M222" i="1" s="1"/>
  <c r="F223" i="1"/>
  <c r="J227" i="1"/>
  <c r="L227" i="1" s="1"/>
  <c r="M227" i="1" s="1"/>
  <c r="J230" i="1"/>
  <c r="L230" i="1" s="1"/>
  <c r="M230" i="1" s="1"/>
  <c r="E231" i="1"/>
  <c r="G231" i="1" s="1"/>
  <c r="H231" i="1" s="1"/>
  <c r="J237" i="1"/>
  <c r="L237" i="1" s="1"/>
  <c r="M237" i="1" s="1"/>
  <c r="F240" i="1"/>
  <c r="O241" i="1"/>
  <c r="Q241" i="1" s="1"/>
  <c r="R241" i="1" s="1"/>
  <c r="K243" i="1"/>
  <c r="J246" i="1"/>
  <c r="L246" i="1" s="1"/>
  <c r="M246" i="1" s="1"/>
  <c r="E247" i="1"/>
  <c r="G247" i="1" s="1"/>
  <c r="H247" i="1" s="1"/>
  <c r="E248" i="1"/>
  <c r="G248" i="1" s="1"/>
  <c r="H248" i="1" s="1"/>
  <c r="J248" i="1"/>
  <c r="L248" i="1" s="1"/>
  <c r="M248" i="1" s="1"/>
  <c r="F249" i="1"/>
  <c r="F254" i="1"/>
  <c r="F255" i="1"/>
  <c r="F256" i="1"/>
  <c r="E257" i="1"/>
  <c r="G257" i="1" s="1"/>
  <c r="H257" i="1" s="1"/>
  <c r="E264" i="1"/>
  <c r="G264" i="1" s="1"/>
  <c r="H264" i="1" s="1"/>
  <c r="F265" i="1"/>
  <c r="K267" i="1"/>
  <c r="E270" i="1"/>
  <c r="G270" i="1" s="1"/>
  <c r="H270" i="1" s="1"/>
  <c r="F273" i="1"/>
  <c r="O273" i="1"/>
  <c r="Q273" i="1" s="1"/>
  <c r="R273" i="1" s="1"/>
  <c r="K277" i="1"/>
  <c r="F281" i="1"/>
  <c r="O285" i="1"/>
  <c r="Q285" i="1" s="1"/>
  <c r="R285" i="1" s="1"/>
  <c r="P288" i="1"/>
  <c r="P289" i="1"/>
  <c r="O290" i="1"/>
  <c r="Q290" i="1" s="1"/>
  <c r="R290" i="1" s="1"/>
  <c r="J296" i="1"/>
  <c r="L296" i="1" s="1"/>
  <c r="M296" i="1" s="1"/>
  <c r="F297" i="1"/>
  <c r="K299" i="1"/>
  <c r="F304" i="1"/>
  <c r="E305" i="1"/>
  <c r="G305" i="1" s="1"/>
  <c r="H305" i="1" s="1"/>
  <c r="P305" i="1"/>
  <c r="O306" i="1"/>
  <c r="Q306" i="1" s="1"/>
  <c r="R306" i="1" s="1"/>
  <c r="P307" i="1"/>
  <c r="F310" i="1"/>
  <c r="K317" i="1"/>
  <c r="J318" i="1"/>
  <c r="L318" i="1" s="1"/>
  <c r="M318" i="1" s="1"/>
  <c r="K325" i="1"/>
  <c r="J326" i="1"/>
  <c r="L326" i="1" s="1"/>
  <c r="M326" i="1" s="1"/>
  <c r="P338" i="1"/>
  <c r="O339" i="1"/>
  <c r="Q339" i="1" s="1"/>
  <c r="R339" i="1" s="1"/>
  <c r="P346" i="1"/>
  <c r="O347" i="1"/>
  <c r="Q347" i="1" s="1"/>
  <c r="R347" i="1" s="1"/>
  <c r="F360" i="1"/>
  <c r="E361" i="1"/>
  <c r="G361" i="1" s="1"/>
  <c r="H361" i="1" s="1"/>
  <c r="F368" i="1"/>
  <c r="E369" i="1"/>
  <c r="G369" i="1" s="1"/>
  <c r="H369" i="1" s="1"/>
  <c r="P371" i="1"/>
  <c r="F374" i="1"/>
  <c r="E376" i="1"/>
  <c r="G376" i="1" s="1"/>
  <c r="H376" i="1" s="1"/>
  <c r="O376" i="1"/>
  <c r="Q376" i="1" s="1"/>
  <c r="R376" i="1" s="1"/>
  <c r="J377" i="1"/>
  <c r="L377" i="1" s="1"/>
  <c r="M377" i="1" s="1"/>
  <c r="O381" i="1"/>
  <c r="Q381" i="1" s="1"/>
  <c r="R381" i="1" s="1"/>
  <c r="J384" i="1"/>
  <c r="L384" i="1" s="1"/>
  <c r="M384" i="1" s="1"/>
  <c r="P387" i="1"/>
  <c r="E392" i="1"/>
  <c r="G392" i="1" s="1"/>
  <c r="H392" i="1" s="1"/>
  <c r="J402" i="1"/>
  <c r="L402" i="1" s="1"/>
  <c r="M402" i="1" s="1"/>
  <c r="J407" i="1"/>
  <c r="L407" i="1" s="1"/>
  <c r="M407" i="1" s="1"/>
  <c r="F414" i="1"/>
  <c r="F422" i="1"/>
  <c r="K423" i="1"/>
  <c r="J427" i="1"/>
  <c r="L427" i="1" s="1"/>
  <c r="M427" i="1" s="1"/>
  <c r="E428" i="1"/>
  <c r="G428" i="1" s="1"/>
  <c r="H428" i="1" s="1"/>
  <c r="E430" i="1"/>
  <c r="G430" i="1" s="1"/>
  <c r="H430" i="1" s="1"/>
  <c r="F439" i="1"/>
  <c r="J447" i="1"/>
  <c r="L447" i="1" s="1"/>
  <c r="M447" i="1" s="1"/>
  <c r="J451" i="1"/>
  <c r="L451" i="1" s="1"/>
  <c r="M451" i="1" s="1"/>
  <c r="F452" i="1"/>
  <c r="J455" i="1"/>
  <c r="L455" i="1" s="1"/>
  <c r="M455" i="1" s="1"/>
  <c r="E458" i="1"/>
  <c r="G458" i="1" s="1"/>
  <c r="H458" i="1" s="1"/>
  <c r="O458" i="1"/>
  <c r="Q458" i="1" s="1"/>
  <c r="R458" i="1" s="1"/>
  <c r="J459" i="1"/>
  <c r="L459" i="1" s="1"/>
  <c r="M459" i="1" s="1"/>
  <c r="F461" i="1"/>
  <c r="E464" i="1"/>
  <c r="G464" i="1" s="1"/>
  <c r="H464" i="1" s="1"/>
  <c r="E466" i="1"/>
  <c r="G466" i="1" s="1"/>
  <c r="H466" i="1" s="1"/>
  <c r="O466" i="1"/>
  <c r="Q466" i="1" s="1"/>
  <c r="R466" i="1" s="1"/>
  <c r="J467" i="1"/>
  <c r="L467" i="1" s="1"/>
  <c r="M467" i="1" s="1"/>
  <c r="K468" i="1"/>
  <c r="J471" i="1"/>
  <c r="L471" i="1" s="1"/>
  <c r="M471" i="1" s="1"/>
  <c r="F474" i="1"/>
  <c r="E474" i="1"/>
  <c r="G474" i="1" s="1"/>
  <c r="H474" i="1" s="1"/>
  <c r="F479" i="1"/>
  <c r="F480" i="1"/>
  <c r="E480" i="1"/>
  <c r="G480" i="1" s="1"/>
  <c r="H480" i="1" s="1"/>
  <c r="E484" i="1"/>
  <c r="G484" i="1" s="1"/>
  <c r="H484" i="1" s="1"/>
  <c r="P486" i="1"/>
  <c r="O495" i="1"/>
  <c r="Q495" i="1" s="1"/>
  <c r="R495" i="1" s="1"/>
  <c r="K496" i="1"/>
  <c r="P498" i="1"/>
  <c r="O498" i="1"/>
  <c r="Q498" i="1" s="1"/>
  <c r="R498" i="1" s="1"/>
  <c r="K499" i="1"/>
  <c r="F517" i="1"/>
  <c r="E517" i="1"/>
  <c r="G517" i="1" s="1"/>
  <c r="H517" i="1" s="1"/>
  <c r="F523" i="1"/>
  <c r="E523" i="1"/>
  <c r="G523" i="1" s="1"/>
  <c r="H523" i="1" s="1"/>
  <c r="P535" i="1"/>
  <c r="O535" i="1"/>
  <c r="Q535" i="1" s="1"/>
  <c r="R535" i="1" s="1"/>
  <c r="E548" i="1"/>
  <c r="G548" i="1" s="1"/>
  <c r="H548" i="1" s="1"/>
  <c r="O549" i="1"/>
  <c r="Q549" i="1" s="1"/>
  <c r="R549" i="1" s="1"/>
  <c r="E565" i="1"/>
  <c r="G565" i="1" s="1"/>
  <c r="H565" i="1" s="1"/>
  <c r="F565" i="1"/>
  <c r="P575" i="1"/>
  <c r="O578" i="1"/>
  <c r="Q578" i="1" s="1"/>
  <c r="R578" i="1" s="1"/>
  <c r="O579" i="1"/>
  <c r="Q579" i="1" s="1"/>
  <c r="R579" i="1" s="1"/>
  <c r="P598" i="1"/>
  <c r="O598" i="1"/>
  <c r="Q598" i="1" s="1"/>
  <c r="R598" i="1" s="1"/>
  <c r="P603" i="1"/>
  <c r="O603" i="1"/>
  <c r="Q603" i="1" s="1"/>
  <c r="R603" i="1" s="1"/>
  <c r="P605" i="1"/>
  <c r="O605" i="1"/>
  <c r="Q605" i="1" s="1"/>
  <c r="R605" i="1" s="1"/>
  <c r="K629" i="1"/>
  <c r="J629" i="1"/>
  <c r="L629" i="1" s="1"/>
  <c r="M629" i="1" s="1"/>
  <c r="J642" i="1"/>
  <c r="L642" i="1" s="1"/>
  <c r="M642" i="1" s="1"/>
  <c r="K646" i="1"/>
  <c r="P650" i="1"/>
  <c r="O650" i="1"/>
  <c r="Q650" i="1" s="1"/>
  <c r="R650" i="1" s="1"/>
  <c r="J665" i="1"/>
  <c r="L665" i="1" s="1"/>
  <c r="M665" i="1" s="1"/>
  <c r="K665" i="1"/>
  <c r="K667" i="1"/>
  <c r="P672" i="1"/>
  <c r="F681" i="1"/>
  <c r="K682" i="1"/>
  <c r="J682" i="1"/>
  <c r="L682" i="1" s="1"/>
  <c r="M682" i="1" s="1"/>
  <c r="O691" i="1"/>
  <c r="Q691" i="1" s="1"/>
  <c r="R691" i="1" s="1"/>
  <c r="P691" i="1"/>
  <c r="P701" i="1"/>
  <c r="O701" i="1"/>
  <c r="Q701" i="1" s="1"/>
  <c r="R701" i="1" s="1"/>
  <c r="E707" i="1"/>
  <c r="G707" i="1" s="1"/>
  <c r="H707" i="1" s="1"/>
  <c r="E715" i="1"/>
  <c r="G715" i="1" s="1"/>
  <c r="H715" i="1" s="1"/>
  <c r="F716" i="1"/>
  <c r="E717" i="1"/>
  <c r="G717" i="1" s="1"/>
  <c r="H717" i="1" s="1"/>
  <c r="P720" i="1"/>
  <c r="F724" i="1"/>
  <c r="J725" i="1"/>
  <c r="L725" i="1" s="1"/>
  <c r="M725" i="1" s="1"/>
  <c r="K725" i="1"/>
  <c r="J732" i="1"/>
  <c r="L732" i="1" s="1"/>
  <c r="M732" i="1" s="1"/>
  <c r="K740" i="1"/>
  <c r="J740" i="1"/>
  <c r="L740" i="1" s="1"/>
  <c r="M740" i="1" s="1"/>
  <c r="E745" i="1"/>
  <c r="G745" i="1" s="1"/>
  <c r="H745" i="1" s="1"/>
  <c r="F745" i="1"/>
  <c r="J753" i="1"/>
  <c r="L753" i="1" s="1"/>
  <c r="M753" i="1" s="1"/>
  <c r="P759" i="1"/>
  <c r="O759" i="1"/>
  <c r="Q759" i="1" s="1"/>
  <c r="R759" i="1" s="1"/>
  <c r="J767" i="1"/>
  <c r="L767" i="1" s="1"/>
  <c r="M767" i="1" s="1"/>
  <c r="O770" i="1"/>
  <c r="Q770" i="1" s="1"/>
  <c r="R770" i="1" s="1"/>
  <c r="O787" i="1"/>
  <c r="Q787" i="1" s="1"/>
  <c r="R787" i="1" s="1"/>
  <c r="P788" i="1"/>
  <c r="K790" i="1"/>
  <c r="P791" i="1"/>
  <c r="O791" i="1"/>
  <c r="Q791" i="1" s="1"/>
  <c r="R791" i="1" s="1"/>
  <c r="P824" i="1"/>
  <c r="P825" i="1"/>
  <c r="J834" i="1"/>
  <c r="L834" i="1" s="1"/>
  <c r="M834" i="1" s="1"/>
  <c r="O841" i="1"/>
  <c r="Q841" i="1" s="1"/>
  <c r="R841" i="1" s="1"/>
  <c r="P841" i="1"/>
  <c r="K856" i="1"/>
  <c r="O871" i="1"/>
  <c r="Q871" i="1" s="1"/>
  <c r="R871" i="1" s="1"/>
  <c r="J883" i="1"/>
  <c r="L883" i="1" s="1"/>
  <c r="M883" i="1" s="1"/>
  <c r="K883" i="1"/>
  <c r="F898" i="1"/>
  <c r="E898" i="1"/>
  <c r="G898" i="1" s="1"/>
  <c r="H898" i="1" s="1"/>
  <c r="P912" i="1"/>
  <c r="P929" i="1"/>
  <c r="O929" i="1"/>
  <c r="Q929" i="1" s="1"/>
  <c r="R929" i="1" s="1"/>
  <c r="P962" i="1"/>
  <c r="O962" i="1"/>
  <c r="Q962" i="1" s="1"/>
  <c r="R962" i="1" s="1"/>
  <c r="P978" i="1"/>
  <c r="O978" i="1"/>
  <c r="Q978" i="1" s="1"/>
  <c r="R978" i="1" s="1"/>
  <c r="K981" i="1"/>
  <c r="J981" i="1"/>
  <c r="L981" i="1" s="1"/>
  <c r="M981" i="1" s="1"/>
  <c r="P1018" i="1"/>
  <c r="O1018" i="1"/>
  <c r="Q1018" i="1" s="1"/>
  <c r="R1018" i="1" s="1"/>
  <c r="E1027" i="1"/>
  <c r="G1027" i="1" s="1"/>
  <c r="H1027" i="1" s="1"/>
  <c r="F1027" i="1"/>
  <c r="F1122" i="1"/>
  <c r="E1122" i="1"/>
  <c r="G1122" i="1" s="1"/>
  <c r="H1122" i="1" s="1"/>
  <c r="E1128" i="1"/>
  <c r="G1128" i="1" s="1"/>
  <c r="H1128" i="1" s="1"/>
  <c r="F1128" i="1"/>
  <c r="F1134" i="1"/>
  <c r="E1134" i="1"/>
  <c r="G1134" i="1" s="1"/>
  <c r="H1134" i="1" s="1"/>
  <c r="K1137" i="1"/>
  <c r="J1137" i="1"/>
  <c r="L1137" i="1" s="1"/>
  <c r="M1137" i="1" s="1"/>
  <c r="F1152" i="1"/>
  <c r="E1152" i="1"/>
  <c r="G1152" i="1" s="1"/>
  <c r="H1152" i="1" s="1"/>
  <c r="K1158" i="1"/>
  <c r="J1158" i="1"/>
  <c r="L1158" i="1" s="1"/>
  <c r="M1158" i="1" s="1"/>
  <c r="K1198" i="1"/>
  <c r="J1198" i="1"/>
  <c r="L1198" i="1" s="1"/>
  <c r="M1198" i="1" s="1"/>
  <c r="E1217" i="1"/>
  <c r="G1217" i="1" s="1"/>
  <c r="H1217" i="1" s="1"/>
  <c r="F1217" i="1"/>
  <c r="O481" i="1"/>
  <c r="Q481" i="1" s="1"/>
  <c r="R481" i="1" s="1"/>
  <c r="P481" i="1"/>
  <c r="J513" i="1"/>
  <c r="L513" i="1" s="1"/>
  <c r="M513" i="1" s="1"/>
  <c r="K513" i="1"/>
  <c r="J585" i="1"/>
  <c r="L585" i="1" s="1"/>
  <c r="M585" i="1" s="1"/>
  <c r="K585" i="1"/>
  <c r="P693" i="1"/>
  <c r="O693" i="1"/>
  <c r="Q693" i="1" s="1"/>
  <c r="R693" i="1" s="1"/>
  <c r="P739" i="1"/>
  <c r="O739" i="1"/>
  <c r="Q739" i="1" s="1"/>
  <c r="R739" i="1" s="1"/>
  <c r="J744" i="1"/>
  <c r="L744" i="1" s="1"/>
  <c r="M744" i="1" s="1"/>
  <c r="K744" i="1"/>
  <c r="F753" i="1"/>
  <c r="E753" i="1"/>
  <c r="G753" i="1" s="1"/>
  <c r="H753" i="1" s="1"/>
  <c r="K770" i="1"/>
  <c r="J770" i="1"/>
  <c r="L770" i="1" s="1"/>
  <c r="M770" i="1" s="1"/>
  <c r="K813" i="1"/>
  <c r="J813" i="1"/>
  <c r="L813" i="1" s="1"/>
  <c r="M813" i="1" s="1"/>
  <c r="F868" i="1"/>
  <c r="E868" i="1"/>
  <c r="G868" i="1" s="1"/>
  <c r="H868" i="1" s="1"/>
  <c r="O887" i="1"/>
  <c r="Q887" i="1" s="1"/>
  <c r="R887" i="1" s="1"/>
  <c r="P887" i="1"/>
  <c r="J942" i="1"/>
  <c r="L942" i="1" s="1"/>
  <c r="M942" i="1" s="1"/>
  <c r="K942" i="1"/>
  <c r="E1066" i="1"/>
  <c r="G1066" i="1" s="1"/>
  <c r="H1066" i="1" s="1"/>
  <c r="F1066" i="1"/>
  <c r="P1078" i="1"/>
  <c r="O1078" i="1"/>
  <c r="Q1078" i="1" s="1"/>
  <c r="R1078" i="1" s="1"/>
  <c r="P1114" i="1"/>
  <c r="O1114" i="1"/>
  <c r="Q1114" i="1" s="1"/>
  <c r="R1114" i="1" s="1"/>
  <c r="E18" i="1"/>
  <c r="G18" i="1" s="1"/>
  <c r="H18" i="1" s="1"/>
  <c r="F30" i="1"/>
  <c r="P33" i="1"/>
  <c r="E47" i="1"/>
  <c r="G47" i="1" s="1"/>
  <c r="H47" i="1" s="1"/>
  <c r="J58" i="1"/>
  <c r="L58" i="1" s="1"/>
  <c r="M58" i="1" s="1"/>
  <c r="F75" i="1"/>
  <c r="O79" i="1"/>
  <c r="Q79" i="1" s="1"/>
  <c r="R79" i="1" s="1"/>
  <c r="F88" i="1"/>
  <c r="J99" i="1"/>
  <c r="L99" i="1" s="1"/>
  <c r="M99" i="1" s="1"/>
  <c r="F103" i="1"/>
  <c r="J122" i="1"/>
  <c r="L122" i="1" s="1"/>
  <c r="M122" i="1" s="1"/>
  <c r="K124" i="1"/>
  <c r="F126" i="1"/>
  <c r="O132" i="1"/>
  <c r="Q132" i="1" s="1"/>
  <c r="R132" i="1" s="1"/>
  <c r="J135" i="1"/>
  <c r="L135" i="1" s="1"/>
  <c r="M135" i="1" s="1"/>
  <c r="J155" i="1"/>
  <c r="L155" i="1" s="1"/>
  <c r="M155" i="1" s="1"/>
  <c r="K171" i="1"/>
  <c r="E192" i="1"/>
  <c r="G192" i="1" s="1"/>
  <c r="H192" i="1" s="1"/>
  <c r="E199" i="1"/>
  <c r="G199" i="1" s="1"/>
  <c r="H199" i="1" s="1"/>
  <c r="O200" i="1"/>
  <c r="Q200" i="1" s="1"/>
  <c r="R200" i="1" s="1"/>
  <c r="J232" i="1"/>
  <c r="L232" i="1" s="1"/>
  <c r="M232" i="1" s="1"/>
  <c r="J253" i="1"/>
  <c r="L253" i="1" s="1"/>
  <c r="M253" i="1" s="1"/>
  <c r="F287" i="1"/>
  <c r="O312" i="1"/>
  <c r="Q312" i="1" s="1"/>
  <c r="R312" i="1" s="1"/>
  <c r="E321" i="1"/>
  <c r="G321" i="1" s="1"/>
  <c r="H321" i="1" s="1"/>
  <c r="P354" i="1"/>
  <c r="P362" i="1"/>
  <c r="P370" i="1"/>
  <c r="J385" i="1"/>
  <c r="L385" i="1" s="1"/>
  <c r="M385" i="1" s="1"/>
  <c r="P399" i="1"/>
  <c r="O414" i="1"/>
  <c r="Q414" i="1" s="1"/>
  <c r="R414" i="1" s="1"/>
  <c r="O416" i="1"/>
  <c r="Q416" i="1" s="1"/>
  <c r="R416" i="1" s="1"/>
  <c r="O428" i="1"/>
  <c r="Q428" i="1" s="1"/>
  <c r="R428" i="1" s="1"/>
  <c r="K450" i="1"/>
  <c r="P453" i="1"/>
  <c r="P473" i="1"/>
  <c r="E491" i="1"/>
  <c r="G491" i="1" s="1"/>
  <c r="H491" i="1" s="1"/>
  <c r="K497" i="1"/>
  <c r="J498" i="1"/>
  <c r="L498" i="1" s="1"/>
  <c r="M498" i="1" s="1"/>
  <c r="P508" i="1"/>
  <c r="O508" i="1"/>
  <c r="Q508" i="1" s="1"/>
  <c r="R508" i="1" s="1"/>
  <c r="O525" i="1"/>
  <c r="Q525" i="1" s="1"/>
  <c r="R525" i="1" s="1"/>
  <c r="O558" i="1"/>
  <c r="Q558" i="1" s="1"/>
  <c r="R558" i="1" s="1"/>
  <c r="O613" i="1"/>
  <c r="Q613" i="1" s="1"/>
  <c r="R613" i="1" s="1"/>
  <c r="E619" i="1"/>
  <c r="G619" i="1" s="1"/>
  <c r="H619" i="1" s="1"/>
  <c r="E621" i="1"/>
  <c r="G621" i="1" s="1"/>
  <c r="H621" i="1" s="1"/>
  <c r="F628" i="1"/>
  <c r="E628" i="1"/>
  <c r="G628" i="1" s="1"/>
  <c r="H628" i="1" s="1"/>
  <c r="J638" i="1"/>
  <c r="L638" i="1" s="1"/>
  <c r="M638" i="1" s="1"/>
  <c r="K638" i="1"/>
  <c r="E659" i="1"/>
  <c r="G659" i="1" s="1"/>
  <c r="H659" i="1" s="1"/>
  <c r="J686" i="1"/>
  <c r="L686" i="1" s="1"/>
  <c r="M686" i="1" s="1"/>
  <c r="K686" i="1"/>
  <c r="P707" i="1"/>
  <c r="K734" i="1"/>
  <c r="J734" i="1"/>
  <c r="L734" i="1" s="1"/>
  <c r="M734" i="1" s="1"/>
  <c r="J737" i="1"/>
  <c r="L737" i="1" s="1"/>
  <c r="M737" i="1" s="1"/>
  <c r="E741" i="1"/>
  <c r="G741" i="1" s="1"/>
  <c r="H741" i="1" s="1"/>
  <c r="F768" i="1"/>
  <c r="P771" i="1"/>
  <c r="O771" i="1"/>
  <c r="Q771" i="1" s="1"/>
  <c r="R771" i="1" s="1"/>
  <c r="E796" i="1"/>
  <c r="G796" i="1" s="1"/>
  <c r="H796" i="1" s="1"/>
  <c r="E817" i="1"/>
  <c r="G817" i="1" s="1"/>
  <c r="H817" i="1" s="1"/>
  <c r="F817" i="1"/>
  <c r="J836" i="1"/>
  <c r="L836" i="1" s="1"/>
  <c r="M836" i="1" s="1"/>
  <c r="K836" i="1"/>
  <c r="F845" i="1"/>
  <c r="J847" i="1"/>
  <c r="L847" i="1" s="1"/>
  <c r="M847" i="1" s="1"/>
  <c r="K847" i="1"/>
  <c r="O897" i="1"/>
  <c r="Q897" i="1" s="1"/>
  <c r="R897" i="1" s="1"/>
  <c r="P897" i="1"/>
  <c r="F455" i="1"/>
  <c r="O476" i="1"/>
  <c r="Q476" i="1" s="1"/>
  <c r="R476" i="1" s="1"/>
  <c r="K483" i="1"/>
  <c r="O484" i="1"/>
  <c r="Q484" i="1" s="1"/>
  <c r="R484" i="1" s="1"/>
  <c r="E487" i="1"/>
  <c r="G487" i="1" s="1"/>
  <c r="H487" i="1" s="1"/>
  <c r="F487" i="1"/>
  <c r="P488" i="1"/>
  <c r="F496" i="1"/>
  <c r="E496" i="1"/>
  <c r="G496" i="1" s="1"/>
  <c r="H496" i="1" s="1"/>
  <c r="F507" i="1"/>
  <c r="E507" i="1"/>
  <c r="G507" i="1" s="1"/>
  <c r="H507" i="1" s="1"/>
  <c r="E515" i="1"/>
  <c r="G515" i="1" s="1"/>
  <c r="H515" i="1" s="1"/>
  <c r="O519" i="1"/>
  <c r="Q519" i="1" s="1"/>
  <c r="R519" i="1" s="1"/>
  <c r="P519" i="1"/>
  <c r="O534" i="1"/>
  <c r="Q534" i="1" s="1"/>
  <c r="R534" i="1" s="1"/>
  <c r="J547" i="1"/>
  <c r="L547" i="1" s="1"/>
  <c r="M547" i="1" s="1"/>
  <c r="K547" i="1"/>
  <c r="E564" i="1"/>
  <c r="G564" i="1" s="1"/>
  <c r="H564" i="1" s="1"/>
  <c r="F564" i="1"/>
  <c r="P572" i="1"/>
  <c r="O572" i="1"/>
  <c r="Q572" i="1" s="1"/>
  <c r="R572" i="1" s="1"/>
  <c r="F592" i="1"/>
  <c r="E592" i="1"/>
  <c r="G592" i="1" s="1"/>
  <c r="H592" i="1" s="1"/>
  <c r="E598" i="1"/>
  <c r="G598" i="1" s="1"/>
  <c r="H598" i="1" s="1"/>
  <c r="F598" i="1"/>
  <c r="F611" i="1"/>
  <c r="E611" i="1"/>
  <c r="G611" i="1" s="1"/>
  <c r="H611" i="1" s="1"/>
  <c r="O616" i="1"/>
  <c r="Q616" i="1" s="1"/>
  <c r="R616" i="1" s="1"/>
  <c r="P616" i="1"/>
  <c r="J622" i="1"/>
  <c r="L622" i="1" s="1"/>
  <c r="M622" i="1" s="1"/>
  <c r="K622" i="1"/>
  <c r="J626" i="1"/>
  <c r="L626" i="1" s="1"/>
  <c r="M626" i="1" s="1"/>
  <c r="K626" i="1"/>
  <c r="P632" i="1"/>
  <c r="O632" i="1"/>
  <c r="Q632" i="1" s="1"/>
  <c r="R632" i="1" s="1"/>
  <c r="F637" i="1"/>
  <c r="E637" i="1"/>
  <c r="G637" i="1" s="1"/>
  <c r="H637" i="1" s="1"/>
  <c r="F656" i="1"/>
  <c r="E656" i="1"/>
  <c r="G656" i="1" s="1"/>
  <c r="H656" i="1" s="1"/>
  <c r="F661" i="1"/>
  <c r="E661" i="1"/>
  <c r="G661" i="1" s="1"/>
  <c r="H661" i="1" s="1"/>
  <c r="F672" i="1"/>
  <c r="E672" i="1"/>
  <c r="G672" i="1" s="1"/>
  <c r="H672" i="1" s="1"/>
  <c r="K680" i="1"/>
  <c r="J680" i="1"/>
  <c r="L680" i="1" s="1"/>
  <c r="M680" i="1" s="1"/>
  <c r="P690" i="1"/>
  <c r="O690" i="1"/>
  <c r="Q690" i="1" s="1"/>
  <c r="R690" i="1" s="1"/>
  <c r="F705" i="1"/>
  <c r="K706" i="1"/>
  <c r="J706" i="1"/>
  <c r="L706" i="1" s="1"/>
  <c r="M706" i="1" s="1"/>
  <c r="J712" i="1"/>
  <c r="L712" i="1" s="1"/>
  <c r="M712" i="1" s="1"/>
  <c r="K713" i="1"/>
  <c r="K714" i="1"/>
  <c r="F718" i="1"/>
  <c r="O734" i="1"/>
  <c r="Q734" i="1" s="1"/>
  <c r="R734" i="1" s="1"/>
  <c r="O735" i="1"/>
  <c r="Q735" i="1" s="1"/>
  <c r="R735" i="1" s="1"/>
  <c r="E749" i="1"/>
  <c r="G749" i="1" s="1"/>
  <c r="H749" i="1" s="1"/>
  <c r="E757" i="1"/>
  <c r="G757" i="1" s="1"/>
  <c r="H757" i="1" s="1"/>
  <c r="F761" i="1"/>
  <c r="E761" i="1"/>
  <c r="G761" i="1" s="1"/>
  <c r="H761" i="1" s="1"/>
  <c r="F780" i="1"/>
  <c r="E780" i="1"/>
  <c r="G780" i="1" s="1"/>
  <c r="H780" i="1" s="1"/>
  <c r="K786" i="1"/>
  <c r="J786" i="1"/>
  <c r="L786" i="1" s="1"/>
  <c r="M786" i="1" s="1"/>
  <c r="J810" i="1"/>
  <c r="L810" i="1" s="1"/>
  <c r="M810" i="1" s="1"/>
  <c r="K810" i="1"/>
  <c r="F837" i="1"/>
  <c r="E837" i="1"/>
  <c r="G837" i="1" s="1"/>
  <c r="H837" i="1" s="1"/>
  <c r="P840" i="1"/>
  <c r="O840" i="1"/>
  <c r="Q840" i="1" s="1"/>
  <c r="R840" i="1" s="1"/>
  <c r="F842" i="1"/>
  <c r="E842" i="1"/>
  <c r="G842" i="1" s="1"/>
  <c r="H842" i="1" s="1"/>
  <c r="J851" i="1"/>
  <c r="L851" i="1" s="1"/>
  <c r="M851" i="1" s="1"/>
  <c r="K851" i="1"/>
  <c r="P855" i="1"/>
  <c r="O855" i="1"/>
  <c r="Q855" i="1" s="1"/>
  <c r="R855" i="1" s="1"/>
  <c r="F871" i="1"/>
  <c r="O889" i="1"/>
  <c r="Q889" i="1" s="1"/>
  <c r="R889" i="1" s="1"/>
  <c r="O892" i="1"/>
  <c r="Q892" i="1" s="1"/>
  <c r="R892" i="1" s="1"/>
  <c r="P903" i="1"/>
  <c r="O903" i="1"/>
  <c r="Q903" i="1" s="1"/>
  <c r="R903" i="1" s="1"/>
  <c r="O908" i="1"/>
  <c r="Q908" i="1" s="1"/>
  <c r="R908" i="1" s="1"/>
  <c r="P908" i="1"/>
  <c r="E920" i="1"/>
  <c r="G920" i="1" s="1"/>
  <c r="H920" i="1" s="1"/>
  <c r="F921" i="1"/>
  <c r="E924" i="1"/>
  <c r="G924" i="1" s="1"/>
  <c r="H924" i="1" s="1"/>
  <c r="P934" i="1"/>
  <c r="O934" i="1"/>
  <c r="Q934" i="1" s="1"/>
  <c r="R934" i="1" s="1"/>
  <c r="F952" i="1"/>
  <c r="E953" i="1"/>
  <c r="G953" i="1" s="1"/>
  <c r="H953" i="1" s="1"/>
  <c r="F953" i="1"/>
  <c r="F963" i="1"/>
  <c r="E963" i="1"/>
  <c r="G963" i="1" s="1"/>
  <c r="H963" i="1" s="1"/>
  <c r="J974" i="1"/>
  <c r="L974" i="1" s="1"/>
  <c r="M974" i="1" s="1"/>
  <c r="K974" i="1"/>
  <c r="K1016" i="1"/>
  <c r="J1016" i="1"/>
  <c r="L1016" i="1" s="1"/>
  <c r="M1016" i="1" s="1"/>
  <c r="P1017" i="1"/>
  <c r="O1017" i="1"/>
  <c r="Q1017" i="1" s="1"/>
  <c r="R1017" i="1" s="1"/>
  <c r="O1022" i="1"/>
  <c r="Q1022" i="1" s="1"/>
  <c r="R1022" i="1" s="1"/>
  <c r="P1022" i="1"/>
  <c r="F1117" i="1"/>
  <c r="E1117" i="1"/>
  <c r="G1117" i="1" s="1"/>
  <c r="H1117" i="1" s="1"/>
  <c r="F1125" i="1"/>
  <c r="E1125" i="1"/>
  <c r="G1125" i="1" s="1"/>
  <c r="H1125" i="1" s="1"/>
  <c r="P1136" i="1"/>
  <c r="O1136" i="1"/>
  <c r="Q1136" i="1" s="1"/>
  <c r="R1136" i="1" s="1"/>
  <c r="K1195" i="1"/>
  <c r="J1195" i="1"/>
  <c r="L1195" i="1" s="1"/>
  <c r="M1195" i="1" s="1"/>
  <c r="E1215" i="1"/>
  <c r="G1215" i="1" s="1"/>
  <c r="H1215" i="1" s="1"/>
  <c r="F1215" i="1"/>
  <c r="P790" i="1"/>
  <c r="O790" i="1"/>
  <c r="Q790" i="1" s="1"/>
  <c r="R790" i="1" s="1"/>
  <c r="O799" i="1"/>
  <c r="Q799" i="1" s="1"/>
  <c r="R799" i="1" s="1"/>
  <c r="P799" i="1"/>
  <c r="J807" i="1"/>
  <c r="L807" i="1" s="1"/>
  <c r="M807" i="1" s="1"/>
  <c r="K807" i="1"/>
  <c r="K835" i="1"/>
  <c r="J835" i="1"/>
  <c r="L835" i="1" s="1"/>
  <c r="M835" i="1" s="1"/>
  <c r="K849" i="1"/>
  <c r="J849" i="1"/>
  <c r="L849" i="1" s="1"/>
  <c r="M849" i="1" s="1"/>
  <c r="F863" i="1"/>
  <c r="E863" i="1"/>
  <c r="G863" i="1" s="1"/>
  <c r="H863" i="1" s="1"/>
  <c r="P873" i="1"/>
  <c r="O873" i="1"/>
  <c r="Q873" i="1" s="1"/>
  <c r="R873" i="1" s="1"/>
  <c r="E910" i="1"/>
  <c r="G910" i="1" s="1"/>
  <c r="H910" i="1" s="1"/>
  <c r="F910" i="1"/>
  <c r="K920" i="1"/>
  <c r="J920" i="1"/>
  <c r="L920" i="1" s="1"/>
  <c r="M920" i="1" s="1"/>
  <c r="O931" i="1"/>
  <c r="Q931" i="1" s="1"/>
  <c r="R931" i="1" s="1"/>
  <c r="P931" i="1"/>
  <c r="E948" i="1"/>
  <c r="G948" i="1" s="1"/>
  <c r="H948" i="1" s="1"/>
  <c r="F948" i="1"/>
  <c r="K969" i="1"/>
  <c r="J969" i="1"/>
  <c r="L969" i="1" s="1"/>
  <c r="M969" i="1" s="1"/>
  <c r="K976" i="1"/>
  <c r="J976" i="1"/>
  <c r="L976" i="1" s="1"/>
  <c r="M976" i="1" s="1"/>
  <c r="F979" i="1"/>
  <c r="E979" i="1"/>
  <c r="G979" i="1" s="1"/>
  <c r="H979" i="1" s="1"/>
  <c r="K998" i="1"/>
  <c r="J998" i="1"/>
  <c r="L998" i="1" s="1"/>
  <c r="M998" i="1" s="1"/>
  <c r="K1000" i="1"/>
  <c r="J1000" i="1"/>
  <c r="L1000" i="1" s="1"/>
  <c r="M1000" i="1" s="1"/>
  <c r="J1005" i="1"/>
  <c r="L1005" i="1" s="1"/>
  <c r="M1005" i="1" s="1"/>
  <c r="K1005" i="1"/>
  <c r="K1013" i="1"/>
  <c r="J1013" i="1"/>
  <c r="L1013" i="1" s="1"/>
  <c r="M1013" i="1" s="1"/>
  <c r="J1047" i="1"/>
  <c r="L1047" i="1" s="1"/>
  <c r="M1047" i="1" s="1"/>
  <c r="K1047" i="1"/>
  <c r="K1093" i="1"/>
  <c r="J1093" i="1"/>
  <c r="L1093" i="1" s="1"/>
  <c r="M1093" i="1" s="1"/>
  <c r="P1122" i="1"/>
  <c r="O1122" i="1"/>
  <c r="Q1122" i="1" s="1"/>
  <c r="R1122" i="1" s="1"/>
  <c r="P1146" i="1"/>
  <c r="O1146" i="1"/>
  <c r="Q1146" i="1" s="1"/>
  <c r="R1146" i="1" s="1"/>
  <c r="O1147" i="1"/>
  <c r="Q1147" i="1" s="1"/>
  <c r="R1147" i="1" s="1"/>
  <c r="P1147" i="1"/>
  <c r="F1176" i="1"/>
  <c r="E1176" i="1"/>
  <c r="G1176" i="1" s="1"/>
  <c r="H1176" i="1" s="1"/>
  <c r="J1190" i="1"/>
  <c r="L1190" i="1" s="1"/>
  <c r="M1190" i="1" s="1"/>
  <c r="K1190" i="1"/>
  <c r="F1201" i="1"/>
  <c r="E1201" i="1"/>
  <c r="G1201" i="1" s="1"/>
  <c r="H1201" i="1" s="1"/>
  <c r="F1206" i="1"/>
  <c r="E1206" i="1"/>
  <c r="G1206" i="1" s="1"/>
  <c r="H1206" i="1" s="1"/>
  <c r="E1219" i="1"/>
  <c r="G1219" i="1" s="1"/>
  <c r="H1219" i="1" s="1"/>
  <c r="F1219" i="1"/>
  <c r="O1248" i="1"/>
  <c r="Q1248" i="1" s="1"/>
  <c r="R1248" i="1" s="1"/>
  <c r="P1248" i="1"/>
  <c r="O594" i="1"/>
  <c r="Q594" i="1" s="1"/>
  <c r="R594" i="1" s="1"/>
  <c r="P600" i="1"/>
  <c r="J606" i="1"/>
  <c r="L606" i="1" s="1"/>
  <c r="M606" i="1" s="1"/>
  <c r="K612" i="1"/>
  <c r="F614" i="1"/>
  <c r="O618" i="1"/>
  <c r="Q618" i="1" s="1"/>
  <c r="R618" i="1" s="1"/>
  <c r="K627" i="1"/>
  <c r="E635" i="1"/>
  <c r="G635" i="1" s="1"/>
  <c r="H635" i="1" s="1"/>
  <c r="J640" i="1"/>
  <c r="L640" i="1" s="1"/>
  <c r="M640" i="1" s="1"/>
  <c r="P646" i="1"/>
  <c r="P648" i="1"/>
  <c r="K649" i="1"/>
  <c r="J650" i="1"/>
  <c r="L650" i="1" s="1"/>
  <c r="M650" i="1" s="1"/>
  <c r="J653" i="1"/>
  <c r="L653" i="1" s="1"/>
  <c r="M653" i="1" s="1"/>
  <c r="O658" i="1"/>
  <c r="Q658" i="1" s="1"/>
  <c r="R658" i="1" s="1"/>
  <c r="K659" i="1"/>
  <c r="O661" i="1"/>
  <c r="Q661" i="1" s="1"/>
  <c r="R661" i="1" s="1"/>
  <c r="E664" i="1"/>
  <c r="G664" i="1" s="1"/>
  <c r="H664" i="1" s="1"/>
  <c r="P664" i="1"/>
  <c r="E667" i="1"/>
  <c r="G667" i="1" s="1"/>
  <c r="H667" i="1" s="1"/>
  <c r="P670" i="1"/>
  <c r="O671" i="1"/>
  <c r="Q671" i="1" s="1"/>
  <c r="R671" i="1" s="1"/>
  <c r="K674" i="1"/>
  <c r="P679" i="1"/>
  <c r="F684" i="1"/>
  <c r="F685" i="1"/>
  <c r="O695" i="1"/>
  <c r="Q695" i="1" s="1"/>
  <c r="R695" i="1" s="1"/>
  <c r="K697" i="1"/>
  <c r="K698" i="1"/>
  <c r="E699" i="1"/>
  <c r="G699" i="1" s="1"/>
  <c r="H699" i="1" s="1"/>
  <c r="E701" i="1"/>
  <c r="G701" i="1" s="1"/>
  <c r="H701" i="1" s="1"/>
  <c r="P704" i="1"/>
  <c r="K707" i="1"/>
  <c r="F708" i="1"/>
  <c r="E712" i="1"/>
  <c r="G712" i="1" s="1"/>
  <c r="H712" i="1" s="1"/>
  <c r="O714" i="1"/>
  <c r="Q714" i="1" s="1"/>
  <c r="R714" i="1" s="1"/>
  <c r="O717" i="1"/>
  <c r="Q717" i="1" s="1"/>
  <c r="R717" i="1" s="1"/>
  <c r="O722" i="1"/>
  <c r="Q722" i="1" s="1"/>
  <c r="R722" i="1" s="1"/>
  <c r="P723" i="1"/>
  <c r="E732" i="1"/>
  <c r="G732" i="1" s="1"/>
  <c r="H732" i="1" s="1"/>
  <c r="F739" i="1"/>
  <c r="F755" i="1"/>
  <c r="P755" i="1"/>
  <c r="P756" i="1"/>
  <c r="P762" i="1"/>
  <c r="K773" i="1"/>
  <c r="F781" i="1"/>
  <c r="O795" i="1"/>
  <c r="Q795" i="1" s="1"/>
  <c r="R795" i="1" s="1"/>
  <c r="P795" i="1"/>
  <c r="J806" i="1"/>
  <c r="L806" i="1" s="1"/>
  <c r="M806" i="1" s="1"/>
  <c r="K806" i="1"/>
  <c r="P811" i="1"/>
  <c r="P812" i="1"/>
  <c r="P815" i="1"/>
  <c r="J823" i="1"/>
  <c r="L823" i="1" s="1"/>
  <c r="M823" i="1" s="1"/>
  <c r="J824" i="1"/>
  <c r="L824" i="1" s="1"/>
  <c r="M824" i="1" s="1"/>
  <c r="K824" i="1"/>
  <c r="F826" i="1"/>
  <c r="F831" i="1"/>
  <c r="O832" i="1"/>
  <c r="Q832" i="1" s="1"/>
  <c r="R832" i="1" s="1"/>
  <c r="P844" i="1"/>
  <c r="O844" i="1"/>
  <c r="Q844" i="1" s="1"/>
  <c r="R844" i="1" s="1"/>
  <c r="E854" i="1"/>
  <c r="G854" i="1" s="1"/>
  <c r="H854" i="1" s="1"/>
  <c r="P856" i="1"/>
  <c r="F859" i="1"/>
  <c r="F861" i="1"/>
  <c r="E861" i="1"/>
  <c r="G861" i="1" s="1"/>
  <c r="H861" i="1" s="1"/>
  <c r="J868" i="1"/>
  <c r="L868" i="1" s="1"/>
  <c r="M868" i="1" s="1"/>
  <c r="J871" i="1"/>
  <c r="L871" i="1" s="1"/>
  <c r="M871" i="1" s="1"/>
  <c r="F887" i="1"/>
  <c r="O894" i="1"/>
  <c r="Q894" i="1" s="1"/>
  <c r="R894" i="1" s="1"/>
  <c r="F908" i="1"/>
  <c r="E908" i="1"/>
  <c r="G908" i="1" s="1"/>
  <c r="H908" i="1" s="1"/>
  <c r="O923" i="1"/>
  <c r="Q923" i="1" s="1"/>
  <c r="R923" i="1" s="1"/>
  <c r="P923" i="1"/>
  <c r="O930" i="1"/>
  <c r="Q930" i="1" s="1"/>
  <c r="R930" i="1" s="1"/>
  <c r="P930" i="1"/>
  <c r="O939" i="1"/>
  <c r="Q939" i="1" s="1"/>
  <c r="R939" i="1" s="1"/>
  <c r="P939" i="1"/>
  <c r="J966" i="1"/>
  <c r="L966" i="1" s="1"/>
  <c r="M966" i="1" s="1"/>
  <c r="K966" i="1"/>
  <c r="P973" i="1"/>
  <c r="O973" i="1"/>
  <c r="Q973" i="1" s="1"/>
  <c r="R973" i="1" s="1"/>
  <c r="F1008" i="1"/>
  <c r="E1008" i="1"/>
  <c r="G1008" i="1" s="1"/>
  <c r="H1008" i="1" s="1"/>
  <c r="P1014" i="1"/>
  <c r="O1014" i="1"/>
  <c r="Q1014" i="1" s="1"/>
  <c r="R1014" i="1" s="1"/>
  <c r="E1017" i="1"/>
  <c r="G1017" i="1" s="1"/>
  <c r="H1017" i="1" s="1"/>
  <c r="F1017" i="1"/>
  <c r="K1046" i="1"/>
  <c r="J1046" i="1"/>
  <c r="L1046" i="1" s="1"/>
  <c r="M1046" i="1" s="1"/>
  <c r="E1069" i="1"/>
  <c r="G1069" i="1" s="1"/>
  <c r="H1069" i="1" s="1"/>
  <c r="F1069" i="1"/>
  <c r="P1081" i="1"/>
  <c r="O1081" i="1"/>
  <c r="Q1081" i="1" s="1"/>
  <c r="R1081" i="1" s="1"/>
  <c r="E1088" i="1"/>
  <c r="G1088" i="1" s="1"/>
  <c r="H1088" i="1" s="1"/>
  <c r="F1088" i="1"/>
  <c r="P1110" i="1"/>
  <c r="O1110" i="1"/>
  <c r="Q1110" i="1" s="1"/>
  <c r="R1110" i="1" s="1"/>
  <c r="O1134" i="1"/>
  <c r="Q1134" i="1" s="1"/>
  <c r="R1134" i="1" s="1"/>
  <c r="P1134" i="1"/>
  <c r="P1142" i="1"/>
  <c r="O1142" i="1"/>
  <c r="Q1142" i="1" s="1"/>
  <c r="R1142" i="1" s="1"/>
  <c r="F1147" i="1"/>
  <c r="E1147" i="1"/>
  <c r="G1147" i="1" s="1"/>
  <c r="H1147" i="1" s="1"/>
  <c r="P1152" i="1"/>
  <c r="O1152" i="1"/>
  <c r="Q1152" i="1" s="1"/>
  <c r="R1152" i="1" s="1"/>
  <c r="O1155" i="1"/>
  <c r="Q1155" i="1" s="1"/>
  <c r="R1155" i="1" s="1"/>
  <c r="P1155" i="1"/>
  <c r="P1163" i="1"/>
  <c r="O1163" i="1"/>
  <c r="Q1163" i="1" s="1"/>
  <c r="R1163" i="1" s="1"/>
  <c r="E1175" i="1"/>
  <c r="G1175" i="1" s="1"/>
  <c r="H1175" i="1" s="1"/>
  <c r="F1175" i="1"/>
  <c r="E1183" i="1"/>
  <c r="G1183" i="1" s="1"/>
  <c r="H1183" i="1" s="1"/>
  <c r="F1183" i="1"/>
  <c r="F916" i="1"/>
  <c r="E916" i="1"/>
  <c r="G916" i="1" s="1"/>
  <c r="H916" i="1" s="1"/>
  <c r="K925" i="1"/>
  <c r="J925" i="1"/>
  <c r="L925" i="1" s="1"/>
  <c r="M925" i="1" s="1"/>
  <c r="J934" i="1"/>
  <c r="L934" i="1" s="1"/>
  <c r="M934" i="1" s="1"/>
  <c r="K934" i="1"/>
  <c r="E945" i="1"/>
  <c r="G945" i="1" s="1"/>
  <c r="H945" i="1" s="1"/>
  <c r="F945" i="1"/>
  <c r="F955" i="1"/>
  <c r="E955" i="1"/>
  <c r="G955" i="1" s="1"/>
  <c r="H955" i="1" s="1"/>
  <c r="F964" i="1"/>
  <c r="E964" i="1"/>
  <c r="G964" i="1" s="1"/>
  <c r="H964" i="1" s="1"/>
  <c r="O974" i="1"/>
  <c r="Q974" i="1" s="1"/>
  <c r="R974" i="1" s="1"/>
  <c r="P974" i="1"/>
  <c r="F995" i="1"/>
  <c r="E995" i="1"/>
  <c r="G995" i="1" s="1"/>
  <c r="H995" i="1" s="1"/>
  <c r="F1007" i="1"/>
  <c r="E1007" i="1"/>
  <c r="G1007" i="1" s="1"/>
  <c r="H1007" i="1" s="1"/>
  <c r="K1009" i="1"/>
  <c r="J1009" i="1"/>
  <c r="L1009" i="1" s="1"/>
  <c r="M1009" i="1" s="1"/>
  <c r="E1021" i="1"/>
  <c r="G1021" i="1" s="1"/>
  <c r="H1021" i="1" s="1"/>
  <c r="F1021" i="1"/>
  <c r="K1034" i="1"/>
  <c r="J1034" i="1"/>
  <c r="L1034" i="1" s="1"/>
  <c r="M1034" i="1" s="1"/>
  <c r="P1038" i="1"/>
  <c r="O1038" i="1"/>
  <c r="Q1038" i="1" s="1"/>
  <c r="R1038" i="1" s="1"/>
  <c r="J1050" i="1"/>
  <c r="L1050" i="1" s="1"/>
  <c r="M1050" i="1" s="1"/>
  <c r="K1050" i="1"/>
  <c r="P1057" i="1"/>
  <c r="O1057" i="1"/>
  <c r="Q1057" i="1" s="1"/>
  <c r="R1057" i="1" s="1"/>
  <c r="K1073" i="1"/>
  <c r="J1073" i="1"/>
  <c r="L1073" i="1" s="1"/>
  <c r="M1073" i="1" s="1"/>
  <c r="F1076" i="1"/>
  <c r="E1076" i="1"/>
  <c r="G1076" i="1" s="1"/>
  <c r="H1076" i="1" s="1"/>
  <c r="P1079" i="1"/>
  <c r="O1079" i="1"/>
  <c r="Q1079" i="1" s="1"/>
  <c r="R1079" i="1" s="1"/>
  <c r="F1084" i="1"/>
  <c r="E1084" i="1"/>
  <c r="G1084" i="1" s="1"/>
  <c r="H1084" i="1" s="1"/>
  <c r="J1090" i="1"/>
  <c r="L1090" i="1" s="1"/>
  <c r="M1090" i="1" s="1"/>
  <c r="K1090" i="1"/>
  <c r="O1098" i="1"/>
  <c r="Q1098" i="1" s="1"/>
  <c r="R1098" i="1" s="1"/>
  <c r="P1098" i="1"/>
  <c r="P1111" i="1"/>
  <c r="O1111" i="1"/>
  <c r="Q1111" i="1" s="1"/>
  <c r="R1111" i="1" s="1"/>
  <c r="F1150" i="1"/>
  <c r="E1150" i="1"/>
  <c r="G1150" i="1" s="1"/>
  <c r="H1150" i="1" s="1"/>
  <c r="E1188" i="1"/>
  <c r="G1188" i="1" s="1"/>
  <c r="H1188" i="1" s="1"/>
  <c r="F1188" i="1"/>
  <c r="E1198" i="1"/>
  <c r="G1198" i="1" s="1"/>
  <c r="H1198" i="1" s="1"/>
  <c r="F1198" i="1"/>
  <c r="J1240" i="1"/>
  <c r="L1240" i="1" s="1"/>
  <c r="M1240" i="1" s="1"/>
  <c r="K1240" i="1"/>
  <c r="O1245" i="1"/>
  <c r="Q1245" i="1" s="1"/>
  <c r="R1245" i="1" s="1"/>
  <c r="P1245" i="1"/>
  <c r="E1064" i="1"/>
  <c r="G1064" i="1" s="1"/>
  <c r="H1064" i="1" s="1"/>
  <c r="F1064" i="1"/>
  <c r="P1089" i="1"/>
  <c r="O1089" i="1"/>
  <c r="Q1089" i="1" s="1"/>
  <c r="R1089" i="1" s="1"/>
  <c r="O1094" i="1"/>
  <c r="Q1094" i="1" s="1"/>
  <c r="R1094" i="1" s="1"/>
  <c r="P1094" i="1"/>
  <c r="O1102" i="1"/>
  <c r="Q1102" i="1" s="1"/>
  <c r="R1102" i="1" s="1"/>
  <c r="P1102" i="1"/>
  <c r="F1109" i="1"/>
  <c r="E1109" i="1"/>
  <c r="G1109" i="1" s="1"/>
  <c r="H1109" i="1" s="1"/>
  <c r="E1130" i="1"/>
  <c r="G1130" i="1" s="1"/>
  <c r="H1130" i="1" s="1"/>
  <c r="F1130" i="1"/>
  <c r="E1141" i="1"/>
  <c r="G1141" i="1" s="1"/>
  <c r="H1141" i="1" s="1"/>
  <c r="F1141" i="1"/>
  <c r="E1145" i="1"/>
  <c r="G1145" i="1" s="1"/>
  <c r="H1145" i="1" s="1"/>
  <c r="F1145" i="1"/>
  <c r="J1171" i="1"/>
  <c r="L1171" i="1" s="1"/>
  <c r="M1171" i="1" s="1"/>
  <c r="K1171" i="1"/>
  <c r="J1199" i="1"/>
  <c r="L1199" i="1" s="1"/>
  <c r="M1199" i="1" s="1"/>
  <c r="K1199" i="1"/>
  <c r="E1204" i="1"/>
  <c r="G1204" i="1" s="1"/>
  <c r="H1204" i="1" s="1"/>
  <c r="F1204" i="1"/>
  <c r="E1212" i="1"/>
  <c r="G1212" i="1" s="1"/>
  <c r="H1212" i="1" s="1"/>
  <c r="F1212" i="1"/>
  <c r="J1223" i="1"/>
  <c r="L1223" i="1" s="1"/>
  <c r="M1223" i="1" s="1"/>
  <c r="K1223" i="1"/>
  <c r="E1247" i="1"/>
  <c r="G1247" i="1" s="1"/>
  <c r="H1247" i="1" s="1"/>
  <c r="F1247" i="1"/>
  <c r="E1252" i="1"/>
  <c r="G1252" i="1" s="1"/>
  <c r="H1252" i="1" s="1"/>
  <c r="F1252" i="1"/>
  <c r="J984" i="1"/>
  <c r="L984" i="1" s="1"/>
  <c r="M984" i="1" s="1"/>
  <c r="E987" i="1"/>
  <c r="G987" i="1" s="1"/>
  <c r="H987" i="1" s="1"/>
  <c r="O989" i="1"/>
  <c r="Q989" i="1" s="1"/>
  <c r="R989" i="1" s="1"/>
  <c r="P990" i="1"/>
  <c r="O997" i="1"/>
  <c r="Q997" i="1" s="1"/>
  <c r="R997" i="1" s="1"/>
  <c r="E1009" i="1"/>
  <c r="G1009" i="1" s="1"/>
  <c r="H1009" i="1" s="1"/>
  <c r="J1014" i="1"/>
  <c r="L1014" i="1" s="1"/>
  <c r="M1014" i="1" s="1"/>
  <c r="J1020" i="1"/>
  <c r="L1020" i="1" s="1"/>
  <c r="M1020" i="1" s="1"/>
  <c r="E1023" i="1"/>
  <c r="G1023" i="1" s="1"/>
  <c r="H1023" i="1" s="1"/>
  <c r="F1024" i="1"/>
  <c r="F1029" i="1"/>
  <c r="K1031" i="1"/>
  <c r="O1033" i="1"/>
  <c r="Q1033" i="1" s="1"/>
  <c r="R1033" i="1" s="1"/>
  <c r="E1040" i="1"/>
  <c r="G1040" i="1" s="1"/>
  <c r="H1040" i="1" s="1"/>
  <c r="O1041" i="1"/>
  <c r="Q1041" i="1" s="1"/>
  <c r="R1041" i="1" s="1"/>
  <c r="E1044" i="1"/>
  <c r="G1044" i="1" s="1"/>
  <c r="H1044" i="1" s="1"/>
  <c r="F1045" i="1"/>
  <c r="O1049" i="1"/>
  <c r="Q1049" i="1" s="1"/>
  <c r="R1049" i="1" s="1"/>
  <c r="P1050" i="1"/>
  <c r="O1050" i="1"/>
  <c r="Q1050" i="1" s="1"/>
  <c r="R1050" i="1" s="1"/>
  <c r="P1051" i="1"/>
  <c r="F1053" i="1"/>
  <c r="E1056" i="1"/>
  <c r="G1056" i="1" s="1"/>
  <c r="H1056" i="1" s="1"/>
  <c r="E1060" i="1"/>
  <c r="G1060" i="1" s="1"/>
  <c r="H1060" i="1" s="1"/>
  <c r="O1066" i="1"/>
  <c r="Q1066" i="1" s="1"/>
  <c r="R1066" i="1" s="1"/>
  <c r="P1066" i="1"/>
  <c r="E1074" i="1"/>
  <c r="G1074" i="1" s="1"/>
  <c r="H1074" i="1" s="1"/>
  <c r="J1078" i="1"/>
  <c r="L1078" i="1" s="1"/>
  <c r="M1078" i="1" s="1"/>
  <c r="K1078" i="1"/>
  <c r="J1082" i="1"/>
  <c r="L1082" i="1" s="1"/>
  <c r="M1082" i="1" s="1"/>
  <c r="K1082" i="1"/>
  <c r="P1091" i="1"/>
  <c r="P1092" i="1"/>
  <c r="O1092" i="1"/>
  <c r="Q1092" i="1" s="1"/>
  <c r="R1092" i="1" s="1"/>
  <c r="F1098" i="1"/>
  <c r="E1098" i="1"/>
  <c r="G1098" i="1" s="1"/>
  <c r="H1098" i="1" s="1"/>
  <c r="K1100" i="1"/>
  <c r="J1100" i="1"/>
  <c r="L1100" i="1" s="1"/>
  <c r="M1100" i="1" s="1"/>
  <c r="P1106" i="1"/>
  <c r="O1106" i="1"/>
  <c r="Q1106" i="1" s="1"/>
  <c r="R1106" i="1" s="1"/>
  <c r="E1112" i="1"/>
  <c r="G1112" i="1" s="1"/>
  <c r="H1112" i="1" s="1"/>
  <c r="K1114" i="1"/>
  <c r="J1114" i="1"/>
  <c r="L1114" i="1" s="1"/>
  <c r="M1114" i="1" s="1"/>
  <c r="J1116" i="1"/>
  <c r="L1116" i="1" s="1"/>
  <c r="M1116" i="1" s="1"/>
  <c r="K1121" i="1"/>
  <c r="J1121" i="1"/>
  <c r="L1121" i="1" s="1"/>
  <c r="M1121" i="1" s="1"/>
  <c r="J1124" i="1"/>
  <c r="L1124" i="1" s="1"/>
  <c r="M1124" i="1" s="1"/>
  <c r="K1129" i="1"/>
  <c r="J1129" i="1"/>
  <c r="L1129" i="1" s="1"/>
  <c r="M1129" i="1" s="1"/>
  <c r="F1132" i="1"/>
  <c r="E1132" i="1"/>
  <c r="G1132" i="1" s="1"/>
  <c r="H1132" i="1" s="1"/>
  <c r="F1135" i="1"/>
  <c r="K1136" i="1"/>
  <c r="J1136" i="1"/>
  <c r="L1136" i="1" s="1"/>
  <c r="M1136" i="1" s="1"/>
  <c r="J1139" i="1"/>
  <c r="L1139" i="1" s="1"/>
  <c r="M1139" i="1" s="1"/>
  <c r="J1149" i="1"/>
  <c r="L1149" i="1" s="1"/>
  <c r="M1149" i="1" s="1"/>
  <c r="J1153" i="1"/>
  <c r="L1153" i="1" s="1"/>
  <c r="M1153" i="1" s="1"/>
  <c r="K1153" i="1"/>
  <c r="J1156" i="1"/>
  <c r="L1156" i="1" s="1"/>
  <c r="M1156" i="1" s="1"/>
  <c r="K1156" i="1"/>
  <c r="J1174" i="1"/>
  <c r="L1174" i="1" s="1"/>
  <c r="M1174" i="1" s="1"/>
  <c r="K1180" i="1"/>
  <c r="J1187" i="1"/>
  <c r="L1187" i="1" s="1"/>
  <c r="M1187" i="1" s="1"/>
  <c r="K1187" i="1"/>
  <c r="K1188" i="1"/>
  <c r="O1193" i="1"/>
  <c r="Q1193" i="1" s="1"/>
  <c r="R1193" i="1" s="1"/>
  <c r="P1193" i="1"/>
  <c r="P1206" i="1"/>
  <c r="O1214" i="1"/>
  <c r="Q1214" i="1" s="1"/>
  <c r="R1214" i="1" s="1"/>
  <c r="P1214" i="1"/>
  <c r="K1222" i="1"/>
  <c r="J1222" i="1"/>
  <c r="L1222" i="1" s="1"/>
  <c r="M1222" i="1" s="1"/>
  <c r="P1232" i="1"/>
  <c r="O1232" i="1"/>
  <c r="Q1232" i="1" s="1"/>
  <c r="R1232" i="1" s="1"/>
  <c r="J1243" i="1"/>
  <c r="L1243" i="1" s="1"/>
  <c r="M1243" i="1" s="1"/>
  <c r="K1243" i="1"/>
  <c r="E1259" i="1"/>
  <c r="G1259" i="1" s="1"/>
  <c r="H1259" i="1" s="1"/>
  <c r="F1259" i="1"/>
  <c r="E1106" i="1"/>
  <c r="G1106" i="1" s="1"/>
  <c r="H1106" i="1" s="1"/>
  <c r="E1116" i="1"/>
  <c r="G1116" i="1" s="1"/>
  <c r="H1116" i="1" s="1"/>
  <c r="O1116" i="1"/>
  <c r="Q1116" i="1" s="1"/>
  <c r="R1116" i="1" s="1"/>
  <c r="J1117" i="1"/>
  <c r="L1117" i="1" s="1"/>
  <c r="M1117" i="1" s="1"/>
  <c r="J1119" i="1"/>
  <c r="L1119" i="1" s="1"/>
  <c r="M1119" i="1" s="1"/>
  <c r="J1122" i="1"/>
  <c r="L1122" i="1" s="1"/>
  <c r="M1122" i="1" s="1"/>
  <c r="E1124" i="1"/>
  <c r="G1124" i="1" s="1"/>
  <c r="H1124" i="1" s="1"/>
  <c r="O1124" i="1"/>
  <c r="Q1124" i="1" s="1"/>
  <c r="R1124" i="1" s="1"/>
  <c r="K1140" i="1"/>
  <c r="E1142" i="1"/>
  <c r="G1142" i="1" s="1"/>
  <c r="H1142" i="1" s="1"/>
  <c r="J1144" i="1"/>
  <c r="L1144" i="1" s="1"/>
  <c r="M1144" i="1" s="1"/>
  <c r="O1149" i="1"/>
  <c r="Q1149" i="1" s="1"/>
  <c r="R1149" i="1" s="1"/>
  <c r="P1160" i="1"/>
  <c r="K1163" i="1"/>
  <c r="F1164" i="1"/>
  <c r="O1166" i="1"/>
  <c r="Q1166" i="1" s="1"/>
  <c r="R1166" i="1" s="1"/>
  <c r="J1169" i="1"/>
  <c r="L1169" i="1" s="1"/>
  <c r="M1169" i="1" s="1"/>
  <c r="F1174" i="1"/>
  <c r="P1174" i="1"/>
  <c r="K1179" i="1"/>
  <c r="F1180" i="1"/>
  <c r="P1182" i="1"/>
  <c r="J1185" i="1"/>
  <c r="L1185" i="1" s="1"/>
  <c r="M1185" i="1" s="1"/>
  <c r="F1190" i="1"/>
  <c r="O1190" i="1"/>
  <c r="Q1190" i="1" s="1"/>
  <c r="R1190" i="1" s="1"/>
  <c r="K1191" i="1"/>
  <c r="E1193" i="1"/>
  <c r="G1193" i="1" s="1"/>
  <c r="H1193" i="1" s="1"/>
  <c r="K1196" i="1"/>
  <c r="J1203" i="1"/>
  <c r="L1203" i="1" s="1"/>
  <c r="M1203" i="1" s="1"/>
  <c r="J1211" i="1"/>
  <c r="L1211" i="1" s="1"/>
  <c r="M1211" i="1" s="1"/>
  <c r="F1214" i="1"/>
  <c r="G3" i="3"/>
  <c r="F3" i="3"/>
  <c r="H3" i="3" s="1"/>
  <c r="D4" i="3"/>
  <c r="P10" i="1"/>
  <c r="J12" i="1"/>
  <c r="L12" i="1" s="1"/>
  <c r="M12" i="1" s="1"/>
  <c r="P17" i="1"/>
  <c r="F19" i="1"/>
  <c r="P39" i="1"/>
  <c r="O39" i="1"/>
  <c r="Q39" i="1" s="1"/>
  <c r="R39" i="1" s="1"/>
  <c r="P47" i="1"/>
  <c r="O47" i="1"/>
  <c r="Q47" i="1" s="1"/>
  <c r="R47" i="1" s="1"/>
  <c r="P65" i="1"/>
  <c r="O65" i="1"/>
  <c r="Q65" i="1" s="1"/>
  <c r="R65" i="1" s="1"/>
  <c r="J9" i="1"/>
  <c r="L9" i="1" s="1"/>
  <c r="M9" i="1" s="1"/>
  <c r="E5" i="1"/>
  <c r="G5" i="1" s="1"/>
  <c r="H5" i="1" s="1"/>
  <c r="K16" i="1"/>
  <c r="P20" i="1"/>
  <c r="O20" i="1"/>
  <c r="Q20" i="1" s="1"/>
  <c r="R20" i="1" s="1"/>
  <c r="O23" i="1"/>
  <c r="Q23" i="1" s="1"/>
  <c r="R23" i="1" s="1"/>
  <c r="F38" i="1"/>
  <c r="E38" i="1"/>
  <c r="G38" i="1" s="1"/>
  <c r="H38" i="1" s="1"/>
  <c r="F46" i="1"/>
  <c r="E46" i="1"/>
  <c r="G46" i="1" s="1"/>
  <c r="H46" i="1" s="1"/>
  <c r="K55" i="1"/>
  <c r="J55" i="1"/>
  <c r="L55" i="1" s="1"/>
  <c r="M55" i="1" s="1"/>
  <c r="F21" i="1"/>
  <c r="E21" i="1"/>
  <c r="G21" i="1" s="1"/>
  <c r="H21" i="1" s="1"/>
  <c r="F35" i="1"/>
  <c r="E35" i="1"/>
  <c r="G35" i="1" s="1"/>
  <c r="H35" i="1" s="1"/>
  <c r="F40" i="1"/>
  <c r="J10" i="1"/>
  <c r="L10" i="1" s="1"/>
  <c r="M10" i="1" s="1"/>
  <c r="O12" i="1"/>
  <c r="Q12" i="1" s="1"/>
  <c r="R12" i="1" s="1"/>
  <c r="J15" i="1"/>
  <c r="L15" i="1" s="1"/>
  <c r="M15" i="1" s="1"/>
  <c r="K18" i="1"/>
  <c r="J18" i="1"/>
  <c r="L18" i="1" s="1"/>
  <c r="M18" i="1" s="1"/>
  <c r="K21" i="1"/>
  <c r="P28" i="1"/>
  <c r="O28" i="1"/>
  <c r="Q28" i="1" s="1"/>
  <c r="R28" i="1" s="1"/>
  <c r="K32" i="1"/>
  <c r="K35" i="1"/>
  <c r="E43" i="1"/>
  <c r="G43" i="1" s="1"/>
  <c r="H43" i="1" s="1"/>
  <c r="F45" i="1"/>
  <c r="E45" i="1"/>
  <c r="G45" i="1" s="1"/>
  <c r="H45" i="1" s="1"/>
  <c r="K64" i="1"/>
  <c r="J64" i="1"/>
  <c r="L64" i="1" s="1"/>
  <c r="M64" i="1" s="1"/>
  <c r="O18" i="1"/>
  <c r="Q18" i="1" s="1"/>
  <c r="R18" i="1" s="1"/>
  <c r="P18" i="1"/>
  <c r="K37" i="1"/>
  <c r="J37" i="1"/>
  <c r="L37" i="1" s="1"/>
  <c r="M37" i="1" s="1"/>
  <c r="K45" i="1"/>
  <c r="J45" i="1"/>
  <c r="L45" i="1" s="1"/>
  <c r="M45" i="1" s="1"/>
  <c r="K50" i="1"/>
  <c r="J50" i="1"/>
  <c r="L50" i="1" s="1"/>
  <c r="M50" i="1" s="1"/>
  <c r="E4" i="1"/>
  <c r="G4" i="1" s="1"/>
  <c r="E16" i="1"/>
  <c r="G16" i="1" s="1"/>
  <c r="H16" i="1" s="1"/>
  <c r="F16" i="1"/>
  <c r="K23" i="1"/>
  <c r="J23" i="1"/>
  <c r="L23" i="1" s="1"/>
  <c r="M23" i="1" s="1"/>
  <c r="K36" i="1"/>
  <c r="J36" i="1"/>
  <c r="L36" i="1" s="1"/>
  <c r="M36" i="1" s="1"/>
  <c r="P40" i="1"/>
  <c r="K42" i="1"/>
  <c r="J42" i="1"/>
  <c r="L42" i="1" s="1"/>
  <c r="M42" i="1" s="1"/>
  <c r="O66" i="1"/>
  <c r="Q66" i="1" s="1"/>
  <c r="R66" i="1" s="1"/>
  <c r="J67" i="1"/>
  <c r="L67" i="1" s="1"/>
  <c r="M67" i="1" s="1"/>
  <c r="O71" i="1"/>
  <c r="Q71" i="1" s="1"/>
  <c r="R71" i="1" s="1"/>
  <c r="O76" i="1"/>
  <c r="Q76" i="1" s="1"/>
  <c r="R76" i="1" s="1"/>
  <c r="E91" i="1"/>
  <c r="G91" i="1" s="1"/>
  <c r="H91" i="1" s="1"/>
  <c r="J92" i="1"/>
  <c r="L92" i="1" s="1"/>
  <c r="M92" i="1" s="1"/>
  <c r="J93" i="1"/>
  <c r="L93" i="1" s="1"/>
  <c r="M93" i="1" s="1"/>
  <c r="E94" i="1"/>
  <c r="G94" i="1" s="1"/>
  <c r="H94" i="1" s="1"/>
  <c r="J98" i="1"/>
  <c r="L98" i="1" s="1"/>
  <c r="M98" i="1" s="1"/>
  <c r="J103" i="1"/>
  <c r="L103" i="1" s="1"/>
  <c r="M103" i="1" s="1"/>
  <c r="J112" i="1"/>
  <c r="L112" i="1" s="1"/>
  <c r="M112" i="1" s="1"/>
  <c r="O113" i="1"/>
  <c r="Q113" i="1" s="1"/>
  <c r="R113" i="1" s="1"/>
  <c r="O114" i="1"/>
  <c r="Q114" i="1" s="1"/>
  <c r="R114" i="1" s="1"/>
  <c r="J115" i="1"/>
  <c r="L115" i="1" s="1"/>
  <c r="M115" i="1" s="1"/>
  <c r="O119" i="1"/>
  <c r="Q119" i="1" s="1"/>
  <c r="R119" i="1" s="1"/>
  <c r="O124" i="1"/>
  <c r="Q124" i="1" s="1"/>
  <c r="R124" i="1" s="1"/>
  <c r="O140" i="1"/>
  <c r="Q140" i="1" s="1"/>
  <c r="R140" i="1" s="1"/>
  <c r="E143" i="1"/>
  <c r="G143" i="1" s="1"/>
  <c r="H143" i="1" s="1"/>
  <c r="E144" i="1"/>
  <c r="G144" i="1" s="1"/>
  <c r="H144" i="1" s="1"/>
  <c r="J146" i="1"/>
  <c r="L146" i="1" s="1"/>
  <c r="M146" i="1" s="1"/>
  <c r="P151" i="1"/>
  <c r="O151" i="1"/>
  <c r="Q151" i="1" s="1"/>
  <c r="R151" i="1" s="1"/>
  <c r="K162" i="1"/>
  <c r="J162" i="1"/>
  <c r="L162" i="1" s="1"/>
  <c r="M162" i="1" s="1"/>
  <c r="J168" i="1"/>
  <c r="L168" i="1" s="1"/>
  <c r="M168" i="1" s="1"/>
  <c r="K168" i="1"/>
  <c r="J47" i="1"/>
  <c r="L47" i="1" s="1"/>
  <c r="M47" i="1" s="1"/>
  <c r="O63" i="1"/>
  <c r="Q63" i="1" s="1"/>
  <c r="R63" i="1" s="1"/>
  <c r="O68" i="1"/>
  <c r="Q68" i="1" s="1"/>
  <c r="R68" i="1" s="1"/>
  <c r="J90" i="1"/>
  <c r="L90" i="1" s="1"/>
  <c r="M90" i="1" s="1"/>
  <c r="J95" i="1"/>
  <c r="L95" i="1" s="1"/>
  <c r="M95" i="1" s="1"/>
  <c r="O111" i="1"/>
  <c r="Q111" i="1" s="1"/>
  <c r="R111" i="1" s="1"/>
  <c r="O116" i="1"/>
  <c r="Q116" i="1" s="1"/>
  <c r="R116" i="1" s="1"/>
  <c r="O125" i="1"/>
  <c r="Q125" i="1" s="1"/>
  <c r="R125" i="1" s="1"/>
  <c r="E127" i="1"/>
  <c r="G127" i="1" s="1"/>
  <c r="H127" i="1" s="1"/>
  <c r="E128" i="1"/>
  <c r="G128" i="1" s="1"/>
  <c r="H128" i="1" s="1"/>
  <c r="O128" i="1"/>
  <c r="Q128" i="1" s="1"/>
  <c r="R128" i="1" s="1"/>
  <c r="J133" i="1"/>
  <c r="L133" i="1" s="1"/>
  <c r="M133" i="1" s="1"/>
  <c r="E134" i="1"/>
  <c r="G134" i="1" s="1"/>
  <c r="H134" i="1" s="1"/>
  <c r="O138" i="1"/>
  <c r="Q138" i="1" s="1"/>
  <c r="R138" i="1" s="1"/>
  <c r="J139" i="1"/>
  <c r="L139" i="1" s="1"/>
  <c r="M139" i="1" s="1"/>
  <c r="P141" i="1"/>
  <c r="F159" i="1"/>
  <c r="F166" i="1"/>
  <c r="E182" i="1"/>
  <c r="G182" i="1" s="1"/>
  <c r="H182" i="1" s="1"/>
  <c r="F182" i="1"/>
  <c r="K186" i="1"/>
  <c r="F191" i="1"/>
  <c r="E191" i="1"/>
  <c r="G191" i="1" s="1"/>
  <c r="H191" i="1" s="1"/>
  <c r="K197" i="1"/>
  <c r="J197" i="1"/>
  <c r="L197" i="1" s="1"/>
  <c r="M197" i="1" s="1"/>
  <c r="K159" i="1"/>
  <c r="J159" i="1"/>
  <c r="L159" i="1" s="1"/>
  <c r="M159" i="1" s="1"/>
  <c r="J180" i="1"/>
  <c r="L180" i="1" s="1"/>
  <c r="M180" i="1" s="1"/>
  <c r="K180" i="1"/>
  <c r="O52" i="1"/>
  <c r="Q52" i="1" s="1"/>
  <c r="R52" i="1" s="1"/>
  <c r="O61" i="1"/>
  <c r="Q61" i="1" s="1"/>
  <c r="R61" i="1" s="1"/>
  <c r="E63" i="1"/>
  <c r="G63" i="1" s="1"/>
  <c r="H63" i="1" s="1"/>
  <c r="E64" i="1"/>
  <c r="G64" i="1" s="1"/>
  <c r="H64" i="1" s="1"/>
  <c r="O64" i="1"/>
  <c r="Q64" i="1" s="1"/>
  <c r="R64" i="1" s="1"/>
  <c r="E69" i="1"/>
  <c r="G69" i="1" s="1"/>
  <c r="H69" i="1" s="1"/>
  <c r="E74" i="1"/>
  <c r="G74" i="1" s="1"/>
  <c r="H74" i="1" s="1"/>
  <c r="E83" i="1"/>
  <c r="G83" i="1" s="1"/>
  <c r="H83" i="1" s="1"/>
  <c r="K84" i="1"/>
  <c r="J88" i="1"/>
  <c r="L88" i="1" s="1"/>
  <c r="M88" i="1" s="1"/>
  <c r="O89" i="1"/>
  <c r="Q89" i="1" s="1"/>
  <c r="R89" i="1" s="1"/>
  <c r="O90" i="1"/>
  <c r="Q90" i="1" s="1"/>
  <c r="R90" i="1" s="1"/>
  <c r="J91" i="1"/>
  <c r="L91" i="1" s="1"/>
  <c r="M91" i="1" s="1"/>
  <c r="O95" i="1"/>
  <c r="Q95" i="1" s="1"/>
  <c r="R95" i="1" s="1"/>
  <c r="O100" i="1"/>
  <c r="Q100" i="1" s="1"/>
  <c r="R100" i="1" s="1"/>
  <c r="O109" i="1"/>
  <c r="Q109" i="1" s="1"/>
  <c r="R109" i="1" s="1"/>
  <c r="E111" i="1"/>
  <c r="G111" i="1" s="1"/>
  <c r="H111" i="1" s="1"/>
  <c r="E112" i="1"/>
  <c r="G112" i="1" s="1"/>
  <c r="H112" i="1" s="1"/>
  <c r="O112" i="1"/>
  <c r="Q112" i="1" s="1"/>
  <c r="R112" i="1" s="1"/>
  <c r="E117" i="1"/>
  <c r="G117" i="1" s="1"/>
  <c r="H117" i="1" s="1"/>
  <c r="E122" i="1"/>
  <c r="G122" i="1" s="1"/>
  <c r="H122" i="1" s="1"/>
  <c r="E131" i="1"/>
  <c r="G131" i="1" s="1"/>
  <c r="H131" i="1" s="1"/>
  <c r="K132" i="1"/>
  <c r="J136" i="1"/>
  <c r="L136" i="1" s="1"/>
  <c r="M136" i="1" s="1"/>
  <c r="P137" i="1"/>
  <c r="E142" i="1"/>
  <c r="G142" i="1" s="1"/>
  <c r="H142" i="1" s="1"/>
  <c r="O148" i="1"/>
  <c r="Q148" i="1" s="1"/>
  <c r="R148" i="1" s="1"/>
  <c r="K156" i="1"/>
  <c r="P159" i="1"/>
  <c r="O159" i="1"/>
  <c r="Q159" i="1" s="1"/>
  <c r="R159" i="1" s="1"/>
  <c r="P180" i="1"/>
  <c r="O180" i="1"/>
  <c r="Q180" i="1" s="1"/>
  <c r="R180" i="1" s="1"/>
  <c r="J34" i="1"/>
  <c r="L34" i="1" s="1"/>
  <c r="M34" i="1" s="1"/>
  <c r="J39" i="1"/>
  <c r="L39" i="1" s="1"/>
  <c r="M39" i="1" s="1"/>
  <c r="O44" i="1"/>
  <c r="Q44" i="1" s="1"/>
  <c r="R44" i="1" s="1"/>
  <c r="E61" i="1"/>
  <c r="G61" i="1" s="1"/>
  <c r="H61" i="1" s="1"/>
  <c r="E66" i="1"/>
  <c r="G66" i="1" s="1"/>
  <c r="H66" i="1" s="1"/>
  <c r="J82" i="1"/>
  <c r="L82" i="1" s="1"/>
  <c r="M82" i="1" s="1"/>
  <c r="O87" i="1"/>
  <c r="Q87" i="1" s="1"/>
  <c r="R87" i="1" s="1"/>
  <c r="O92" i="1"/>
  <c r="Q92" i="1" s="1"/>
  <c r="R92" i="1" s="1"/>
  <c r="E109" i="1"/>
  <c r="G109" i="1" s="1"/>
  <c r="H109" i="1" s="1"/>
  <c r="E114" i="1"/>
  <c r="G114" i="1" s="1"/>
  <c r="H114" i="1" s="1"/>
  <c r="J130" i="1"/>
  <c r="L130" i="1" s="1"/>
  <c r="M130" i="1" s="1"/>
  <c r="O135" i="1"/>
  <c r="Q135" i="1" s="1"/>
  <c r="R135" i="1" s="1"/>
  <c r="J143" i="1"/>
  <c r="L143" i="1" s="1"/>
  <c r="M143" i="1" s="1"/>
  <c r="P145" i="1"/>
  <c r="F181" i="1"/>
  <c r="E181" i="1"/>
  <c r="G181" i="1" s="1"/>
  <c r="H181" i="1" s="1"/>
  <c r="K188" i="1"/>
  <c r="J188" i="1"/>
  <c r="L188" i="1" s="1"/>
  <c r="M188" i="1" s="1"/>
  <c r="P156" i="1"/>
  <c r="O156" i="1"/>
  <c r="Q156" i="1" s="1"/>
  <c r="R156" i="1" s="1"/>
  <c r="O173" i="1"/>
  <c r="Q173" i="1" s="1"/>
  <c r="R173" i="1" s="1"/>
  <c r="P173" i="1"/>
  <c r="J181" i="1"/>
  <c r="L181" i="1" s="1"/>
  <c r="M181" i="1" s="1"/>
  <c r="K181" i="1"/>
  <c r="E50" i="1"/>
  <c r="G50" i="1" s="1"/>
  <c r="H50" i="1" s="1"/>
  <c r="J66" i="1"/>
  <c r="L66" i="1" s="1"/>
  <c r="M66" i="1" s="1"/>
  <c r="J71" i="1"/>
  <c r="L71" i="1" s="1"/>
  <c r="M71" i="1" s="1"/>
  <c r="E93" i="1"/>
  <c r="G93" i="1" s="1"/>
  <c r="H93" i="1" s="1"/>
  <c r="E98" i="1"/>
  <c r="G98" i="1" s="1"/>
  <c r="H98" i="1" s="1"/>
  <c r="J114" i="1"/>
  <c r="L114" i="1" s="1"/>
  <c r="M114" i="1" s="1"/>
  <c r="J119" i="1"/>
  <c r="L119" i="1" s="1"/>
  <c r="M119" i="1" s="1"/>
  <c r="K140" i="1"/>
  <c r="O143" i="1"/>
  <c r="Q143" i="1" s="1"/>
  <c r="R143" i="1" s="1"/>
  <c r="E146" i="1"/>
  <c r="G146" i="1" s="1"/>
  <c r="H146" i="1" s="1"/>
  <c r="F154" i="1"/>
  <c r="E154" i="1"/>
  <c r="G154" i="1" s="1"/>
  <c r="H154" i="1" s="1"/>
  <c r="F157" i="1"/>
  <c r="E157" i="1"/>
  <c r="G157" i="1" s="1"/>
  <c r="H157" i="1" s="1"/>
  <c r="P161" i="1"/>
  <c r="E171" i="1"/>
  <c r="G171" i="1" s="1"/>
  <c r="H171" i="1" s="1"/>
  <c r="F171" i="1"/>
  <c r="J176" i="1"/>
  <c r="L176" i="1" s="1"/>
  <c r="M176" i="1" s="1"/>
  <c r="K176" i="1"/>
  <c r="P193" i="1"/>
  <c r="O193" i="1"/>
  <c r="Q193" i="1" s="1"/>
  <c r="R193" i="1" s="1"/>
  <c r="K151" i="1"/>
  <c r="J151" i="1"/>
  <c r="L151" i="1" s="1"/>
  <c r="M151" i="1" s="1"/>
  <c r="F162" i="1"/>
  <c r="E162" i="1"/>
  <c r="G162" i="1" s="1"/>
  <c r="H162" i="1" s="1"/>
  <c r="O165" i="1"/>
  <c r="Q165" i="1" s="1"/>
  <c r="R165" i="1" s="1"/>
  <c r="P165" i="1"/>
  <c r="K190" i="1"/>
  <c r="F193" i="1"/>
  <c r="K205" i="1"/>
  <c r="F215" i="1"/>
  <c r="F225" i="1"/>
  <c r="K229" i="1"/>
  <c r="K235" i="1"/>
  <c r="K238" i="1"/>
  <c r="K244" i="1"/>
  <c r="P250" i="1"/>
  <c r="P256" i="1"/>
  <c r="P259" i="1"/>
  <c r="P265" i="1"/>
  <c r="F271" i="1"/>
  <c r="K302" i="1"/>
  <c r="P304" i="1"/>
  <c r="K309" i="1"/>
  <c r="F318" i="1"/>
  <c r="K323" i="1"/>
  <c r="P328" i="1"/>
  <c r="F334" i="1"/>
  <c r="K339" i="1"/>
  <c r="P344" i="1"/>
  <c r="F350" i="1"/>
  <c r="K355" i="1"/>
  <c r="P360" i="1"/>
  <c r="F366" i="1"/>
  <c r="K371" i="1"/>
  <c r="P386" i="1"/>
  <c r="F390" i="1"/>
  <c r="F405" i="1"/>
  <c r="P408" i="1"/>
  <c r="F410" i="1"/>
  <c r="K411" i="1"/>
  <c r="O412" i="1"/>
  <c r="Q412" i="1" s="1"/>
  <c r="R412" i="1" s="1"/>
  <c r="P415" i="1"/>
  <c r="F418" i="1"/>
  <c r="K426" i="1"/>
  <c r="E429" i="1"/>
  <c r="G429" i="1" s="1"/>
  <c r="H429" i="1" s="1"/>
  <c r="P432" i="1"/>
  <c r="J435" i="1"/>
  <c r="L435" i="1" s="1"/>
  <c r="M435" i="1" s="1"/>
  <c r="E438" i="1"/>
  <c r="G438" i="1" s="1"/>
  <c r="H438" i="1" s="1"/>
  <c r="J448" i="1"/>
  <c r="L448" i="1" s="1"/>
  <c r="M448" i="1" s="1"/>
  <c r="K448" i="1"/>
  <c r="F456" i="1"/>
  <c r="E456" i="1"/>
  <c r="G456" i="1" s="1"/>
  <c r="H456" i="1" s="1"/>
  <c r="O457" i="1"/>
  <c r="Q457" i="1" s="1"/>
  <c r="R457" i="1" s="1"/>
  <c r="P457" i="1"/>
  <c r="K485" i="1"/>
  <c r="J485" i="1"/>
  <c r="L485" i="1" s="1"/>
  <c r="M485" i="1" s="1"/>
  <c r="J184" i="1"/>
  <c r="L184" i="1" s="1"/>
  <c r="M184" i="1" s="1"/>
  <c r="J185" i="1"/>
  <c r="L185" i="1" s="1"/>
  <c r="M185" i="1" s="1"/>
  <c r="P201" i="1"/>
  <c r="E211" i="1"/>
  <c r="G211" i="1" s="1"/>
  <c r="H211" i="1" s="1"/>
  <c r="P218" i="1"/>
  <c r="O245" i="1"/>
  <c r="Q245" i="1" s="1"/>
  <c r="R245" i="1" s="1"/>
  <c r="E267" i="1"/>
  <c r="G267" i="1" s="1"/>
  <c r="H267" i="1" s="1"/>
  <c r="J272" i="1"/>
  <c r="L272" i="1" s="1"/>
  <c r="M272" i="1" s="1"/>
  <c r="P275" i="1"/>
  <c r="K292" i="1"/>
  <c r="O293" i="1"/>
  <c r="Q293" i="1" s="1"/>
  <c r="R293" i="1" s="1"/>
  <c r="P313" i="1"/>
  <c r="E315" i="1"/>
  <c r="G315" i="1" s="1"/>
  <c r="H315" i="1" s="1"/>
  <c r="F319" i="1"/>
  <c r="J320" i="1"/>
  <c r="L320" i="1" s="1"/>
  <c r="M320" i="1" s="1"/>
  <c r="K324" i="1"/>
  <c r="O325" i="1"/>
  <c r="Q325" i="1" s="1"/>
  <c r="R325" i="1" s="1"/>
  <c r="P329" i="1"/>
  <c r="E331" i="1"/>
  <c r="G331" i="1" s="1"/>
  <c r="H331" i="1" s="1"/>
  <c r="F335" i="1"/>
  <c r="J336" i="1"/>
  <c r="L336" i="1" s="1"/>
  <c r="M336" i="1" s="1"/>
  <c r="K340" i="1"/>
  <c r="O341" i="1"/>
  <c r="Q341" i="1" s="1"/>
  <c r="R341" i="1" s="1"/>
  <c r="P345" i="1"/>
  <c r="E347" i="1"/>
  <c r="G347" i="1" s="1"/>
  <c r="H347" i="1" s="1"/>
  <c r="F351" i="1"/>
  <c r="J352" i="1"/>
  <c r="L352" i="1" s="1"/>
  <c r="M352" i="1" s="1"/>
  <c r="K356" i="1"/>
  <c r="O357" i="1"/>
  <c r="Q357" i="1" s="1"/>
  <c r="R357" i="1" s="1"/>
  <c r="P361" i="1"/>
  <c r="E363" i="1"/>
  <c r="G363" i="1" s="1"/>
  <c r="H363" i="1" s="1"/>
  <c r="F367" i="1"/>
  <c r="J368" i="1"/>
  <c r="L368" i="1" s="1"/>
  <c r="M368" i="1" s="1"/>
  <c r="P377" i="1"/>
  <c r="E379" i="1"/>
  <c r="G379" i="1" s="1"/>
  <c r="H379" i="1" s="1"/>
  <c r="J393" i="1"/>
  <c r="L393" i="1" s="1"/>
  <c r="M393" i="1" s="1"/>
  <c r="K400" i="1"/>
  <c r="P401" i="1"/>
  <c r="K404" i="1"/>
  <c r="K424" i="1"/>
  <c r="P425" i="1"/>
  <c r="E434" i="1"/>
  <c r="G434" i="1" s="1"/>
  <c r="H434" i="1" s="1"/>
  <c r="O436" i="1"/>
  <c r="Q436" i="1" s="1"/>
  <c r="R436" i="1" s="1"/>
  <c r="J439" i="1"/>
  <c r="L439" i="1" s="1"/>
  <c r="M439" i="1" s="1"/>
  <c r="K444" i="1"/>
  <c r="F447" i="1"/>
  <c r="K452" i="1"/>
  <c r="O465" i="1"/>
  <c r="Q465" i="1" s="1"/>
  <c r="R465" i="1" s="1"/>
  <c r="P465" i="1"/>
  <c r="J512" i="1"/>
  <c r="L512" i="1" s="1"/>
  <c r="M512" i="1" s="1"/>
  <c r="K512" i="1"/>
  <c r="E197" i="1"/>
  <c r="G197" i="1" s="1"/>
  <c r="H197" i="1" s="1"/>
  <c r="J203" i="1"/>
  <c r="L203" i="1" s="1"/>
  <c r="M203" i="1" s="1"/>
  <c r="K204" i="1"/>
  <c r="O205" i="1"/>
  <c r="Q205" i="1" s="1"/>
  <c r="R205" i="1" s="1"/>
  <c r="E219" i="1"/>
  <c r="G219" i="1" s="1"/>
  <c r="H219" i="1" s="1"/>
  <c r="P226" i="1"/>
  <c r="O229" i="1"/>
  <c r="Q229" i="1" s="1"/>
  <c r="R229" i="1" s="1"/>
  <c r="E251" i="1"/>
  <c r="G251" i="1" s="1"/>
  <c r="H251" i="1" s="1"/>
  <c r="K270" i="1"/>
  <c r="E294" i="1"/>
  <c r="G294" i="1" s="1"/>
  <c r="H294" i="1" s="1"/>
  <c r="O298" i="1"/>
  <c r="Q298" i="1" s="1"/>
  <c r="R298" i="1" s="1"/>
  <c r="K308" i="1"/>
  <c r="O309" i="1"/>
  <c r="Q309" i="1" s="1"/>
  <c r="R309" i="1" s="1"/>
  <c r="E313" i="1"/>
  <c r="G313" i="1" s="1"/>
  <c r="H313" i="1" s="1"/>
  <c r="J315" i="1"/>
  <c r="L315" i="1" s="1"/>
  <c r="M315" i="1" s="1"/>
  <c r="F316" i="1"/>
  <c r="O320" i="1"/>
  <c r="Q320" i="1" s="1"/>
  <c r="R320" i="1" s="1"/>
  <c r="K321" i="1"/>
  <c r="E326" i="1"/>
  <c r="G326" i="1" s="1"/>
  <c r="H326" i="1" s="1"/>
  <c r="P326" i="1"/>
  <c r="J331" i="1"/>
  <c r="L331" i="1" s="1"/>
  <c r="M331" i="1" s="1"/>
  <c r="F332" i="1"/>
  <c r="O336" i="1"/>
  <c r="Q336" i="1" s="1"/>
  <c r="R336" i="1" s="1"/>
  <c r="K337" i="1"/>
  <c r="E342" i="1"/>
  <c r="G342" i="1" s="1"/>
  <c r="H342" i="1" s="1"/>
  <c r="P342" i="1"/>
  <c r="J347" i="1"/>
  <c r="L347" i="1" s="1"/>
  <c r="M347" i="1" s="1"/>
  <c r="F348" i="1"/>
  <c r="O352" i="1"/>
  <c r="Q352" i="1" s="1"/>
  <c r="R352" i="1" s="1"/>
  <c r="K353" i="1"/>
  <c r="E358" i="1"/>
  <c r="G358" i="1" s="1"/>
  <c r="H358" i="1" s="1"/>
  <c r="P358" i="1"/>
  <c r="J363" i="1"/>
  <c r="L363" i="1" s="1"/>
  <c r="M363" i="1" s="1"/>
  <c r="F364" i="1"/>
  <c r="O368" i="1"/>
  <c r="Q368" i="1" s="1"/>
  <c r="R368" i="1" s="1"/>
  <c r="K369" i="1"/>
  <c r="J373" i="1"/>
  <c r="L373" i="1" s="1"/>
  <c r="M373" i="1" s="1"/>
  <c r="J379" i="1"/>
  <c r="L379" i="1" s="1"/>
  <c r="M379" i="1" s="1"/>
  <c r="E380" i="1"/>
  <c r="G380" i="1" s="1"/>
  <c r="H380" i="1" s="1"/>
  <c r="K382" i="1"/>
  <c r="P385" i="1"/>
  <c r="E387" i="1"/>
  <c r="G387" i="1" s="1"/>
  <c r="H387" i="1" s="1"/>
  <c r="O390" i="1"/>
  <c r="Q390" i="1" s="1"/>
  <c r="R390" i="1" s="1"/>
  <c r="J395" i="1"/>
  <c r="L395" i="1" s="1"/>
  <c r="M395" i="1" s="1"/>
  <c r="J399" i="1"/>
  <c r="L399" i="1" s="1"/>
  <c r="M399" i="1" s="1"/>
  <c r="O400" i="1"/>
  <c r="Q400" i="1" s="1"/>
  <c r="R400" i="1" s="1"/>
  <c r="E402" i="1"/>
  <c r="G402" i="1" s="1"/>
  <c r="H402" i="1" s="1"/>
  <c r="J403" i="1"/>
  <c r="L403" i="1" s="1"/>
  <c r="M403" i="1" s="1"/>
  <c r="E413" i="1"/>
  <c r="G413" i="1" s="1"/>
  <c r="H413" i="1" s="1"/>
  <c r="O424" i="1"/>
  <c r="Q424" i="1" s="1"/>
  <c r="R424" i="1" s="1"/>
  <c r="J434" i="1"/>
  <c r="L434" i="1" s="1"/>
  <c r="M434" i="1" s="1"/>
  <c r="E437" i="1"/>
  <c r="G437" i="1" s="1"/>
  <c r="H437" i="1" s="1"/>
  <c r="P444" i="1"/>
  <c r="O444" i="1"/>
  <c r="Q444" i="1" s="1"/>
  <c r="R444" i="1" s="1"/>
  <c r="P452" i="1"/>
  <c r="O452" i="1"/>
  <c r="Q452" i="1" s="1"/>
  <c r="R452" i="1" s="1"/>
  <c r="O456" i="1"/>
  <c r="Q456" i="1" s="1"/>
  <c r="R456" i="1" s="1"/>
  <c r="P456" i="1"/>
  <c r="E372" i="1"/>
  <c r="G372" i="1" s="1"/>
  <c r="H372" i="1" s="1"/>
  <c r="J374" i="1"/>
  <c r="L374" i="1" s="1"/>
  <c r="M374" i="1" s="1"/>
  <c r="F375" i="1"/>
  <c r="J376" i="1"/>
  <c r="L376" i="1" s="1"/>
  <c r="M376" i="1" s="1"/>
  <c r="E384" i="1"/>
  <c r="G384" i="1" s="1"/>
  <c r="H384" i="1" s="1"/>
  <c r="E394" i="1"/>
  <c r="G394" i="1" s="1"/>
  <c r="H394" i="1" s="1"/>
  <c r="O404" i="1"/>
  <c r="Q404" i="1" s="1"/>
  <c r="R404" i="1" s="1"/>
  <c r="F407" i="1"/>
  <c r="J415" i="1"/>
  <c r="L415" i="1" s="1"/>
  <c r="M415" i="1" s="1"/>
  <c r="K416" i="1"/>
  <c r="P417" i="1"/>
  <c r="E421" i="1"/>
  <c r="G421" i="1" s="1"/>
  <c r="H421" i="1" s="1"/>
  <c r="E426" i="1"/>
  <c r="G426" i="1" s="1"/>
  <c r="H426" i="1" s="1"/>
  <c r="K428" i="1"/>
  <c r="F431" i="1"/>
  <c r="J433" i="1"/>
  <c r="L433" i="1" s="1"/>
  <c r="M433" i="1" s="1"/>
  <c r="J442" i="1"/>
  <c r="L442" i="1" s="1"/>
  <c r="M442" i="1" s="1"/>
  <c r="J443" i="1"/>
  <c r="L443" i="1" s="1"/>
  <c r="M443" i="1" s="1"/>
  <c r="O479" i="1"/>
  <c r="Q479" i="1" s="1"/>
  <c r="R479" i="1" s="1"/>
  <c r="P479" i="1"/>
  <c r="O501" i="1"/>
  <c r="Q501" i="1" s="1"/>
  <c r="R501" i="1" s="1"/>
  <c r="P501" i="1"/>
  <c r="O503" i="1"/>
  <c r="Q503" i="1" s="1"/>
  <c r="R503" i="1" s="1"/>
  <c r="P503" i="1"/>
  <c r="K509" i="1"/>
  <c r="J509" i="1"/>
  <c r="L509" i="1" s="1"/>
  <c r="M509" i="1" s="1"/>
  <c r="O199" i="1"/>
  <c r="Q199" i="1" s="1"/>
  <c r="R199" i="1" s="1"/>
  <c r="J200" i="1"/>
  <c r="L200" i="1" s="1"/>
  <c r="M200" i="1" s="1"/>
  <c r="O202" i="1"/>
  <c r="Q202" i="1" s="1"/>
  <c r="R202" i="1" s="1"/>
  <c r="O203" i="1"/>
  <c r="Q203" i="1" s="1"/>
  <c r="R203" i="1" s="1"/>
  <c r="E206" i="1"/>
  <c r="G206" i="1" s="1"/>
  <c r="H206" i="1" s="1"/>
  <c r="F216" i="1"/>
  <c r="E217" i="1"/>
  <c r="G217" i="1" s="1"/>
  <c r="H217" i="1" s="1"/>
  <c r="J219" i="1"/>
  <c r="L219" i="1" s="1"/>
  <c r="M219" i="1" s="1"/>
  <c r="O225" i="1"/>
  <c r="Q225" i="1" s="1"/>
  <c r="R225" i="1" s="1"/>
  <c r="E230" i="1"/>
  <c r="G230" i="1" s="1"/>
  <c r="H230" i="1" s="1"/>
  <c r="E233" i="1"/>
  <c r="G233" i="1" s="1"/>
  <c r="H233" i="1" s="1"/>
  <c r="E235" i="1"/>
  <c r="G235" i="1" s="1"/>
  <c r="H235" i="1" s="1"/>
  <c r="E239" i="1"/>
  <c r="G239" i="1" s="1"/>
  <c r="H239" i="1" s="1"/>
  <c r="J245" i="1"/>
  <c r="L245" i="1" s="1"/>
  <c r="M245" i="1" s="1"/>
  <c r="J251" i="1"/>
  <c r="L251" i="1" s="1"/>
  <c r="M251" i="1" s="1"/>
  <c r="J254" i="1"/>
  <c r="L254" i="1" s="1"/>
  <c r="M254" i="1" s="1"/>
  <c r="J256" i="1"/>
  <c r="L256" i="1" s="1"/>
  <c r="M256" i="1" s="1"/>
  <c r="J260" i="1"/>
  <c r="L260" i="1" s="1"/>
  <c r="M260" i="1" s="1"/>
  <c r="O266" i="1"/>
  <c r="Q266" i="1" s="1"/>
  <c r="R266" i="1" s="1"/>
  <c r="E272" i="1"/>
  <c r="G272" i="1" s="1"/>
  <c r="H272" i="1" s="1"/>
  <c r="J276" i="1"/>
  <c r="L276" i="1" s="1"/>
  <c r="M276" i="1" s="1"/>
  <c r="K286" i="1"/>
  <c r="F289" i="1"/>
  <c r="P291" i="1"/>
  <c r="F303" i="1"/>
  <c r="J304" i="1"/>
  <c r="L304" i="1" s="1"/>
  <c r="M304" i="1" s="1"/>
  <c r="K316" i="1"/>
  <c r="O317" i="1"/>
  <c r="Q317" i="1" s="1"/>
  <c r="R317" i="1" s="1"/>
  <c r="P321" i="1"/>
  <c r="E323" i="1"/>
  <c r="G323" i="1" s="1"/>
  <c r="H323" i="1" s="1"/>
  <c r="F327" i="1"/>
  <c r="J328" i="1"/>
  <c r="L328" i="1" s="1"/>
  <c r="M328" i="1" s="1"/>
  <c r="K332" i="1"/>
  <c r="O333" i="1"/>
  <c r="Q333" i="1" s="1"/>
  <c r="R333" i="1" s="1"/>
  <c r="P337" i="1"/>
  <c r="E339" i="1"/>
  <c r="G339" i="1" s="1"/>
  <c r="H339" i="1" s="1"/>
  <c r="F343" i="1"/>
  <c r="J344" i="1"/>
  <c r="L344" i="1" s="1"/>
  <c r="M344" i="1" s="1"/>
  <c r="K348" i="1"/>
  <c r="O349" i="1"/>
  <c r="Q349" i="1" s="1"/>
  <c r="R349" i="1" s="1"/>
  <c r="P353" i="1"/>
  <c r="E355" i="1"/>
  <c r="G355" i="1" s="1"/>
  <c r="H355" i="1" s="1"/>
  <c r="F359" i="1"/>
  <c r="J360" i="1"/>
  <c r="L360" i="1" s="1"/>
  <c r="M360" i="1" s="1"/>
  <c r="K364" i="1"/>
  <c r="O365" i="1"/>
  <c r="Q365" i="1" s="1"/>
  <c r="R365" i="1" s="1"/>
  <c r="F385" i="1"/>
  <c r="O464" i="1"/>
  <c r="Q464" i="1" s="1"/>
  <c r="R464" i="1" s="1"/>
  <c r="P464" i="1"/>
  <c r="O487" i="1"/>
  <c r="Q487" i="1" s="1"/>
  <c r="R487" i="1" s="1"/>
  <c r="P487" i="1"/>
  <c r="J449" i="1"/>
  <c r="L449" i="1" s="1"/>
  <c r="M449" i="1" s="1"/>
  <c r="J453" i="1"/>
  <c r="L453" i="1" s="1"/>
  <c r="M453" i="1" s="1"/>
  <c r="E468" i="1"/>
  <c r="G468" i="1" s="1"/>
  <c r="H468" i="1" s="1"/>
  <c r="O221" i="1"/>
  <c r="Q221" i="1" s="1"/>
  <c r="R221" i="1" s="1"/>
  <c r="J240" i="1"/>
  <c r="L240" i="1" s="1"/>
  <c r="M240" i="1" s="1"/>
  <c r="O261" i="1"/>
  <c r="Q261" i="1" s="1"/>
  <c r="R261" i="1" s="1"/>
  <c r="O277" i="1"/>
  <c r="Q277" i="1" s="1"/>
  <c r="R277" i="1" s="1"/>
  <c r="F279" i="1"/>
  <c r="J280" i="1"/>
  <c r="L280" i="1" s="1"/>
  <c r="M280" i="1" s="1"/>
  <c r="P281" i="1"/>
  <c r="E283" i="1"/>
  <c r="G283" i="1" s="1"/>
  <c r="H283" i="1" s="1"/>
  <c r="P297" i="1"/>
  <c r="E299" i="1"/>
  <c r="G299" i="1" s="1"/>
  <c r="H299" i="1" s="1"/>
  <c r="P318" i="1"/>
  <c r="F324" i="1"/>
  <c r="K329" i="1"/>
  <c r="P334" i="1"/>
  <c r="F340" i="1"/>
  <c r="K345" i="1"/>
  <c r="P350" i="1"/>
  <c r="F356" i="1"/>
  <c r="K361" i="1"/>
  <c r="P366" i="1"/>
  <c r="K372" i="1"/>
  <c r="O373" i="1"/>
  <c r="Q373" i="1" s="1"/>
  <c r="R373" i="1" s="1"/>
  <c r="E396" i="1"/>
  <c r="G396" i="1" s="1"/>
  <c r="H396" i="1" s="1"/>
  <c r="F399" i="1"/>
  <c r="J401" i="1"/>
  <c r="L401" i="1" s="1"/>
  <c r="M401" i="1" s="1"/>
  <c r="F419" i="1"/>
  <c r="K420" i="1"/>
  <c r="J431" i="1"/>
  <c r="L431" i="1" s="1"/>
  <c r="M431" i="1" s="1"/>
  <c r="K436" i="1"/>
  <c r="K463" i="1"/>
  <c r="J463" i="1"/>
  <c r="L463" i="1" s="1"/>
  <c r="M463" i="1" s="1"/>
  <c r="K477" i="1"/>
  <c r="J477" i="1"/>
  <c r="L477" i="1" s="1"/>
  <c r="M477" i="1" s="1"/>
  <c r="K476" i="1"/>
  <c r="E482" i="1"/>
  <c r="G482" i="1" s="1"/>
  <c r="H482" i="1" s="1"/>
  <c r="K484" i="1"/>
  <c r="E490" i="1"/>
  <c r="G490" i="1" s="1"/>
  <c r="H490" i="1" s="1"/>
  <c r="J493" i="1"/>
  <c r="L493" i="1" s="1"/>
  <c r="M493" i="1" s="1"/>
  <c r="P517" i="1"/>
  <c r="P520" i="1"/>
  <c r="K530" i="1"/>
  <c r="F532" i="1"/>
  <c r="F534" i="1"/>
  <c r="F541" i="1"/>
  <c r="P542" i="1"/>
  <c r="P544" i="1"/>
  <c r="P552" i="1"/>
  <c r="F556" i="1"/>
  <c r="P559" i="1"/>
  <c r="P565" i="1"/>
  <c r="P566" i="1"/>
  <c r="F571" i="1"/>
  <c r="K578" i="1"/>
  <c r="P587" i="1"/>
  <c r="F589" i="1"/>
  <c r="F590" i="1"/>
  <c r="P590" i="1"/>
  <c r="F593" i="1"/>
  <c r="K594" i="1"/>
  <c r="P630" i="1"/>
  <c r="O630" i="1"/>
  <c r="Q630" i="1" s="1"/>
  <c r="R630" i="1" s="1"/>
  <c r="E676" i="1"/>
  <c r="G676" i="1" s="1"/>
  <c r="H676" i="1" s="1"/>
  <c r="F676" i="1"/>
  <c r="O683" i="1"/>
  <c r="Q683" i="1" s="1"/>
  <c r="R683" i="1" s="1"/>
  <c r="P683" i="1"/>
  <c r="E607" i="1"/>
  <c r="G607" i="1" s="1"/>
  <c r="H607" i="1" s="1"/>
  <c r="F607" i="1"/>
  <c r="O609" i="1"/>
  <c r="Q609" i="1" s="1"/>
  <c r="R609" i="1" s="1"/>
  <c r="P609" i="1"/>
  <c r="K617" i="1"/>
  <c r="J617" i="1"/>
  <c r="L617" i="1" s="1"/>
  <c r="M617" i="1" s="1"/>
  <c r="E636" i="1"/>
  <c r="G636" i="1" s="1"/>
  <c r="H636" i="1" s="1"/>
  <c r="F636" i="1"/>
  <c r="J654" i="1"/>
  <c r="L654" i="1" s="1"/>
  <c r="M654" i="1" s="1"/>
  <c r="K654" i="1"/>
  <c r="E472" i="1"/>
  <c r="G472" i="1" s="1"/>
  <c r="H472" i="1" s="1"/>
  <c r="K474" i="1"/>
  <c r="J481" i="1"/>
  <c r="L481" i="1" s="1"/>
  <c r="M481" i="1" s="1"/>
  <c r="K482" i="1"/>
  <c r="J489" i="1"/>
  <c r="L489" i="1" s="1"/>
  <c r="M489" i="1" s="1"/>
  <c r="K490" i="1"/>
  <c r="O493" i="1"/>
  <c r="Q493" i="1" s="1"/>
  <c r="R493" i="1" s="1"/>
  <c r="E500" i="1"/>
  <c r="G500" i="1" s="1"/>
  <c r="H500" i="1" s="1"/>
  <c r="E502" i="1"/>
  <c r="G502" i="1" s="1"/>
  <c r="H502" i="1" s="1"/>
  <c r="O510" i="1"/>
  <c r="Q510" i="1" s="1"/>
  <c r="R510" i="1" s="1"/>
  <c r="O512" i="1"/>
  <c r="Q512" i="1" s="1"/>
  <c r="R512" i="1" s="1"/>
  <c r="E518" i="1"/>
  <c r="G518" i="1" s="1"/>
  <c r="H518" i="1" s="1"/>
  <c r="E520" i="1"/>
  <c r="G520" i="1" s="1"/>
  <c r="H520" i="1" s="1"/>
  <c r="J522" i="1"/>
  <c r="L522" i="1" s="1"/>
  <c r="M522" i="1" s="1"/>
  <c r="F524" i="1"/>
  <c r="O527" i="1"/>
  <c r="Q527" i="1" s="1"/>
  <c r="R527" i="1" s="1"/>
  <c r="K529" i="1"/>
  <c r="J533" i="1"/>
  <c r="L533" i="1" s="1"/>
  <c r="M533" i="1" s="1"/>
  <c r="J536" i="1"/>
  <c r="L536" i="1" s="1"/>
  <c r="M536" i="1" s="1"/>
  <c r="J538" i="1"/>
  <c r="L538" i="1" s="1"/>
  <c r="M538" i="1" s="1"/>
  <c r="E544" i="1"/>
  <c r="G544" i="1" s="1"/>
  <c r="H544" i="1" s="1"/>
  <c r="E547" i="1"/>
  <c r="G547" i="1" s="1"/>
  <c r="H547" i="1" s="1"/>
  <c r="E549" i="1"/>
  <c r="G549" i="1" s="1"/>
  <c r="H549" i="1" s="1"/>
  <c r="E552" i="1"/>
  <c r="G552" i="1" s="1"/>
  <c r="H552" i="1" s="1"/>
  <c r="E555" i="1"/>
  <c r="G555" i="1" s="1"/>
  <c r="H555" i="1" s="1"/>
  <c r="J557" i="1"/>
  <c r="L557" i="1" s="1"/>
  <c r="M557" i="1" s="1"/>
  <c r="E566" i="1"/>
  <c r="G566" i="1" s="1"/>
  <c r="H566" i="1" s="1"/>
  <c r="E568" i="1"/>
  <c r="G568" i="1" s="1"/>
  <c r="H568" i="1" s="1"/>
  <c r="E576" i="1"/>
  <c r="G576" i="1" s="1"/>
  <c r="H576" i="1" s="1"/>
  <c r="K582" i="1"/>
  <c r="E585" i="1"/>
  <c r="G585" i="1" s="1"/>
  <c r="H585" i="1" s="1"/>
  <c r="J586" i="1"/>
  <c r="L586" i="1" s="1"/>
  <c r="M586" i="1" s="1"/>
  <c r="J587" i="1"/>
  <c r="L587" i="1" s="1"/>
  <c r="M587" i="1" s="1"/>
  <c r="E588" i="1"/>
  <c r="G588" i="1" s="1"/>
  <c r="H588" i="1" s="1"/>
  <c r="J592" i="1"/>
  <c r="L592" i="1" s="1"/>
  <c r="M592" i="1" s="1"/>
  <c r="J593" i="1"/>
  <c r="L593" i="1" s="1"/>
  <c r="M593" i="1" s="1"/>
  <c r="O602" i="1"/>
  <c r="Q602" i="1" s="1"/>
  <c r="R602" i="1" s="1"/>
  <c r="O608" i="1"/>
  <c r="Q608" i="1" s="1"/>
  <c r="R608" i="1" s="1"/>
  <c r="K611" i="1"/>
  <c r="E646" i="1"/>
  <c r="G646" i="1" s="1"/>
  <c r="H646" i="1" s="1"/>
  <c r="F646" i="1"/>
  <c r="O678" i="1"/>
  <c r="Q678" i="1" s="1"/>
  <c r="R678" i="1" s="1"/>
  <c r="P678" i="1"/>
  <c r="F610" i="1"/>
  <c r="E610" i="1"/>
  <c r="G610" i="1" s="1"/>
  <c r="H610" i="1" s="1"/>
  <c r="F616" i="1"/>
  <c r="E616" i="1"/>
  <c r="G616" i="1" s="1"/>
  <c r="H616" i="1" s="1"/>
  <c r="J619" i="1"/>
  <c r="L619" i="1" s="1"/>
  <c r="M619" i="1" s="1"/>
  <c r="K619" i="1"/>
  <c r="F624" i="1"/>
  <c r="E624" i="1"/>
  <c r="G624" i="1" s="1"/>
  <c r="H624" i="1" s="1"/>
  <c r="E669" i="1"/>
  <c r="G669" i="1" s="1"/>
  <c r="H669" i="1" s="1"/>
  <c r="F669" i="1"/>
  <c r="P674" i="1"/>
  <c r="O674" i="1"/>
  <c r="Q674" i="1" s="1"/>
  <c r="R674" i="1" s="1"/>
  <c r="F453" i="1"/>
  <c r="O460" i="1"/>
  <c r="Q460" i="1" s="1"/>
  <c r="R460" i="1" s="1"/>
  <c r="F463" i="1"/>
  <c r="O468" i="1"/>
  <c r="Q468" i="1" s="1"/>
  <c r="R468" i="1" s="1"/>
  <c r="F471" i="1"/>
  <c r="O474" i="1"/>
  <c r="Q474" i="1" s="1"/>
  <c r="R474" i="1" s="1"/>
  <c r="O482" i="1"/>
  <c r="Q482" i="1" s="1"/>
  <c r="R482" i="1" s="1"/>
  <c r="O490" i="1"/>
  <c r="Q490" i="1" s="1"/>
  <c r="R490" i="1" s="1"/>
  <c r="O494" i="1"/>
  <c r="Q494" i="1" s="1"/>
  <c r="R494" i="1" s="1"/>
  <c r="E498" i="1"/>
  <c r="G498" i="1" s="1"/>
  <c r="H498" i="1" s="1"/>
  <c r="J506" i="1"/>
  <c r="L506" i="1" s="1"/>
  <c r="M506" i="1" s="1"/>
  <c r="E508" i="1"/>
  <c r="G508" i="1" s="1"/>
  <c r="H508" i="1" s="1"/>
  <c r="E510" i="1"/>
  <c r="G510" i="1" s="1"/>
  <c r="H510" i="1" s="1"/>
  <c r="J514" i="1"/>
  <c r="L514" i="1" s="1"/>
  <c r="M514" i="1" s="1"/>
  <c r="F516" i="1"/>
  <c r="J520" i="1"/>
  <c r="L520" i="1" s="1"/>
  <c r="M520" i="1" s="1"/>
  <c r="J523" i="1"/>
  <c r="L523" i="1" s="1"/>
  <c r="M523" i="1" s="1"/>
  <c r="O528" i="1"/>
  <c r="Q528" i="1" s="1"/>
  <c r="R528" i="1" s="1"/>
  <c r="O530" i="1"/>
  <c r="Q530" i="1" s="1"/>
  <c r="R530" i="1" s="1"/>
  <c r="O532" i="1"/>
  <c r="Q532" i="1" s="1"/>
  <c r="R532" i="1" s="1"/>
  <c r="O533" i="1"/>
  <c r="Q533" i="1" s="1"/>
  <c r="R533" i="1" s="1"/>
  <c r="J541" i="1"/>
  <c r="L541" i="1" s="1"/>
  <c r="M541" i="1" s="1"/>
  <c r="J543" i="1"/>
  <c r="L543" i="1" s="1"/>
  <c r="M543" i="1" s="1"/>
  <c r="J544" i="1"/>
  <c r="L544" i="1" s="1"/>
  <c r="M544" i="1" s="1"/>
  <c r="J552" i="1"/>
  <c r="L552" i="1" s="1"/>
  <c r="M552" i="1" s="1"/>
  <c r="O557" i="1"/>
  <c r="Q557" i="1" s="1"/>
  <c r="R557" i="1" s="1"/>
  <c r="E560" i="1"/>
  <c r="G560" i="1" s="1"/>
  <c r="H560" i="1" s="1"/>
  <c r="J567" i="1"/>
  <c r="L567" i="1" s="1"/>
  <c r="M567" i="1" s="1"/>
  <c r="J568" i="1"/>
  <c r="L568" i="1" s="1"/>
  <c r="M568" i="1" s="1"/>
  <c r="E572" i="1"/>
  <c r="G572" i="1" s="1"/>
  <c r="H572" i="1" s="1"/>
  <c r="J576" i="1"/>
  <c r="L576" i="1" s="1"/>
  <c r="M576" i="1" s="1"/>
  <c r="J581" i="1"/>
  <c r="L581" i="1" s="1"/>
  <c r="M581" i="1" s="1"/>
  <c r="O582" i="1"/>
  <c r="Q582" i="1" s="1"/>
  <c r="R582" i="1" s="1"/>
  <c r="J590" i="1"/>
  <c r="L590" i="1" s="1"/>
  <c r="M590" i="1" s="1"/>
  <c r="O591" i="1"/>
  <c r="Q591" i="1" s="1"/>
  <c r="R591" i="1" s="1"/>
  <c r="P592" i="1"/>
  <c r="E596" i="1"/>
  <c r="G596" i="1" s="1"/>
  <c r="H596" i="1" s="1"/>
  <c r="E603" i="1"/>
  <c r="G603" i="1" s="1"/>
  <c r="H603" i="1" s="1"/>
  <c r="J605" i="1"/>
  <c r="L605" i="1" s="1"/>
  <c r="M605" i="1" s="1"/>
  <c r="O612" i="1"/>
  <c r="Q612" i="1" s="1"/>
  <c r="R612" i="1" s="1"/>
  <c r="J614" i="1"/>
  <c r="L614" i="1" s="1"/>
  <c r="M614" i="1" s="1"/>
  <c r="K614" i="1"/>
  <c r="E512" i="1"/>
  <c r="G512" i="1" s="1"/>
  <c r="H512" i="1" s="1"/>
  <c r="J517" i="1"/>
  <c r="L517" i="1" s="1"/>
  <c r="M517" i="1" s="1"/>
  <c r="K521" i="1"/>
  <c r="J565" i="1"/>
  <c r="L565" i="1" s="1"/>
  <c r="M565" i="1" s="1"/>
  <c r="O570" i="1"/>
  <c r="Q570" i="1" s="1"/>
  <c r="R570" i="1" s="1"/>
  <c r="E579" i="1"/>
  <c r="G579" i="1" s="1"/>
  <c r="H579" i="1" s="1"/>
  <c r="E584" i="1"/>
  <c r="G584" i="1" s="1"/>
  <c r="H584" i="1" s="1"/>
  <c r="O589" i="1"/>
  <c r="Q589" i="1" s="1"/>
  <c r="R589" i="1" s="1"/>
  <c r="E595" i="1"/>
  <c r="G595" i="1" s="1"/>
  <c r="H595" i="1" s="1"/>
  <c r="J597" i="1"/>
  <c r="L597" i="1" s="1"/>
  <c r="M597" i="1" s="1"/>
  <c r="O607" i="1"/>
  <c r="Q607" i="1" s="1"/>
  <c r="R607" i="1" s="1"/>
  <c r="E609" i="1"/>
  <c r="G609" i="1" s="1"/>
  <c r="H609" i="1" s="1"/>
  <c r="J610" i="1"/>
  <c r="L610" i="1" s="1"/>
  <c r="M610" i="1" s="1"/>
  <c r="P611" i="1"/>
  <c r="O614" i="1"/>
  <c r="Q614" i="1" s="1"/>
  <c r="R614" i="1" s="1"/>
  <c r="P614" i="1"/>
  <c r="F632" i="1"/>
  <c r="E632" i="1"/>
  <c r="G632" i="1" s="1"/>
  <c r="H632" i="1" s="1"/>
  <c r="K677" i="1"/>
  <c r="J677" i="1"/>
  <c r="L677" i="1" s="1"/>
  <c r="M677" i="1" s="1"/>
  <c r="O651" i="1"/>
  <c r="Q651" i="1" s="1"/>
  <c r="R651" i="1" s="1"/>
  <c r="P651" i="1"/>
  <c r="E670" i="1"/>
  <c r="G670" i="1" s="1"/>
  <c r="H670" i="1" s="1"/>
  <c r="F670" i="1"/>
  <c r="J673" i="1"/>
  <c r="L673" i="1" s="1"/>
  <c r="M673" i="1" s="1"/>
  <c r="K673" i="1"/>
  <c r="O522" i="1"/>
  <c r="Q522" i="1" s="1"/>
  <c r="R522" i="1" s="1"/>
  <c r="E528" i="1"/>
  <c r="G528" i="1" s="1"/>
  <c r="H528" i="1" s="1"/>
  <c r="P551" i="1"/>
  <c r="J573" i="1"/>
  <c r="L573" i="1" s="1"/>
  <c r="M573" i="1" s="1"/>
  <c r="O581" i="1"/>
  <c r="Q581" i="1" s="1"/>
  <c r="R581" i="1" s="1"/>
  <c r="J584" i="1"/>
  <c r="L584" i="1" s="1"/>
  <c r="M584" i="1" s="1"/>
  <c r="K595" i="1"/>
  <c r="O597" i="1"/>
  <c r="Q597" i="1" s="1"/>
  <c r="R597" i="1" s="1"/>
  <c r="E600" i="1"/>
  <c r="G600" i="1" s="1"/>
  <c r="H600" i="1" s="1"/>
  <c r="E608" i="1"/>
  <c r="G608" i="1" s="1"/>
  <c r="H608" i="1" s="1"/>
  <c r="F612" i="1"/>
  <c r="E645" i="1"/>
  <c r="G645" i="1" s="1"/>
  <c r="H645" i="1" s="1"/>
  <c r="F645" i="1"/>
  <c r="F680" i="1"/>
  <c r="E680" i="1"/>
  <c r="G680" i="1" s="1"/>
  <c r="H680" i="1" s="1"/>
  <c r="F617" i="1"/>
  <c r="J634" i="1"/>
  <c r="L634" i="1" s="1"/>
  <c r="M634" i="1" s="1"/>
  <c r="J635" i="1"/>
  <c r="L635" i="1" s="1"/>
  <c r="M635" i="1" s="1"/>
  <c r="J637" i="1"/>
  <c r="L637" i="1" s="1"/>
  <c r="M637" i="1" s="1"/>
  <c r="O639" i="1"/>
  <c r="Q639" i="1" s="1"/>
  <c r="R639" i="1" s="1"/>
  <c r="K641" i="1"/>
  <c r="O642" i="1"/>
  <c r="Q642" i="1" s="1"/>
  <c r="R642" i="1" s="1"/>
  <c r="J648" i="1"/>
  <c r="L648" i="1" s="1"/>
  <c r="M648" i="1" s="1"/>
  <c r="E651" i="1"/>
  <c r="G651" i="1" s="1"/>
  <c r="H651" i="1" s="1"/>
  <c r="F657" i="1"/>
  <c r="P659" i="1"/>
  <c r="K662" i="1"/>
  <c r="F665" i="1"/>
  <c r="J672" i="1"/>
  <c r="L672" i="1" s="1"/>
  <c r="M672" i="1" s="1"/>
  <c r="K681" i="1"/>
  <c r="O682" i="1"/>
  <c r="Q682" i="1" s="1"/>
  <c r="R682" i="1" s="1"/>
  <c r="J689" i="1"/>
  <c r="L689" i="1" s="1"/>
  <c r="M689" i="1" s="1"/>
  <c r="J696" i="1"/>
  <c r="L696" i="1" s="1"/>
  <c r="M696" i="1" s="1"/>
  <c r="F700" i="1"/>
  <c r="J701" i="1"/>
  <c r="L701" i="1" s="1"/>
  <c r="M701" i="1" s="1"/>
  <c r="P702" i="1"/>
  <c r="E704" i="1"/>
  <c r="G704" i="1" s="1"/>
  <c r="H704" i="1" s="1"/>
  <c r="K705" i="1"/>
  <c r="O706" i="1"/>
  <c r="Q706" i="1" s="1"/>
  <c r="R706" i="1" s="1"/>
  <c r="K710" i="1"/>
  <c r="F713" i="1"/>
  <c r="P715" i="1"/>
  <c r="J722" i="1"/>
  <c r="L722" i="1" s="1"/>
  <c r="M722" i="1" s="1"/>
  <c r="K723" i="1"/>
  <c r="E725" i="1"/>
  <c r="G725" i="1" s="1"/>
  <c r="H725" i="1" s="1"/>
  <c r="J727" i="1"/>
  <c r="L727" i="1" s="1"/>
  <c r="M727" i="1" s="1"/>
  <c r="F728" i="1"/>
  <c r="J730" i="1"/>
  <c r="L730" i="1" s="1"/>
  <c r="M730" i="1" s="1"/>
  <c r="O731" i="1"/>
  <c r="Q731" i="1" s="1"/>
  <c r="R731" i="1" s="1"/>
  <c r="O732" i="1"/>
  <c r="Q732" i="1" s="1"/>
  <c r="R732" i="1" s="1"/>
  <c r="E735" i="1"/>
  <c r="G735" i="1" s="1"/>
  <c r="H735" i="1" s="1"/>
  <c r="J738" i="1"/>
  <c r="L738" i="1" s="1"/>
  <c r="M738" i="1" s="1"/>
  <c r="J742" i="1"/>
  <c r="L742" i="1" s="1"/>
  <c r="M742" i="1" s="1"/>
  <c r="J743" i="1"/>
  <c r="L743" i="1" s="1"/>
  <c r="M743" i="1" s="1"/>
  <c r="F744" i="1"/>
  <c r="J750" i="1"/>
  <c r="L750" i="1" s="1"/>
  <c r="M750" i="1" s="1"/>
  <c r="E751" i="1"/>
  <c r="G751" i="1" s="1"/>
  <c r="H751" i="1" s="1"/>
  <c r="E754" i="1"/>
  <c r="G754" i="1" s="1"/>
  <c r="H754" i="1" s="1"/>
  <c r="P754" i="1"/>
  <c r="F810" i="1"/>
  <c r="E810" i="1"/>
  <c r="G810" i="1" s="1"/>
  <c r="H810" i="1" s="1"/>
  <c r="P896" i="1"/>
  <c r="O896" i="1"/>
  <c r="Q896" i="1" s="1"/>
  <c r="R896" i="1" s="1"/>
  <c r="F931" i="1"/>
  <c r="E931" i="1"/>
  <c r="G931" i="1" s="1"/>
  <c r="H931" i="1" s="1"/>
  <c r="K945" i="1"/>
  <c r="J945" i="1"/>
  <c r="L945" i="1" s="1"/>
  <c r="M945" i="1" s="1"/>
  <c r="P1026" i="1"/>
  <c r="O1026" i="1"/>
  <c r="Q1026" i="1" s="1"/>
  <c r="R1026" i="1" s="1"/>
  <c r="K718" i="1"/>
  <c r="J745" i="1"/>
  <c r="L745" i="1" s="1"/>
  <c r="M745" i="1" s="1"/>
  <c r="E756" i="1"/>
  <c r="G756" i="1" s="1"/>
  <c r="H756" i="1" s="1"/>
  <c r="P783" i="1"/>
  <c r="F789" i="1"/>
  <c r="E823" i="1"/>
  <c r="G823" i="1" s="1"/>
  <c r="H823" i="1" s="1"/>
  <c r="F823" i="1"/>
  <c r="O849" i="1"/>
  <c r="Q849" i="1" s="1"/>
  <c r="R849" i="1" s="1"/>
  <c r="P849" i="1"/>
  <c r="K867" i="1"/>
  <c r="J867" i="1"/>
  <c r="L867" i="1" s="1"/>
  <c r="M867" i="1" s="1"/>
  <c r="F874" i="1"/>
  <c r="E874" i="1"/>
  <c r="G874" i="1" s="1"/>
  <c r="H874" i="1" s="1"/>
  <c r="F909" i="1"/>
  <c r="E909" i="1"/>
  <c r="G909" i="1" s="1"/>
  <c r="H909" i="1" s="1"/>
  <c r="P913" i="1"/>
  <c r="O913" i="1"/>
  <c r="Q913" i="1" s="1"/>
  <c r="R913" i="1" s="1"/>
  <c r="E917" i="1"/>
  <c r="G917" i="1" s="1"/>
  <c r="H917" i="1" s="1"/>
  <c r="F917" i="1"/>
  <c r="K936" i="1"/>
  <c r="J936" i="1"/>
  <c r="L936" i="1" s="1"/>
  <c r="M936" i="1" s="1"/>
  <c r="P627" i="1"/>
  <c r="O637" i="1"/>
  <c r="Q637" i="1" s="1"/>
  <c r="R637" i="1" s="1"/>
  <c r="O647" i="1"/>
  <c r="Q647" i="1" s="1"/>
  <c r="R647" i="1" s="1"/>
  <c r="P782" i="1"/>
  <c r="O782" i="1"/>
  <c r="Q782" i="1" s="1"/>
  <c r="R782" i="1" s="1"/>
  <c r="F788" i="1"/>
  <c r="E788" i="1"/>
  <c r="G788" i="1" s="1"/>
  <c r="H788" i="1" s="1"/>
  <c r="P806" i="1"/>
  <c r="O806" i="1"/>
  <c r="Q806" i="1" s="1"/>
  <c r="R806" i="1" s="1"/>
  <c r="F812" i="1"/>
  <c r="E812" i="1"/>
  <c r="G812" i="1" s="1"/>
  <c r="H812" i="1" s="1"/>
  <c r="K826" i="1"/>
  <c r="J826" i="1"/>
  <c r="L826" i="1" s="1"/>
  <c r="M826" i="1" s="1"/>
  <c r="J844" i="1"/>
  <c r="L844" i="1" s="1"/>
  <c r="M844" i="1" s="1"/>
  <c r="K844" i="1"/>
  <c r="J900" i="1"/>
  <c r="L900" i="1" s="1"/>
  <c r="M900" i="1" s="1"/>
  <c r="K900" i="1"/>
  <c r="K905" i="1"/>
  <c r="J905" i="1"/>
  <c r="L905" i="1" s="1"/>
  <c r="M905" i="1" s="1"/>
  <c r="P922" i="1"/>
  <c r="O922" i="1"/>
  <c r="Q922" i="1" s="1"/>
  <c r="R922" i="1" s="1"/>
  <c r="F944" i="1"/>
  <c r="E944" i="1"/>
  <c r="G944" i="1" s="1"/>
  <c r="H944" i="1" s="1"/>
  <c r="F985" i="1"/>
  <c r="E985" i="1"/>
  <c r="G985" i="1" s="1"/>
  <c r="H985" i="1" s="1"/>
  <c r="K990" i="1"/>
  <c r="J990" i="1"/>
  <c r="L990" i="1" s="1"/>
  <c r="M990" i="1" s="1"/>
  <c r="J613" i="1"/>
  <c r="L613" i="1" s="1"/>
  <c r="M613" i="1" s="1"/>
  <c r="F644" i="1"/>
  <c r="J645" i="1"/>
  <c r="L645" i="1" s="1"/>
  <c r="M645" i="1" s="1"/>
  <c r="O653" i="1"/>
  <c r="Q653" i="1" s="1"/>
  <c r="R653" i="1" s="1"/>
  <c r="J656" i="1"/>
  <c r="L656" i="1" s="1"/>
  <c r="M656" i="1" s="1"/>
  <c r="F668" i="1"/>
  <c r="J669" i="1"/>
  <c r="L669" i="1" s="1"/>
  <c r="M669" i="1" s="1"/>
  <c r="K675" i="1"/>
  <c r="F678" i="1"/>
  <c r="P680" i="1"/>
  <c r="O685" i="1"/>
  <c r="Q685" i="1" s="1"/>
  <c r="R685" i="1" s="1"/>
  <c r="E691" i="1"/>
  <c r="G691" i="1" s="1"/>
  <c r="H691" i="1" s="1"/>
  <c r="K694" i="1"/>
  <c r="K699" i="1"/>
  <c r="O709" i="1"/>
  <c r="Q709" i="1" s="1"/>
  <c r="R709" i="1" s="1"/>
  <c r="P718" i="1"/>
  <c r="E720" i="1"/>
  <c r="G720" i="1" s="1"/>
  <c r="H720" i="1" s="1"/>
  <c r="P730" i="1"/>
  <c r="J735" i="1"/>
  <c r="L735" i="1" s="1"/>
  <c r="M735" i="1" s="1"/>
  <c r="J741" i="1"/>
  <c r="L741" i="1" s="1"/>
  <c r="M741" i="1" s="1"/>
  <c r="O748" i="1"/>
  <c r="Q748" i="1" s="1"/>
  <c r="R748" i="1" s="1"/>
  <c r="J759" i="1"/>
  <c r="L759" i="1" s="1"/>
  <c r="M759" i="1" s="1"/>
  <c r="J761" i="1"/>
  <c r="L761" i="1" s="1"/>
  <c r="M761" i="1" s="1"/>
  <c r="J762" i="1"/>
  <c r="L762" i="1" s="1"/>
  <c r="M762" i="1" s="1"/>
  <c r="O763" i="1"/>
  <c r="Q763" i="1" s="1"/>
  <c r="R763" i="1" s="1"/>
  <c r="O764" i="1"/>
  <c r="Q764" i="1" s="1"/>
  <c r="R764" i="1" s="1"/>
  <c r="O766" i="1"/>
  <c r="Q766" i="1" s="1"/>
  <c r="R766" i="1" s="1"/>
  <c r="O767" i="1"/>
  <c r="Q767" i="1" s="1"/>
  <c r="R767" i="1" s="1"/>
  <c r="E769" i="1"/>
  <c r="G769" i="1" s="1"/>
  <c r="H769" i="1" s="1"/>
  <c r="E770" i="1"/>
  <c r="G770" i="1" s="1"/>
  <c r="H770" i="1" s="1"/>
  <c r="E772" i="1"/>
  <c r="G772" i="1" s="1"/>
  <c r="H772" i="1" s="1"/>
  <c r="E773" i="1"/>
  <c r="G773" i="1" s="1"/>
  <c r="H773" i="1" s="1"/>
  <c r="J774" i="1"/>
  <c r="L774" i="1" s="1"/>
  <c r="M774" i="1" s="1"/>
  <c r="J775" i="1"/>
  <c r="L775" i="1" s="1"/>
  <c r="M775" i="1" s="1"/>
  <c r="J777" i="1"/>
  <c r="L777" i="1" s="1"/>
  <c r="M777" i="1" s="1"/>
  <c r="J778" i="1"/>
  <c r="L778" i="1" s="1"/>
  <c r="M778" i="1" s="1"/>
  <c r="O779" i="1"/>
  <c r="Q779" i="1" s="1"/>
  <c r="R779" i="1" s="1"/>
  <c r="O780" i="1"/>
  <c r="Q780" i="1" s="1"/>
  <c r="R780" i="1" s="1"/>
  <c r="P803" i="1"/>
  <c r="F860" i="1"/>
  <c r="E860" i="1"/>
  <c r="G860" i="1" s="1"/>
  <c r="H860" i="1" s="1"/>
  <c r="F862" i="1"/>
  <c r="E862" i="1"/>
  <c r="G862" i="1" s="1"/>
  <c r="H862" i="1" s="1"/>
  <c r="E886" i="1"/>
  <c r="G886" i="1" s="1"/>
  <c r="H886" i="1" s="1"/>
  <c r="F886" i="1"/>
  <c r="K928" i="1"/>
  <c r="J928" i="1"/>
  <c r="L928" i="1" s="1"/>
  <c r="M928" i="1" s="1"/>
  <c r="E738" i="1"/>
  <c r="G738" i="1" s="1"/>
  <c r="H738" i="1" s="1"/>
  <c r="O738" i="1"/>
  <c r="Q738" i="1" s="1"/>
  <c r="R738" i="1" s="1"/>
  <c r="O740" i="1"/>
  <c r="Q740" i="1" s="1"/>
  <c r="R740" i="1" s="1"/>
  <c r="O750" i="1"/>
  <c r="Q750" i="1" s="1"/>
  <c r="R750" i="1" s="1"/>
  <c r="K752" i="1"/>
  <c r="F809" i="1"/>
  <c r="E809" i="1"/>
  <c r="G809" i="1" s="1"/>
  <c r="H809" i="1" s="1"/>
  <c r="K814" i="1"/>
  <c r="J814" i="1"/>
  <c r="L814" i="1" s="1"/>
  <c r="M814" i="1" s="1"/>
  <c r="P846" i="1"/>
  <c r="O846" i="1"/>
  <c r="Q846" i="1" s="1"/>
  <c r="R846" i="1" s="1"/>
  <c r="F866" i="1"/>
  <c r="E866" i="1"/>
  <c r="G866" i="1" s="1"/>
  <c r="H866" i="1" s="1"/>
  <c r="K895" i="1"/>
  <c r="J895" i="1"/>
  <c r="L895" i="1" s="1"/>
  <c r="M895" i="1" s="1"/>
  <c r="P979" i="1"/>
  <c r="O979" i="1"/>
  <c r="Q979" i="1" s="1"/>
  <c r="R979" i="1" s="1"/>
  <c r="K630" i="1"/>
  <c r="P635" i="1"/>
  <c r="O645" i="1"/>
  <c r="Q645" i="1" s="1"/>
  <c r="R645" i="1" s="1"/>
  <c r="F654" i="1"/>
  <c r="P656" i="1"/>
  <c r="O669" i="1"/>
  <c r="Q669" i="1" s="1"/>
  <c r="R669" i="1" s="1"/>
  <c r="F673" i="1"/>
  <c r="P675" i="1"/>
  <c r="K678" i="1"/>
  <c r="E688" i="1"/>
  <c r="G688" i="1" s="1"/>
  <c r="H688" i="1" s="1"/>
  <c r="J690" i="1"/>
  <c r="L690" i="1" s="1"/>
  <c r="M690" i="1" s="1"/>
  <c r="K691" i="1"/>
  <c r="O694" i="1"/>
  <c r="Q694" i="1" s="1"/>
  <c r="R694" i="1" s="1"/>
  <c r="F697" i="1"/>
  <c r="E709" i="1"/>
  <c r="G709" i="1" s="1"/>
  <c r="H709" i="1" s="1"/>
  <c r="F710" i="1"/>
  <c r="J720" i="1"/>
  <c r="L720" i="1" s="1"/>
  <c r="M720" i="1" s="1"/>
  <c r="E729" i="1"/>
  <c r="G729" i="1" s="1"/>
  <c r="H729" i="1" s="1"/>
  <c r="F737" i="1"/>
  <c r="P741" i="1"/>
  <c r="O743" i="1"/>
  <c r="Q743" i="1" s="1"/>
  <c r="R743" i="1" s="1"/>
  <c r="P749" i="1"/>
  <c r="J754" i="1"/>
  <c r="L754" i="1" s="1"/>
  <c r="M754" i="1" s="1"/>
  <c r="P848" i="1"/>
  <c r="O848" i="1"/>
  <c r="Q848" i="1" s="1"/>
  <c r="R848" i="1" s="1"/>
  <c r="F1034" i="1"/>
  <c r="E1034" i="1"/>
  <c r="G1034" i="1" s="1"/>
  <c r="H1034" i="1" s="1"/>
  <c r="E696" i="1"/>
  <c r="G696" i="1" s="1"/>
  <c r="H696" i="1" s="1"/>
  <c r="P699" i="1"/>
  <c r="K702" i="1"/>
  <c r="P712" i="1"/>
  <c r="K715" i="1"/>
  <c r="E723" i="1"/>
  <c r="G723" i="1" s="1"/>
  <c r="H723" i="1" s="1"/>
  <c r="P725" i="1"/>
  <c r="E740" i="1"/>
  <c r="G740" i="1" s="1"/>
  <c r="H740" i="1" s="1"/>
  <c r="E743" i="1"/>
  <c r="G743" i="1" s="1"/>
  <c r="H743" i="1" s="1"/>
  <c r="F747" i="1"/>
  <c r="E748" i="1"/>
  <c r="G748" i="1" s="1"/>
  <c r="H748" i="1" s="1"/>
  <c r="O753" i="1"/>
  <c r="Q753" i="1" s="1"/>
  <c r="R753" i="1" s="1"/>
  <c r="P757" i="1"/>
  <c r="O758" i="1"/>
  <c r="Q758" i="1" s="1"/>
  <c r="R758" i="1" s="1"/>
  <c r="F786" i="1"/>
  <c r="K791" i="1"/>
  <c r="K801" i="1"/>
  <c r="J801" i="1"/>
  <c r="L801" i="1" s="1"/>
  <c r="M801" i="1" s="1"/>
  <c r="P807" i="1"/>
  <c r="O807" i="1"/>
  <c r="Q807" i="1" s="1"/>
  <c r="R807" i="1" s="1"/>
  <c r="F813" i="1"/>
  <c r="E813" i="1"/>
  <c r="G813" i="1" s="1"/>
  <c r="H813" i="1" s="1"/>
  <c r="E843" i="1"/>
  <c r="G843" i="1" s="1"/>
  <c r="H843" i="1" s="1"/>
  <c r="F843" i="1"/>
  <c r="P860" i="1"/>
  <c r="O860" i="1"/>
  <c r="Q860" i="1" s="1"/>
  <c r="R860" i="1" s="1"/>
  <c r="J875" i="1"/>
  <c r="L875" i="1" s="1"/>
  <c r="M875" i="1" s="1"/>
  <c r="K875" i="1"/>
  <c r="P957" i="1"/>
  <c r="O957" i="1"/>
  <c r="Q957" i="1" s="1"/>
  <c r="R957" i="1" s="1"/>
  <c r="J688" i="1"/>
  <c r="L688" i="1" s="1"/>
  <c r="M688" i="1" s="1"/>
  <c r="O833" i="1"/>
  <c r="Q833" i="1" s="1"/>
  <c r="R833" i="1" s="1"/>
  <c r="P833" i="1"/>
  <c r="F853" i="1"/>
  <c r="E853" i="1"/>
  <c r="G853" i="1" s="1"/>
  <c r="H853" i="1" s="1"/>
  <c r="P884" i="1"/>
  <c r="O884" i="1"/>
  <c r="Q884" i="1" s="1"/>
  <c r="R884" i="1" s="1"/>
  <c r="F947" i="1"/>
  <c r="E947" i="1"/>
  <c r="G947" i="1" s="1"/>
  <c r="H947" i="1" s="1"/>
  <c r="F956" i="1"/>
  <c r="E956" i="1"/>
  <c r="G956" i="1" s="1"/>
  <c r="H956" i="1" s="1"/>
  <c r="K1069" i="1"/>
  <c r="J1069" i="1"/>
  <c r="L1069" i="1" s="1"/>
  <c r="M1069" i="1" s="1"/>
  <c r="P1100" i="1"/>
  <c r="O1100" i="1"/>
  <c r="Q1100" i="1" s="1"/>
  <c r="R1100" i="1" s="1"/>
  <c r="F1160" i="1"/>
  <c r="E1160" i="1"/>
  <c r="G1160" i="1" s="1"/>
  <c r="H1160" i="1" s="1"/>
  <c r="E1167" i="1"/>
  <c r="G1167" i="1" s="1"/>
  <c r="H1167" i="1" s="1"/>
  <c r="F1167" i="1"/>
  <c r="F971" i="1"/>
  <c r="E971" i="1"/>
  <c r="G971" i="1" s="1"/>
  <c r="H971" i="1" s="1"/>
  <c r="K1008" i="1"/>
  <c r="J1008" i="1"/>
  <c r="L1008" i="1" s="1"/>
  <c r="M1008" i="1" s="1"/>
  <c r="P1013" i="1"/>
  <c r="O1013" i="1"/>
  <c r="Q1013" i="1" s="1"/>
  <c r="R1013" i="1" s="1"/>
  <c r="P1046" i="1"/>
  <c r="O1046" i="1"/>
  <c r="Q1046" i="1" s="1"/>
  <c r="R1046" i="1" s="1"/>
  <c r="O1058" i="1"/>
  <c r="Q1058" i="1" s="1"/>
  <c r="R1058" i="1" s="1"/>
  <c r="E1065" i="1"/>
  <c r="G1065" i="1" s="1"/>
  <c r="H1065" i="1" s="1"/>
  <c r="F1065" i="1"/>
  <c r="F1073" i="1"/>
  <c r="P1087" i="1"/>
  <c r="O1087" i="1"/>
  <c r="Q1087" i="1" s="1"/>
  <c r="R1087" i="1" s="1"/>
  <c r="F1127" i="1"/>
  <c r="E1127" i="1"/>
  <c r="G1127" i="1" s="1"/>
  <c r="H1127" i="1" s="1"/>
  <c r="O947" i="1"/>
  <c r="Q947" i="1" s="1"/>
  <c r="R947" i="1" s="1"/>
  <c r="P947" i="1"/>
  <c r="K965" i="1"/>
  <c r="J965" i="1"/>
  <c r="L965" i="1" s="1"/>
  <c r="M965" i="1" s="1"/>
  <c r="O1145" i="1"/>
  <c r="Q1145" i="1" s="1"/>
  <c r="R1145" i="1" s="1"/>
  <c r="P1145" i="1"/>
  <c r="J815" i="1"/>
  <c r="L815" i="1" s="1"/>
  <c r="M815" i="1" s="1"/>
  <c r="J817" i="1"/>
  <c r="L817" i="1" s="1"/>
  <c r="M817" i="1" s="1"/>
  <c r="J818" i="1"/>
  <c r="L818" i="1" s="1"/>
  <c r="M818" i="1" s="1"/>
  <c r="O819" i="1"/>
  <c r="Q819" i="1" s="1"/>
  <c r="R819" i="1" s="1"/>
  <c r="O820" i="1"/>
  <c r="Q820" i="1" s="1"/>
  <c r="R820" i="1" s="1"/>
  <c r="E828" i="1"/>
  <c r="G828" i="1" s="1"/>
  <c r="H828" i="1" s="1"/>
  <c r="E834" i="1"/>
  <c r="G834" i="1" s="1"/>
  <c r="H834" i="1" s="1"/>
  <c r="O838" i="1"/>
  <c r="Q838" i="1" s="1"/>
  <c r="R838" i="1" s="1"/>
  <c r="J843" i="1"/>
  <c r="L843" i="1" s="1"/>
  <c r="M843" i="1" s="1"/>
  <c r="F847" i="1"/>
  <c r="J857" i="1"/>
  <c r="L857" i="1" s="1"/>
  <c r="M857" i="1" s="1"/>
  <c r="E858" i="1"/>
  <c r="G858" i="1" s="1"/>
  <c r="H858" i="1" s="1"/>
  <c r="O876" i="1"/>
  <c r="Q876" i="1" s="1"/>
  <c r="R876" i="1" s="1"/>
  <c r="F878" i="1"/>
  <c r="J887" i="1"/>
  <c r="L887" i="1" s="1"/>
  <c r="M887" i="1" s="1"/>
  <c r="P888" i="1"/>
  <c r="F999" i="1"/>
  <c r="E999" i="1"/>
  <c r="G999" i="1" s="1"/>
  <c r="H999" i="1" s="1"/>
  <c r="F1033" i="1"/>
  <c r="E1033" i="1"/>
  <c r="G1033" i="1" s="1"/>
  <c r="H1033" i="1" s="1"/>
  <c r="F1039" i="1"/>
  <c r="E1039" i="1"/>
  <c r="G1039" i="1" s="1"/>
  <c r="H1039" i="1" s="1"/>
  <c r="J1054" i="1"/>
  <c r="L1054" i="1" s="1"/>
  <c r="M1054" i="1" s="1"/>
  <c r="K1054" i="1"/>
  <c r="K1101" i="1"/>
  <c r="J1101" i="1"/>
  <c r="L1101" i="1" s="1"/>
  <c r="M1101" i="1" s="1"/>
  <c r="O1188" i="1"/>
  <c r="Q1188" i="1" s="1"/>
  <c r="R1188" i="1" s="1"/>
  <c r="P1188" i="1"/>
  <c r="E1202" i="1"/>
  <c r="G1202" i="1" s="1"/>
  <c r="H1202" i="1" s="1"/>
  <c r="F1202" i="1"/>
  <c r="E1210" i="1"/>
  <c r="G1210" i="1" s="1"/>
  <c r="H1210" i="1" s="1"/>
  <c r="F1210" i="1"/>
  <c r="J884" i="1"/>
  <c r="L884" i="1" s="1"/>
  <c r="M884" i="1" s="1"/>
  <c r="E885" i="1"/>
  <c r="G885" i="1" s="1"/>
  <c r="H885" i="1" s="1"/>
  <c r="E895" i="1"/>
  <c r="G895" i="1" s="1"/>
  <c r="H895" i="1" s="1"/>
  <c r="O895" i="1"/>
  <c r="Q895" i="1" s="1"/>
  <c r="R895" i="1" s="1"/>
  <c r="J903" i="1"/>
  <c r="L903" i="1" s="1"/>
  <c r="M903" i="1" s="1"/>
  <c r="O904" i="1"/>
  <c r="Q904" i="1" s="1"/>
  <c r="R904" i="1" s="1"/>
  <c r="K908" i="1"/>
  <c r="O963" i="1"/>
  <c r="Q963" i="1" s="1"/>
  <c r="R963" i="1" s="1"/>
  <c r="P963" i="1"/>
  <c r="P987" i="1"/>
  <c r="O987" i="1"/>
  <c r="Q987" i="1" s="1"/>
  <c r="R987" i="1" s="1"/>
  <c r="E991" i="1"/>
  <c r="G991" i="1" s="1"/>
  <c r="H991" i="1" s="1"/>
  <c r="O1005" i="1"/>
  <c r="Q1005" i="1" s="1"/>
  <c r="R1005" i="1" s="1"/>
  <c r="K1017" i="1"/>
  <c r="J1017" i="1"/>
  <c r="L1017" i="1" s="1"/>
  <c r="M1017" i="1" s="1"/>
  <c r="K1022" i="1"/>
  <c r="J1022" i="1"/>
  <c r="L1022" i="1" s="1"/>
  <c r="M1022" i="1" s="1"/>
  <c r="P1034" i="1"/>
  <c r="O1034" i="1"/>
  <c r="Q1034" i="1" s="1"/>
  <c r="R1034" i="1" s="1"/>
  <c r="F1050" i="1"/>
  <c r="E1050" i="1"/>
  <c r="G1050" i="1" s="1"/>
  <c r="H1050" i="1" s="1"/>
  <c r="P1062" i="1"/>
  <c r="O1062" i="1"/>
  <c r="Q1062" i="1" s="1"/>
  <c r="R1062" i="1" s="1"/>
  <c r="O1071" i="1"/>
  <c r="Q1071" i="1" s="1"/>
  <c r="R1071" i="1" s="1"/>
  <c r="P1071" i="1"/>
  <c r="K1113" i="1"/>
  <c r="J1113" i="1"/>
  <c r="L1113" i="1" s="1"/>
  <c r="M1113" i="1" s="1"/>
  <c r="O1144" i="1"/>
  <c r="Q1144" i="1" s="1"/>
  <c r="R1144" i="1" s="1"/>
  <c r="P1144" i="1"/>
  <c r="K1206" i="1"/>
  <c r="J1206" i="1"/>
  <c r="L1206" i="1" s="1"/>
  <c r="M1206" i="1" s="1"/>
  <c r="P1227" i="1"/>
  <c r="O1227" i="1"/>
  <c r="Q1227" i="1" s="1"/>
  <c r="R1227" i="1" s="1"/>
  <c r="F1233" i="1"/>
  <c r="E1233" i="1"/>
  <c r="G1233" i="1" s="1"/>
  <c r="H1233" i="1" s="1"/>
  <c r="K828" i="1"/>
  <c r="O831" i="1"/>
  <c r="Q831" i="1" s="1"/>
  <c r="R831" i="1" s="1"/>
  <c r="O836" i="1"/>
  <c r="Q836" i="1" s="1"/>
  <c r="R836" i="1" s="1"/>
  <c r="F839" i="1"/>
  <c r="J841" i="1"/>
  <c r="L841" i="1" s="1"/>
  <c r="M841" i="1" s="1"/>
  <c r="J842" i="1"/>
  <c r="L842" i="1" s="1"/>
  <c r="M842" i="1" s="1"/>
  <c r="E850" i="1"/>
  <c r="G850" i="1" s="1"/>
  <c r="H850" i="1" s="1"/>
  <c r="F851" i="1"/>
  <c r="J855" i="1"/>
  <c r="L855" i="1" s="1"/>
  <c r="M855" i="1" s="1"/>
  <c r="J863" i="1"/>
  <c r="L863" i="1" s="1"/>
  <c r="M863" i="1" s="1"/>
  <c r="O864" i="1"/>
  <c r="Q864" i="1" s="1"/>
  <c r="R864" i="1" s="1"/>
  <c r="O868" i="1"/>
  <c r="Q868" i="1" s="1"/>
  <c r="R868" i="1" s="1"/>
  <c r="F870" i="1"/>
  <c r="J879" i="1"/>
  <c r="L879" i="1" s="1"/>
  <c r="M879" i="1" s="1"/>
  <c r="P880" i="1"/>
  <c r="E890" i="1"/>
  <c r="G890" i="1" s="1"/>
  <c r="H890" i="1" s="1"/>
  <c r="K891" i="1"/>
  <c r="J898" i="1"/>
  <c r="L898" i="1" s="1"/>
  <c r="M898" i="1" s="1"/>
  <c r="E906" i="1"/>
  <c r="G906" i="1" s="1"/>
  <c r="H906" i="1" s="1"/>
  <c r="J907" i="1"/>
  <c r="L907" i="1" s="1"/>
  <c r="M907" i="1" s="1"/>
  <c r="E911" i="1"/>
  <c r="G911" i="1" s="1"/>
  <c r="H911" i="1" s="1"/>
  <c r="O911" i="1"/>
  <c r="Q911" i="1" s="1"/>
  <c r="R911" i="1" s="1"/>
  <c r="E914" i="1"/>
  <c r="G914" i="1" s="1"/>
  <c r="H914" i="1" s="1"/>
  <c r="E918" i="1"/>
  <c r="G918" i="1" s="1"/>
  <c r="H918" i="1" s="1"/>
  <c r="O921" i="1"/>
  <c r="Q921" i="1" s="1"/>
  <c r="R921" i="1" s="1"/>
  <c r="J933" i="1"/>
  <c r="L933" i="1" s="1"/>
  <c r="M933" i="1" s="1"/>
  <c r="O941" i="1"/>
  <c r="Q941" i="1" s="1"/>
  <c r="R941" i="1" s="1"/>
  <c r="E943" i="1"/>
  <c r="G943" i="1" s="1"/>
  <c r="H943" i="1" s="1"/>
  <c r="J960" i="1"/>
  <c r="L960" i="1" s="1"/>
  <c r="M960" i="1" s="1"/>
  <c r="E977" i="1"/>
  <c r="G977" i="1" s="1"/>
  <c r="H977" i="1" s="1"/>
  <c r="J982" i="1"/>
  <c r="L982" i="1" s="1"/>
  <c r="M982" i="1" s="1"/>
  <c r="P1025" i="1"/>
  <c r="O1025" i="1"/>
  <c r="Q1025" i="1" s="1"/>
  <c r="R1025" i="1" s="1"/>
  <c r="J1027" i="1"/>
  <c r="L1027" i="1" s="1"/>
  <c r="M1027" i="1" s="1"/>
  <c r="K1044" i="1"/>
  <c r="J1044" i="1"/>
  <c r="L1044" i="1" s="1"/>
  <c r="M1044" i="1" s="1"/>
  <c r="F1058" i="1"/>
  <c r="E1058" i="1"/>
  <c r="G1058" i="1" s="1"/>
  <c r="H1058" i="1" s="1"/>
  <c r="F1061" i="1"/>
  <c r="O1086" i="1"/>
  <c r="Q1086" i="1" s="1"/>
  <c r="R1086" i="1" s="1"/>
  <c r="F1095" i="1"/>
  <c r="E1095" i="1"/>
  <c r="G1095" i="1" s="1"/>
  <c r="H1095" i="1" s="1"/>
  <c r="K1098" i="1"/>
  <c r="J1098" i="1"/>
  <c r="L1098" i="1" s="1"/>
  <c r="M1098" i="1" s="1"/>
  <c r="F1108" i="1"/>
  <c r="E1108" i="1"/>
  <c r="G1108" i="1" s="1"/>
  <c r="H1108" i="1" s="1"/>
  <c r="F1177" i="1"/>
  <c r="E1177" i="1"/>
  <c r="G1177" i="1" s="1"/>
  <c r="H1177" i="1" s="1"/>
  <c r="O1187" i="1"/>
  <c r="Q1187" i="1" s="1"/>
  <c r="R1187" i="1" s="1"/>
  <c r="P1187" i="1"/>
  <c r="O878" i="1"/>
  <c r="Q878" i="1" s="1"/>
  <c r="R878" i="1" s="1"/>
  <c r="J889" i="1"/>
  <c r="L889" i="1" s="1"/>
  <c r="M889" i="1" s="1"/>
  <c r="J897" i="1"/>
  <c r="L897" i="1" s="1"/>
  <c r="M897" i="1" s="1"/>
  <c r="K926" i="1"/>
  <c r="J937" i="1"/>
  <c r="L937" i="1" s="1"/>
  <c r="M937" i="1" s="1"/>
  <c r="F959" i="1"/>
  <c r="E959" i="1"/>
  <c r="G959" i="1" s="1"/>
  <c r="H959" i="1" s="1"/>
  <c r="F1011" i="1"/>
  <c r="E1011" i="1"/>
  <c r="G1011" i="1" s="1"/>
  <c r="H1011" i="1" s="1"/>
  <c r="K1029" i="1"/>
  <c r="J1029" i="1"/>
  <c r="L1029" i="1" s="1"/>
  <c r="M1029" i="1" s="1"/>
  <c r="P1039" i="1"/>
  <c r="P1070" i="1"/>
  <c r="O1070" i="1"/>
  <c r="Q1070" i="1" s="1"/>
  <c r="R1070" i="1" s="1"/>
  <c r="P1076" i="1"/>
  <c r="O1076" i="1"/>
  <c r="Q1076" i="1" s="1"/>
  <c r="R1076" i="1" s="1"/>
  <c r="P1083" i="1"/>
  <c r="K1182" i="1"/>
  <c r="J793" i="1"/>
  <c r="L793" i="1" s="1"/>
  <c r="M793" i="1" s="1"/>
  <c r="O798" i="1"/>
  <c r="Q798" i="1" s="1"/>
  <c r="R798" i="1" s="1"/>
  <c r="E804" i="1"/>
  <c r="G804" i="1" s="1"/>
  <c r="H804" i="1" s="1"/>
  <c r="J809" i="1"/>
  <c r="L809" i="1" s="1"/>
  <c r="M809" i="1" s="1"/>
  <c r="O814" i="1"/>
  <c r="Q814" i="1" s="1"/>
  <c r="R814" i="1" s="1"/>
  <c r="E820" i="1"/>
  <c r="G820" i="1" s="1"/>
  <c r="H820" i="1" s="1"/>
  <c r="O822" i="1"/>
  <c r="Q822" i="1" s="1"/>
  <c r="R822" i="1" s="1"/>
  <c r="P829" i="1"/>
  <c r="J833" i="1"/>
  <c r="L833" i="1" s="1"/>
  <c r="M833" i="1" s="1"/>
  <c r="K848" i="1"/>
  <c r="P966" i="1"/>
  <c r="O966" i="1"/>
  <c r="Q966" i="1" s="1"/>
  <c r="R966" i="1" s="1"/>
  <c r="F1049" i="1"/>
  <c r="E1049" i="1"/>
  <c r="G1049" i="1" s="1"/>
  <c r="H1049" i="1" s="1"/>
  <c r="F1052" i="1"/>
  <c r="E1052" i="1"/>
  <c r="G1052" i="1" s="1"/>
  <c r="H1052" i="1" s="1"/>
  <c r="K1097" i="1"/>
  <c r="J1097" i="1"/>
  <c r="L1097" i="1" s="1"/>
  <c r="M1097" i="1" s="1"/>
  <c r="P1170" i="1"/>
  <c r="O1170" i="1"/>
  <c r="Q1170" i="1" s="1"/>
  <c r="R1170" i="1" s="1"/>
  <c r="P1105" i="1"/>
  <c r="O1105" i="1"/>
  <c r="Q1105" i="1" s="1"/>
  <c r="R1105" i="1" s="1"/>
  <c r="J1148" i="1"/>
  <c r="L1148" i="1" s="1"/>
  <c r="M1148" i="1" s="1"/>
  <c r="K1148" i="1"/>
  <c r="P1168" i="1"/>
  <c r="O1168" i="1"/>
  <c r="Q1168" i="1" s="1"/>
  <c r="R1168" i="1" s="1"/>
  <c r="K1173" i="1"/>
  <c r="J1173" i="1"/>
  <c r="L1173" i="1" s="1"/>
  <c r="M1173" i="1" s="1"/>
  <c r="O1201" i="1"/>
  <c r="Q1201" i="1" s="1"/>
  <c r="R1201" i="1" s="1"/>
  <c r="P1201" i="1"/>
  <c r="F1241" i="1"/>
  <c r="E1241" i="1"/>
  <c r="G1241" i="1" s="1"/>
  <c r="H1241" i="1" s="1"/>
  <c r="F1103" i="1"/>
  <c r="E1103" i="1"/>
  <c r="G1103" i="1" s="1"/>
  <c r="H1103" i="1" s="1"/>
  <c r="K1106" i="1"/>
  <c r="J1106" i="1"/>
  <c r="L1106" i="1" s="1"/>
  <c r="M1106" i="1" s="1"/>
  <c r="K1108" i="1"/>
  <c r="J1108" i="1"/>
  <c r="L1108" i="1" s="1"/>
  <c r="M1108" i="1" s="1"/>
  <c r="P1113" i="1"/>
  <c r="O1113" i="1"/>
  <c r="Q1113" i="1" s="1"/>
  <c r="R1113" i="1" s="1"/>
  <c r="K1127" i="1"/>
  <c r="J1127" i="1"/>
  <c r="L1127" i="1" s="1"/>
  <c r="M1127" i="1" s="1"/>
  <c r="K1133" i="1"/>
  <c r="J1133" i="1"/>
  <c r="L1133" i="1" s="1"/>
  <c r="M1133" i="1" s="1"/>
  <c r="O1143" i="1"/>
  <c r="Q1143" i="1" s="1"/>
  <c r="R1143" i="1" s="1"/>
  <c r="P1143" i="1"/>
  <c r="O1153" i="1"/>
  <c r="Q1153" i="1" s="1"/>
  <c r="R1153" i="1" s="1"/>
  <c r="P1153" i="1"/>
  <c r="O1161" i="1"/>
  <c r="Q1161" i="1" s="1"/>
  <c r="R1161" i="1" s="1"/>
  <c r="P1161" i="1"/>
  <c r="E1186" i="1"/>
  <c r="G1186" i="1" s="1"/>
  <c r="H1186" i="1" s="1"/>
  <c r="F1186" i="1"/>
  <c r="P1108" i="1"/>
  <c r="O1108" i="1"/>
  <c r="Q1108" i="1" s="1"/>
  <c r="R1108" i="1" s="1"/>
  <c r="P1127" i="1"/>
  <c r="O1127" i="1"/>
  <c r="Q1127" i="1" s="1"/>
  <c r="R1127" i="1" s="1"/>
  <c r="P1133" i="1"/>
  <c r="O1133" i="1"/>
  <c r="Q1133" i="1" s="1"/>
  <c r="R1133" i="1" s="1"/>
  <c r="K1142" i="1"/>
  <c r="J1142" i="1"/>
  <c r="L1142" i="1" s="1"/>
  <c r="M1142" i="1" s="1"/>
  <c r="P1150" i="1"/>
  <c r="O1150" i="1"/>
  <c r="Q1150" i="1" s="1"/>
  <c r="R1150" i="1" s="1"/>
  <c r="O1204" i="1"/>
  <c r="Q1204" i="1" s="1"/>
  <c r="R1204" i="1" s="1"/>
  <c r="P1204" i="1"/>
  <c r="P1221" i="1"/>
  <c r="O1221" i="1"/>
  <c r="Q1221" i="1" s="1"/>
  <c r="R1221" i="1" s="1"/>
  <c r="J968" i="1"/>
  <c r="L968" i="1" s="1"/>
  <c r="M968" i="1" s="1"/>
  <c r="O1003" i="1"/>
  <c r="Q1003" i="1" s="1"/>
  <c r="R1003" i="1" s="1"/>
  <c r="J1006" i="1"/>
  <c r="L1006" i="1" s="1"/>
  <c r="M1006" i="1" s="1"/>
  <c r="E1015" i="1"/>
  <c r="G1015" i="1" s="1"/>
  <c r="H1015" i="1" s="1"/>
  <c r="E1019" i="1"/>
  <c r="G1019" i="1" s="1"/>
  <c r="H1019" i="1" s="1"/>
  <c r="J1021" i="1"/>
  <c r="L1021" i="1" s="1"/>
  <c r="M1021" i="1" s="1"/>
  <c r="E1026" i="1"/>
  <c r="G1026" i="1" s="1"/>
  <c r="H1026" i="1" s="1"/>
  <c r="O1027" i="1"/>
  <c r="Q1027" i="1" s="1"/>
  <c r="R1027" i="1" s="1"/>
  <c r="E1037" i="1"/>
  <c r="G1037" i="1" s="1"/>
  <c r="H1037" i="1" s="1"/>
  <c r="J1038" i="1"/>
  <c r="L1038" i="1" s="1"/>
  <c r="M1038" i="1" s="1"/>
  <c r="J1039" i="1"/>
  <c r="L1039" i="1" s="1"/>
  <c r="M1039" i="1" s="1"/>
  <c r="J1041" i="1"/>
  <c r="L1041" i="1" s="1"/>
  <c r="M1041" i="1" s="1"/>
  <c r="O1043" i="1"/>
  <c r="Q1043" i="1" s="1"/>
  <c r="R1043" i="1" s="1"/>
  <c r="P1044" i="1"/>
  <c r="E1047" i="1"/>
  <c r="G1047" i="1" s="1"/>
  <c r="H1047" i="1" s="1"/>
  <c r="J1052" i="1"/>
  <c r="L1052" i="1" s="1"/>
  <c r="M1052" i="1" s="1"/>
  <c r="O1054" i="1"/>
  <c r="Q1054" i="1" s="1"/>
  <c r="R1054" i="1" s="1"/>
  <c r="F1057" i="1"/>
  <c r="E1063" i="1"/>
  <c r="G1063" i="1" s="1"/>
  <c r="H1063" i="1" s="1"/>
  <c r="J1065" i="1"/>
  <c r="L1065" i="1" s="1"/>
  <c r="M1065" i="1" s="1"/>
  <c r="P1067" i="1"/>
  <c r="E1071" i="1"/>
  <c r="G1071" i="1" s="1"/>
  <c r="H1071" i="1" s="1"/>
  <c r="E1072" i="1"/>
  <c r="G1072" i="1" s="1"/>
  <c r="H1072" i="1" s="1"/>
  <c r="O1082" i="1"/>
  <c r="Q1082" i="1" s="1"/>
  <c r="R1082" i="1" s="1"/>
  <c r="E1085" i="1"/>
  <c r="G1085" i="1" s="1"/>
  <c r="H1085" i="1" s="1"/>
  <c r="E1087" i="1"/>
  <c r="G1087" i="1" s="1"/>
  <c r="H1087" i="1" s="1"/>
  <c r="F1089" i="1"/>
  <c r="O1090" i="1"/>
  <c r="Q1090" i="1" s="1"/>
  <c r="R1090" i="1" s="1"/>
  <c r="E1092" i="1"/>
  <c r="G1092" i="1" s="1"/>
  <c r="H1092" i="1" s="1"/>
  <c r="E1093" i="1"/>
  <c r="G1093" i="1" s="1"/>
  <c r="H1093" i="1" s="1"/>
  <c r="J1095" i="1"/>
  <c r="L1095" i="1" s="1"/>
  <c r="M1095" i="1" s="1"/>
  <c r="E1096" i="1"/>
  <c r="G1096" i="1" s="1"/>
  <c r="H1096" i="1" s="1"/>
  <c r="J1103" i="1"/>
  <c r="L1103" i="1" s="1"/>
  <c r="M1103" i="1" s="1"/>
  <c r="P1139" i="1"/>
  <c r="O1139" i="1"/>
  <c r="Q1139" i="1" s="1"/>
  <c r="R1139" i="1" s="1"/>
  <c r="E1151" i="1"/>
  <c r="G1151" i="1" s="1"/>
  <c r="H1151" i="1" s="1"/>
  <c r="F1151" i="1"/>
  <c r="K1157" i="1"/>
  <c r="J1157" i="1"/>
  <c r="L1157" i="1" s="1"/>
  <c r="M1157" i="1" s="1"/>
  <c r="O1177" i="1"/>
  <c r="Q1177" i="1" s="1"/>
  <c r="R1177" i="1" s="1"/>
  <c r="P1177" i="1"/>
  <c r="F1209" i="1"/>
  <c r="E1209" i="1"/>
  <c r="G1209" i="1" s="1"/>
  <c r="H1209" i="1" s="1"/>
  <c r="F1218" i="1"/>
  <c r="E1218" i="1"/>
  <c r="G1218" i="1" s="1"/>
  <c r="H1218" i="1" s="1"/>
  <c r="F1246" i="1"/>
  <c r="E1246" i="1"/>
  <c r="G1246" i="1" s="1"/>
  <c r="H1246" i="1" s="1"/>
  <c r="J949" i="1"/>
  <c r="L949" i="1" s="1"/>
  <c r="M949" i="1" s="1"/>
  <c r="O950" i="1"/>
  <c r="Q950" i="1" s="1"/>
  <c r="R950" i="1" s="1"/>
  <c r="K958" i="1"/>
  <c r="O965" i="1"/>
  <c r="Q965" i="1" s="1"/>
  <c r="R965" i="1" s="1"/>
  <c r="E967" i="1"/>
  <c r="G967" i="1" s="1"/>
  <c r="H967" i="1" s="1"/>
  <c r="P971" i="1"/>
  <c r="J977" i="1"/>
  <c r="L977" i="1" s="1"/>
  <c r="M977" i="1" s="1"/>
  <c r="E980" i="1"/>
  <c r="G980" i="1" s="1"/>
  <c r="H980" i="1" s="1"/>
  <c r="O982" i="1"/>
  <c r="Q982" i="1" s="1"/>
  <c r="R982" i="1" s="1"/>
  <c r="E992" i="1"/>
  <c r="G992" i="1" s="1"/>
  <c r="H992" i="1" s="1"/>
  <c r="O994" i="1"/>
  <c r="Q994" i="1" s="1"/>
  <c r="R994" i="1" s="1"/>
  <c r="J997" i="1"/>
  <c r="L997" i="1" s="1"/>
  <c r="M997" i="1" s="1"/>
  <c r="O1011" i="1"/>
  <c r="Q1011" i="1" s="1"/>
  <c r="R1011" i="1" s="1"/>
  <c r="J1036" i="1"/>
  <c r="L1036" i="1" s="1"/>
  <c r="M1036" i="1" s="1"/>
  <c r="K1042" i="1"/>
  <c r="J1053" i="1"/>
  <c r="L1053" i="1" s="1"/>
  <c r="M1053" i="1" s="1"/>
  <c r="P1055" i="1"/>
  <c r="O1060" i="1"/>
  <c r="Q1060" i="1" s="1"/>
  <c r="R1060" i="1" s="1"/>
  <c r="K1066" i="1"/>
  <c r="O1073" i="1"/>
  <c r="Q1073" i="1" s="1"/>
  <c r="R1073" i="1" s="1"/>
  <c r="J1079" i="1"/>
  <c r="L1079" i="1" s="1"/>
  <c r="M1079" i="1" s="1"/>
  <c r="E1101" i="1"/>
  <c r="G1101" i="1" s="1"/>
  <c r="H1101" i="1" s="1"/>
  <c r="P1121" i="1"/>
  <c r="O1121" i="1"/>
  <c r="Q1121" i="1" s="1"/>
  <c r="R1121" i="1" s="1"/>
  <c r="O1137" i="1"/>
  <c r="Q1137" i="1" s="1"/>
  <c r="R1137" i="1" s="1"/>
  <c r="P1137" i="1"/>
  <c r="J1207" i="1"/>
  <c r="L1207" i="1" s="1"/>
  <c r="M1207" i="1" s="1"/>
  <c r="K1207" i="1"/>
  <c r="P1237" i="1"/>
  <c r="O1237" i="1"/>
  <c r="Q1237" i="1" s="1"/>
  <c r="R1237" i="1" s="1"/>
  <c r="K1257" i="1"/>
  <c r="J1257" i="1"/>
  <c r="L1257" i="1" s="1"/>
  <c r="M1257" i="1" s="1"/>
  <c r="J1084" i="1"/>
  <c r="L1084" i="1" s="1"/>
  <c r="M1084" i="1" s="1"/>
  <c r="K1086" i="1"/>
  <c r="J1087" i="1"/>
  <c r="L1087" i="1" s="1"/>
  <c r="M1087" i="1" s="1"/>
  <c r="O1103" i="1"/>
  <c r="Q1103" i="1" s="1"/>
  <c r="R1103" i="1" s="1"/>
  <c r="K1105" i="1"/>
  <c r="J1105" i="1"/>
  <c r="L1105" i="1" s="1"/>
  <c r="M1105" i="1" s="1"/>
  <c r="F1111" i="1"/>
  <c r="E1111" i="1"/>
  <c r="G1111" i="1" s="1"/>
  <c r="H1111" i="1" s="1"/>
  <c r="F1119" i="1"/>
  <c r="E1119" i="1"/>
  <c r="G1119" i="1" s="1"/>
  <c r="H1119" i="1" s="1"/>
  <c r="F1131" i="1"/>
  <c r="E1131" i="1"/>
  <c r="G1131" i="1" s="1"/>
  <c r="H1131" i="1" s="1"/>
  <c r="E1138" i="1"/>
  <c r="G1138" i="1" s="1"/>
  <c r="H1138" i="1" s="1"/>
  <c r="F1138" i="1"/>
  <c r="F1148" i="1"/>
  <c r="E1148" i="1"/>
  <c r="G1148" i="1" s="1"/>
  <c r="H1148" i="1" s="1"/>
  <c r="F1185" i="1"/>
  <c r="P1203" i="1"/>
  <c r="O1203" i="1"/>
  <c r="Q1203" i="1" s="1"/>
  <c r="R1203" i="1" s="1"/>
  <c r="P1211" i="1"/>
  <c r="O1211" i="1"/>
  <c r="Q1211" i="1" s="1"/>
  <c r="R1211" i="1" s="1"/>
  <c r="K1230" i="1"/>
  <c r="J1230" i="1"/>
  <c r="L1230" i="1" s="1"/>
  <c r="M1230" i="1" s="1"/>
  <c r="P1251" i="1"/>
  <c r="O1251" i="1"/>
  <c r="Q1251" i="1" s="1"/>
  <c r="R1251" i="1" s="1"/>
  <c r="P1212" i="1"/>
  <c r="J1214" i="1"/>
  <c r="L1214" i="1" s="1"/>
  <c r="M1214" i="1" s="1"/>
  <c r="K1215" i="1"/>
  <c r="E1227" i="1"/>
  <c r="G1227" i="1" s="1"/>
  <c r="H1227" i="1" s="1"/>
  <c r="J1232" i="1"/>
  <c r="L1232" i="1" s="1"/>
  <c r="M1232" i="1" s="1"/>
  <c r="E1158" i="1"/>
  <c r="G1158" i="1" s="1"/>
  <c r="H1158" i="1" s="1"/>
  <c r="O1162" i="1"/>
  <c r="Q1162" i="1" s="1"/>
  <c r="R1162" i="1" s="1"/>
  <c r="J1166" i="1"/>
  <c r="L1166" i="1" s="1"/>
  <c r="M1166" i="1" s="1"/>
  <c r="P1169" i="1"/>
  <c r="J1193" i="1"/>
  <c r="L1193" i="1" s="1"/>
  <c r="M1193" i="1" s="1"/>
  <c r="E1196" i="1"/>
  <c r="G1196" i="1" s="1"/>
  <c r="H1196" i="1" s="1"/>
  <c r="O1198" i="1"/>
  <c r="Q1198" i="1" s="1"/>
  <c r="R1198" i="1" s="1"/>
  <c r="E1243" i="1"/>
  <c r="G1243" i="1" s="1"/>
  <c r="H1243" i="1" s="1"/>
  <c r="P1241" i="1"/>
  <c r="F1244" i="1"/>
  <c r="J1246" i="1"/>
  <c r="L1246" i="1" s="1"/>
  <c r="M1246" i="1" s="1"/>
  <c r="O1154" i="1"/>
  <c r="Q1154" i="1" s="1"/>
  <c r="R1154" i="1" s="1"/>
  <c r="F1159" i="1"/>
  <c r="E1168" i="1"/>
  <c r="G1168" i="1" s="1"/>
  <c r="H1168" i="1" s="1"/>
  <c r="K1172" i="1"/>
  <c r="P1185" i="1"/>
  <c r="O1218" i="1"/>
  <c r="Q1218" i="1" s="1"/>
  <c r="R1218" i="1" s="1"/>
  <c r="P1256" i="1"/>
  <c r="O1256" i="1"/>
  <c r="Q1256" i="1" s="1"/>
  <c r="R1256" i="1" s="1"/>
  <c r="K1259" i="1"/>
  <c r="J1259" i="1"/>
  <c r="L1259" i="1" s="1"/>
  <c r="M1259" i="1" s="1"/>
  <c r="K1204" i="1"/>
  <c r="F1207" i="1"/>
  <c r="P1209" i="1"/>
  <c r="J1221" i="1"/>
  <c r="L1221" i="1" s="1"/>
  <c r="M1221" i="1" s="1"/>
  <c r="E1249" i="1"/>
  <c r="G1249" i="1" s="1"/>
  <c r="H1249" i="1" s="1"/>
  <c r="J1251" i="1"/>
  <c r="L1251" i="1" s="1"/>
  <c r="M1251" i="1" s="1"/>
  <c r="F1257" i="1"/>
  <c r="E1257" i="1"/>
  <c r="G1257" i="1" s="1"/>
  <c r="H1257" i="1" s="1"/>
  <c r="E1258" i="1"/>
  <c r="G1258" i="1" s="1"/>
  <c r="H1258" i="1" s="1"/>
  <c r="H4" i="1"/>
  <c r="F285" i="1"/>
  <c r="E285" i="1"/>
  <c r="G285" i="1" s="1"/>
  <c r="H285" i="1" s="1"/>
  <c r="F433" i="1"/>
  <c r="E433" i="1"/>
  <c r="G433" i="1" s="1"/>
  <c r="H433" i="1" s="1"/>
  <c r="E8" i="1"/>
  <c r="G8" i="1" s="1"/>
  <c r="H8" i="1" s="1"/>
  <c r="O11" i="1"/>
  <c r="Q11" i="1" s="1"/>
  <c r="R11" i="1" s="1"/>
  <c r="E12" i="1"/>
  <c r="G12" i="1" s="1"/>
  <c r="H12" i="1" s="1"/>
  <c r="O14" i="1"/>
  <c r="Q14" i="1" s="1"/>
  <c r="R14" i="1" s="1"/>
  <c r="J17" i="1"/>
  <c r="L17" i="1" s="1"/>
  <c r="M17" i="1" s="1"/>
  <c r="E20" i="1"/>
  <c r="G20" i="1" s="1"/>
  <c r="H20" i="1" s="1"/>
  <c r="O22" i="1"/>
  <c r="Q22" i="1" s="1"/>
  <c r="R22" i="1" s="1"/>
  <c r="J25" i="1"/>
  <c r="L25" i="1" s="1"/>
  <c r="M25" i="1" s="1"/>
  <c r="E28" i="1"/>
  <c r="G28" i="1" s="1"/>
  <c r="H28" i="1" s="1"/>
  <c r="O30" i="1"/>
  <c r="Q30" i="1" s="1"/>
  <c r="R30" i="1" s="1"/>
  <c r="J33" i="1"/>
  <c r="L33" i="1" s="1"/>
  <c r="M33" i="1" s="1"/>
  <c r="E36" i="1"/>
  <c r="G36" i="1" s="1"/>
  <c r="H36" i="1" s="1"/>
  <c r="O38" i="1"/>
  <c r="Q38" i="1" s="1"/>
  <c r="R38" i="1" s="1"/>
  <c r="J41" i="1"/>
  <c r="L41" i="1" s="1"/>
  <c r="M41" i="1" s="1"/>
  <c r="E44" i="1"/>
  <c r="G44" i="1" s="1"/>
  <c r="H44" i="1" s="1"/>
  <c r="O46" i="1"/>
  <c r="Q46" i="1" s="1"/>
  <c r="R46" i="1" s="1"/>
  <c r="J49" i="1"/>
  <c r="L49" i="1" s="1"/>
  <c r="M49" i="1" s="1"/>
  <c r="E52" i="1"/>
  <c r="G52" i="1" s="1"/>
  <c r="H52" i="1" s="1"/>
  <c r="O54" i="1"/>
  <c r="Q54" i="1" s="1"/>
  <c r="R54" i="1" s="1"/>
  <c r="J57" i="1"/>
  <c r="L57" i="1" s="1"/>
  <c r="M57" i="1" s="1"/>
  <c r="E60" i="1"/>
  <c r="G60" i="1" s="1"/>
  <c r="H60" i="1" s="1"/>
  <c r="O62" i="1"/>
  <c r="Q62" i="1" s="1"/>
  <c r="R62" i="1" s="1"/>
  <c r="J65" i="1"/>
  <c r="L65" i="1" s="1"/>
  <c r="M65" i="1" s="1"/>
  <c r="E68" i="1"/>
  <c r="G68" i="1" s="1"/>
  <c r="H68" i="1" s="1"/>
  <c r="O70" i="1"/>
  <c r="Q70" i="1" s="1"/>
  <c r="R70" i="1" s="1"/>
  <c r="J73" i="1"/>
  <c r="L73" i="1" s="1"/>
  <c r="M73" i="1" s="1"/>
  <c r="E76" i="1"/>
  <c r="G76" i="1" s="1"/>
  <c r="H76" i="1" s="1"/>
  <c r="O78" i="1"/>
  <c r="Q78" i="1" s="1"/>
  <c r="R78" i="1" s="1"/>
  <c r="J81" i="1"/>
  <c r="L81" i="1" s="1"/>
  <c r="M81" i="1" s="1"/>
  <c r="E84" i="1"/>
  <c r="G84" i="1" s="1"/>
  <c r="H84" i="1" s="1"/>
  <c r="O86" i="1"/>
  <c r="Q86" i="1" s="1"/>
  <c r="R86" i="1" s="1"/>
  <c r="J89" i="1"/>
  <c r="L89" i="1" s="1"/>
  <c r="M89" i="1" s="1"/>
  <c r="E92" i="1"/>
  <c r="G92" i="1" s="1"/>
  <c r="H92" i="1" s="1"/>
  <c r="O94" i="1"/>
  <c r="Q94" i="1" s="1"/>
  <c r="R94" i="1" s="1"/>
  <c r="J97" i="1"/>
  <c r="L97" i="1" s="1"/>
  <c r="M97" i="1" s="1"/>
  <c r="E100" i="1"/>
  <c r="G100" i="1" s="1"/>
  <c r="H100" i="1" s="1"/>
  <c r="O102" i="1"/>
  <c r="Q102" i="1" s="1"/>
  <c r="R102" i="1" s="1"/>
  <c r="J105" i="1"/>
  <c r="L105" i="1" s="1"/>
  <c r="M105" i="1" s="1"/>
  <c r="E108" i="1"/>
  <c r="G108" i="1" s="1"/>
  <c r="H108" i="1" s="1"/>
  <c r="O110" i="1"/>
  <c r="Q110" i="1" s="1"/>
  <c r="R110" i="1" s="1"/>
  <c r="J113" i="1"/>
  <c r="L113" i="1" s="1"/>
  <c r="M113" i="1" s="1"/>
  <c r="E116" i="1"/>
  <c r="G116" i="1" s="1"/>
  <c r="H116" i="1" s="1"/>
  <c r="O118" i="1"/>
  <c r="Q118" i="1" s="1"/>
  <c r="R118" i="1" s="1"/>
  <c r="J121" i="1"/>
  <c r="L121" i="1" s="1"/>
  <c r="M121" i="1" s="1"/>
  <c r="E124" i="1"/>
  <c r="G124" i="1" s="1"/>
  <c r="H124" i="1" s="1"/>
  <c r="O126" i="1"/>
  <c r="Q126" i="1" s="1"/>
  <c r="R126" i="1" s="1"/>
  <c r="J129" i="1"/>
  <c r="L129" i="1" s="1"/>
  <c r="M129" i="1" s="1"/>
  <c r="E132" i="1"/>
  <c r="G132" i="1" s="1"/>
  <c r="H132" i="1" s="1"/>
  <c r="O134" i="1"/>
  <c r="Q134" i="1" s="1"/>
  <c r="R134" i="1" s="1"/>
  <c r="J137" i="1"/>
  <c r="L137" i="1" s="1"/>
  <c r="M137" i="1" s="1"/>
  <c r="E140" i="1"/>
  <c r="G140" i="1" s="1"/>
  <c r="H140" i="1" s="1"/>
  <c r="O142" i="1"/>
  <c r="Q142" i="1" s="1"/>
  <c r="R142" i="1" s="1"/>
  <c r="J145" i="1"/>
  <c r="L145" i="1" s="1"/>
  <c r="M145" i="1" s="1"/>
  <c r="E148" i="1"/>
  <c r="G148" i="1" s="1"/>
  <c r="H148" i="1" s="1"/>
  <c r="O150" i="1"/>
  <c r="Q150" i="1" s="1"/>
  <c r="R150" i="1" s="1"/>
  <c r="J153" i="1"/>
  <c r="L153" i="1" s="1"/>
  <c r="M153" i="1" s="1"/>
  <c r="E156" i="1"/>
  <c r="G156" i="1" s="1"/>
  <c r="H156" i="1" s="1"/>
  <c r="O158" i="1"/>
  <c r="Q158" i="1" s="1"/>
  <c r="R158" i="1" s="1"/>
  <c r="J161" i="1"/>
  <c r="L161" i="1" s="1"/>
  <c r="M161" i="1" s="1"/>
  <c r="E164" i="1"/>
  <c r="G164" i="1" s="1"/>
  <c r="H164" i="1" s="1"/>
  <c r="O166" i="1"/>
  <c r="Q166" i="1" s="1"/>
  <c r="R166" i="1" s="1"/>
  <c r="J169" i="1"/>
  <c r="L169" i="1" s="1"/>
  <c r="M169" i="1" s="1"/>
  <c r="E172" i="1"/>
  <c r="G172" i="1" s="1"/>
  <c r="H172" i="1" s="1"/>
  <c r="O174" i="1"/>
  <c r="Q174" i="1" s="1"/>
  <c r="R174" i="1" s="1"/>
  <c r="J177" i="1"/>
  <c r="L177" i="1" s="1"/>
  <c r="M177" i="1" s="1"/>
  <c r="E180" i="1"/>
  <c r="G180" i="1" s="1"/>
  <c r="H180" i="1" s="1"/>
  <c r="O182" i="1"/>
  <c r="Q182" i="1" s="1"/>
  <c r="R182" i="1" s="1"/>
  <c r="F186" i="1"/>
  <c r="O186" i="1"/>
  <c r="Q186" i="1" s="1"/>
  <c r="R186" i="1" s="1"/>
  <c r="P196" i="1"/>
  <c r="O196" i="1"/>
  <c r="Q196" i="1" s="1"/>
  <c r="R196" i="1" s="1"/>
  <c r="P198" i="1"/>
  <c r="K202" i="1"/>
  <c r="J202" i="1"/>
  <c r="L202" i="1" s="1"/>
  <c r="M202" i="1" s="1"/>
  <c r="F213" i="1"/>
  <c r="E213" i="1"/>
  <c r="G213" i="1" s="1"/>
  <c r="H213" i="1" s="1"/>
  <c r="K218" i="1"/>
  <c r="J218" i="1"/>
  <c r="L218" i="1" s="1"/>
  <c r="M218" i="1" s="1"/>
  <c r="P223" i="1"/>
  <c r="O223" i="1"/>
  <c r="Q223" i="1" s="1"/>
  <c r="R223" i="1" s="1"/>
  <c r="F229" i="1"/>
  <c r="E229" i="1"/>
  <c r="G229" i="1" s="1"/>
  <c r="H229" i="1" s="1"/>
  <c r="K250" i="1"/>
  <c r="J250" i="1"/>
  <c r="L250" i="1" s="1"/>
  <c r="M250" i="1" s="1"/>
  <c r="P287" i="1"/>
  <c r="O287" i="1"/>
  <c r="Q287" i="1" s="1"/>
  <c r="R287" i="1" s="1"/>
  <c r="K298" i="1"/>
  <c r="J298" i="1"/>
  <c r="L298" i="1" s="1"/>
  <c r="M298" i="1" s="1"/>
  <c r="F381" i="1"/>
  <c r="E381" i="1"/>
  <c r="G381" i="1" s="1"/>
  <c r="H381" i="1" s="1"/>
  <c r="P539" i="1"/>
  <c r="O539" i="1"/>
  <c r="Q539" i="1" s="1"/>
  <c r="R539" i="1" s="1"/>
  <c r="J6" i="1"/>
  <c r="L6" i="1" s="1"/>
  <c r="P207" i="1"/>
  <c r="O207" i="1"/>
  <c r="Q207" i="1" s="1"/>
  <c r="R207" i="1" s="1"/>
  <c r="K242" i="1"/>
  <c r="J242" i="1"/>
  <c r="L242" i="1" s="1"/>
  <c r="M242" i="1" s="1"/>
  <c r="P263" i="1"/>
  <c r="O263" i="1"/>
  <c r="Q263" i="1" s="1"/>
  <c r="R263" i="1" s="1"/>
  <c r="K274" i="1"/>
  <c r="J274" i="1"/>
  <c r="L274" i="1" s="1"/>
  <c r="M274" i="1" s="1"/>
  <c r="K290" i="1"/>
  <c r="J290" i="1"/>
  <c r="L290" i="1" s="1"/>
  <c r="M290" i="1" s="1"/>
  <c r="K306" i="1"/>
  <c r="J306" i="1"/>
  <c r="L306" i="1" s="1"/>
  <c r="M306" i="1" s="1"/>
  <c r="F373" i="1"/>
  <c r="E373" i="1"/>
  <c r="G373" i="1" s="1"/>
  <c r="H373" i="1" s="1"/>
  <c r="F389" i="1"/>
  <c r="E389" i="1"/>
  <c r="G389" i="1" s="1"/>
  <c r="H389" i="1" s="1"/>
  <c r="F420" i="1"/>
  <c r="E420" i="1"/>
  <c r="G420" i="1" s="1"/>
  <c r="H420" i="1" s="1"/>
  <c r="P311" i="1"/>
  <c r="O311" i="1"/>
  <c r="Q311" i="1" s="1"/>
  <c r="R311" i="1" s="1"/>
  <c r="K234" i="1"/>
  <c r="J234" i="1"/>
  <c r="L234" i="1" s="1"/>
  <c r="M234" i="1" s="1"/>
  <c r="P255" i="1"/>
  <c r="O255" i="1"/>
  <c r="Q255" i="1" s="1"/>
  <c r="R255" i="1" s="1"/>
  <c r="F293" i="1"/>
  <c r="E293" i="1"/>
  <c r="G293" i="1" s="1"/>
  <c r="H293" i="1" s="1"/>
  <c r="K314" i="1"/>
  <c r="J314" i="1"/>
  <c r="L314" i="1" s="1"/>
  <c r="M314" i="1" s="1"/>
  <c r="P319" i="1"/>
  <c r="O319" i="1"/>
  <c r="Q319" i="1" s="1"/>
  <c r="R319" i="1" s="1"/>
  <c r="F325" i="1"/>
  <c r="E325" i="1"/>
  <c r="G325" i="1" s="1"/>
  <c r="H325" i="1" s="1"/>
  <c r="K330" i="1"/>
  <c r="J330" i="1"/>
  <c r="L330" i="1" s="1"/>
  <c r="M330" i="1" s="1"/>
  <c r="P335" i="1"/>
  <c r="O335" i="1"/>
  <c r="Q335" i="1" s="1"/>
  <c r="R335" i="1" s="1"/>
  <c r="F341" i="1"/>
  <c r="E341" i="1"/>
  <c r="G341" i="1" s="1"/>
  <c r="H341" i="1" s="1"/>
  <c r="K346" i="1"/>
  <c r="J346" i="1"/>
  <c r="L346" i="1" s="1"/>
  <c r="M346" i="1" s="1"/>
  <c r="P351" i="1"/>
  <c r="O351" i="1"/>
  <c r="Q351" i="1" s="1"/>
  <c r="R351" i="1" s="1"/>
  <c r="F357" i="1"/>
  <c r="E357" i="1"/>
  <c r="G357" i="1" s="1"/>
  <c r="H357" i="1" s="1"/>
  <c r="K362" i="1"/>
  <c r="J362" i="1"/>
  <c r="L362" i="1" s="1"/>
  <c r="M362" i="1" s="1"/>
  <c r="P367" i="1"/>
  <c r="O367" i="1"/>
  <c r="Q367" i="1" s="1"/>
  <c r="R367" i="1" s="1"/>
  <c r="P477" i="1"/>
  <c r="O477" i="1"/>
  <c r="Q477" i="1" s="1"/>
  <c r="R477" i="1" s="1"/>
  <c r="K258" i="1"/>
  <c r="J258" i="1"/>
  <c r="L258" i="1" s="1"/>
  <c r="M258" i="1" s="1"/>
  <c r="J7" i="1"/>
  <c r="L7" i="1" s="1"/>
  <c r="M7" i="1" s="1"/>
  <c r="J11" i="1"/>
  <c r="L11" i="1" s="1"/>
  <c r="M11" i="1" s="1"/>
  <c r="J14" i="1"/>
  <c r="L14" i="1" s="1"/>
  <c r="M14" i="1" s="1"/>
  <c r="E17" i="1"/>
  <c r="G17" i="1" s="1"/>
  <c r="H17" i="1" s="1"/>
  <c r="O19" i="1"/>
  <c r="Q19" i="1" s="1"/>
  <c r="R19" i="1" s="1"/>
  <c r="J22" i="1"/>
  <c r="L22" i="1" s="1"/>
  <c r="M22" i="1" s="1"/>
  <c r="E25" i="1"/>
  <c r="G25" i="1" s="1"/>
  <c r="H25" i="1" s="1"/>
  <c r="O27" i="1"/>
  <c r="Q27" i="1" s="1"/>
  <c r="R27" i="1" s="1"/>
  <c r="J30" i="1"/>
  <c r="L30" i="1" s="1"/>
  <c r="M30" i="1" s="1"/>
  <c r="E33" i="1"/>
  <c r="G33" i="1" s="1"/>
  <c r="H33" i="1" s="1"/>
  <c r="O35" i="1"/>
  <c r="Q35" i="1" s="1"/>
  <c r="R35" i="1" s="1"/>
  <c r="J38" i="1"/>
  <c r="L38" i="1" s="1"/>
  <c r="M38" i="1" s="1"/>
  <c r="E41" i="1"/>
  <c r="G41" i="1" s="1"/>
  <c r="H41" i="1" s="1"/>
  <c r="O43" i="1"/>
  <c r="Q43" i="1" s="1"/>
  <c r="R43" i="1" s="1"/>
  <c r="J46" i="1"/>
  <c r="L46" i="1" s="1"/>
  <c r="M46" i="1" s="1"/>
  <c r="E49" i="1"/>
  <c r="G49" i="1" s="1"/>
  <c r="H49" i="1" s="1"/>
  <c r="O51" i="1"/>
  <c r="Q51" i="1" s="1"/>
  <c r="R51" i="1" s="1"/>
  <c r="J54" i="1"/>
  <c r="L54" i="1" s="1"/>
  <c r="M54" i="1" s="1"/>
  <c r="E57" i="1"/>
  <c r="G57" i="1" s="1"/>
  <c r="H57" i="1" s="1"/>
  <c r="O59" i="1"/>
  <c r="Q59" i="1" s="1"/>
  <c r="R59" i="1" s="1"/>
  <c r="J62" i="1"/>
  <c r="L62" i="1" s="1"/>
  <c r="M62" i="1" s="1"/>
  <c r="E65" i="1"/>
  <c r="G65" i="1" s="1"/>
  <c r="H65" i="1" s="1"/>
  <c r="O67" i="1"/>
  <c r="Q67" i="1" s="1"/>
  <c r="R67" i="1" s="1"/>
  <c r="J70" i="1"/>
  <c r="L70" i="1" s="1"/>
  <c r="M70" i="1" s="1"/>
  <c r="E73" i="1"/>
  <c r="G73" i="1" s="1"/>
  <c r="H73" i="1" s="1"/>
  <c r="O75" i="1"/>
  <c r="Q75" i="1" s="1"/>
  <c r="R75" i="1" s="1"/>
  <c r="J78" i="1"/>
  <c r="L78" i="1" s="1"/>
  <c r="M78" i="1" s="1"/>
  <c r="E81" i="1"/>
  <c r="G81" i="1" s="1"/>
  <c r="H81" i="1" s="1"/>
  <c r="O83" i="1"/>
  <c r="Q83" i="1" s="1"/>
  <c r="R83" i="1" s="1"/>
  <c r="J86" i="1"/>
  <c r="L86" i="1" s="1"/>
  <c r="M86" i="1" s="1"/>
  <c r="E89" i="1"/>
  <c r="G89" i="1" s="1"/>
  <c r="H89" i="1" s="1"/>
  <c r="O91" i="1"/>
  <c r="Q91" i="1" s="1"/>
  <c r="R91" i="1" s="1"/>
  <c r="J94" i="1"/>
  <c r="L94" i="1" s="1"/>
  <c r="M94" i="1" s="1"/>
  <c r="E97" i="1"/>
  <c r="G97" i="1" s="1"/>
  <c r="H97" i="1" s="1"/>
  <c r="O99" i="1"/>
  <c r="Q99" i="1" s="1"/>
  <c r="R99" i="1" s="1"/>
  <c r="J102" i="1"/>
  <c r="L102" i="1" s="1"/>
  <c r="M102" i="1" s="1"/>
  <c r="E105" i="1"/>
  <c r="G105" i="1" s="1"/>
  <c r="H105" i="1" s="1"/>
  <c r="O107" i="1"/>
  <c r="Q107" i="1" s="1"/>
  <c r="R107" i="1" s="1"/>
  <c r="J110" i="1"/>
  <c r="L110" i="1" s="1"/>
  <c r="M110" i="1" s="1"/>
  <c r="E113" i="1"/>
  <c r="G113" i="1" s="1"/>
  <c r="H113" i="1" s="1"/>
  <c r="O115" i="1"/>
  <c r="Q115" i="1" s="1"/>
  <c r="R115" i="1" s="1"/>
  <c r="J118" i="1"/>
  <c r="L118" i="1" s="1"/>
  <c r="M118" i="1" s="1"/>
  <c r="E121" i="1"/>
  <c r="G121" i="1" s="1"/>
  <c r="H121" i="1" s="1"/>
  <c r="O123" i="1"/>
  <c r="Q123" i="1" s="1"/>
  <c r="R123" i="1" s="1"/>
  <c r="J126" i="1"/>
  <c r="L126" i="1" s="1"/>
  <c r="M126" i="1" s="1"/>
  <c r="E129" i="1"/>
  <c r="G129" i="1" s="1"/>
  <c r="H129" i="1" s="1"/>
  <c r="O131" i="1"/>
  <c r="Q131" i="1" s="1"/>
  <c r="R131" i="1" s="1"/>
  <c r="J134" i="1"/>
  <c r="L134" i="1" s="1"/>
  <c r="M134" i="1" s="1"/>
  <c r="E137" i="1"/>
  <c r="G137" i="1" s="1"/>
  <c r="H137" i="1" s="1"/>
  <c r="O139" i="1"/>
  <c r="Q139" i="1" s="1"/>
  <c r="R139" i="1" s="1"/>
  <c r="J142" i="1"/>
  <c r="L142" i="1" s="1"/>
  <c r="M142" i="1" s="1"/>
  <c r="E145" i="1"/>
  <c r="G145" i="1" s="1"/>
  <c r="H145" i="1" s="1"/>
  <c r="O147" i="1"/>
  <c r="Q147" i="1" s="1"/>
  <c r="R147" i="1" s="1"/>
  <c r="J150" i="1"/>
  <c r="L150" i="1" s="1"/>
  <c r="M150" i="1" s="1"/>
  <c r="E153" i="1"/>
  <c r="G153" i="1" s="1"/>
  <c r="H153" i="1" s="1"/>
  <c r="O155" i="1"/>
  <c r="Q155" i="1" s="1"/>
  <c r="R155" i="1" s="1"/>
  <c r="J158" i="1"/>
  <c r="L158" i="1" s="1"/>
  <c r="M158" i="1" s="1"/>
  <c r="E161" i="1"/>
  <c r="G161" i="1" s="1"/>
  <c r="H161" i="1" s="1"/>
  <c r="O163" i="1"/>
  <c r="Q163" i="1" s="1"/>
  <c r="R163" i="1" s="1"/>
  <c r="J166" i="1"/>
  <c r="L166" i="1" s="1"/>
  <c r="M166" i="1" s="1"/>
  <c r="E169" i="1"/>
  <c r="G169" i="1" s="1"/>
  <c r="H169" i="1" s="1"/>
  <c r="O171" i="1"/>
  <c r="Q171" i="1" s="1"/>
  <c r="R171" i="1" s="1"/>
  <c r="J174" i="1"/>
  <c r="L174" i="1" s="1"/>
  <c r="M174" i="1" s="1"/>
  <c r="E177" i="1"/>
  <c r="G177" i="1" s="1"/>
  <c r="H177" i="1" s="1"/>
  <c r="O179" i="1"/>
  <c r="Q179" i="1" s="1"/>
  <c r="R179" i="1" s="1"/>
  <c r="J182" i="1"/>
  <c r="L182" i="1" s="1"/>
  <c r="M182" i="1" s="1"/>
  <c r="O185" i="1"/>
  <c r="Q185" i="1" s="1"/>
  <c r="R185" i="1" s="1"/>
  <c r="E188" i="1"/>
  <c r="G188" i="1" s="1"/>
  <c r="H188" i="1" s="1"/>
  <c r="P188" i="1"/>
  <c r="E190" i="1"/>
  <c r="G190" i="1" s="1"/>
  <c r="H190" i="1" s="1"/>
  <c r="K191" i="1"/>
  <c r="O192" i="1"/>
  <c r="Q192" i="1" s="1"/>
  <c r="R192" i="1" s="1"/>
  <c r="F194" i="1"/>
  <c r="F196" i="1"/>
  <c r="K201" i="1"/>
  <c r="J201" i="1"/>
  <c r="L201" i="1" s="1"/>
  <c r="M201" i="1" s="1"/>
  <c r="P247" i="1"/>
  <c r="O247" i="1"/>
  <c r="Q247" i="1" s="1"/>
  <c r="R247" i="1" s="1"/>
  <c r="F269" i="1"/>
  <c r="E269" i="1"/>
  <c r="G269" i="1" s="1"/>
  <c r="H269" i="1" s="1"/>
  <c r="F301" i="1"/>
  <c r="E301" i="1"/>
  <c r="G301" i="1" s="1"/>
  <c r="H301" i="1" s="1"/>
  <c r="K378" i="1"/>
  <c r="J378" i="1"/>
  <c r="L378" i="1" s="1"/>
  <c r="M378" i="1" s="1"/>
  <c r="P383" i="1"/>
  <c r="O383" i="1"/>
  <c r="Q383" i="1" s="1"/>
  <c r="R383" i="1" s="1"/>
  <c r="O421" i="1"/>
  <c r="Q421" i="1" s="1"/>
  <c r="R421" i="1" s="1"/>
  <c r="P421" i="1"/>
  <c r="E435" i="1"/>
  <c r="G435" i="1" s="1"/>
  <c r="H435" i="1" s="1"/>
  <c r="F435" i="1"/>
  <c r="P692" i="1"/>
  <c r="O692" i="1"/>
  <c r="Q692" i="1" s="1"/>
  <c r="R692" i="1" s="1"/>
  <c r="E6" i="1"/>
  <c r="G6" i="1" s="1"/>
  <c r="H6" i="1" s="1"/>
  <c r="O9" i="1"/>
  <c r="Q9" i="1" s="1"/>
  <c r="E10" i="1"/>
  <c r="G10" i="1" s="1"/>
  <c r="H10" i="1" s="1"/>
  <c r="F205" i="1"/>
  <c r="E205" i="1"/>
  <c r="G205" i="1" s="1"/>
  <c r="H205" i="1" s="1"/>
  <c r="K210" i="1"/>
  <c r="J210" i="1"/>
  <c r="L210" i="1" s="1"/>
  <c r="M210" i="1" s="1"/>
  <c r="P215" i="1"/>
  <c r="O215" i="1"/>
  <c r="Q215" i="1" s="1"/>
  <c r="R215" i="1" s="1"/>
  <c r="F221" i="1"/>
  <c r="E221" i="1"/>
  <c r="G221" i="1" s="1"/>
  <c r="H221" i="1" s="1"/>
  <c r="K226" i="1"/>
  <c r="J226" i="1"/>
  <c r="L226" i="1" s="1"/>
  <c r="M226" i="1" s="1"/>
  <c r="P239" i="1"/>
  <c r="O239" i="1"/>
  <c r="Q239" i="1" s="1"/>
  <c r="R239" i="1" s="1"/>
  <c r="F261" i="1"/>
  <c r="E261" i="1"/>
  <c r="G261" i="1" s="1"/>
  <c r="H261" i="1" s="1"/>
  <c r="F277" i="1"/>
  <c r="E277" i="1"/>
  <c r="G277" i="1" s="1"/>
  <c r="H277" i="1" s="1"/>
  <c r="F309" i="1"/>
  <c r="E309" i="1"/>
  <c r="G309" i="1" s="1"/>
  <c r="H309" i="1" s="1"/>
  <c r="F417" i="1"/>
  <c r="E417" i="1"/>
  <c r="G417" i="1" s="1"/>
  <c r="H417" i="1" s="1"/>
  <c r="F237" i="1"/>
  <c r="E237" i="1"/>
  <c r="G237" i="1" s="1"/>
  <c r="H237" i="1" s="1"/>
  <c r="K199" i="1"/>
  <c r="J199" i="1"/>
  <c r="L199" i="1" s="1"/>
  <c r="M199" i="1" s="1"/>
  <c r="P231" i="1"/>
  <c r="O231" i="1"/>
  <c r="Q231" i="1" s="1"/>
  <c r="R231" i="1" s="1"/>
  <c r="F253" i="1"/>
  <c r="E253" i="1"/>
  <c r="G253" i="1" s="1"/>
  <c r="H253" i="1" s="1"/>
  <c r="P279" i="1"/>
  <c r="O279" i="1"/>
  <c r="Q279" i="1" s="1"/>
  <c r="R279" i="1" s="1"/>
  <c r="P295" i="1"/>
  <c r="O295" i="1"/>
  <c r="Q295" i="1" s="1"/>
  <c r="R295" i="1" s="1"/>
  <c r="F245" i="1"/>
  <c r="E245" i="1"/>
  <c r="G245" i="1" s="1"/>
  <c r="H245" i="1" s="1"/>
  <c r="K266" i="1"/>
  <c r="J266" i="1"/>
  <c r="L266" i="1" s="1"/>
  <c r="M266" i="1" s="1"/>
  <c r="P271" i="1"/>
  <c r="O271" i="1"/>
  <c r="Q271" i="1" s="1"/>
  <c r="R271" i="1" s="1"/>
  <c r="K282" i="1"/>
  <c r="J282" i="1"/>
  <c r="L282" i="1" s="1"/>
  <c r="M282" i="1" s="1"/>
  <c r="P303" i="1"/>
  <c r="O303" i="1"/>
  <c r="Q303" i="1" s="1"/>
  <c r="R303" i="1" s="1"/>
  <c r="F317" i="1"/>
  <c r="E317" i="1"/>
  <c r="G317" i="1" s="1"/>
  <c r="H317" i="1" s="1"/>
  <c r="K322" i="1"/>
  <c r="J322" i="1"/>
  <c r="L322" i="1" s="1"/>
  <c r="M322" i="1" s="1"/>
  <c r="P327" i="1"/>
  <c r="O327" i="1"/>
  <c r="Q327" i="1" s="1"/>
  <c r="R327" i="1" s="1"/>
  <c r="F333" i="1"/>
  <c r="E333" i="1"/>
  <c r="G333" i="1" s="1"/>
  <c r="H333" i="1" s="1"/>
  <c r="K338" i="1"/>
  <c r="J338" i="1"/>
  <c r="L338" i="1" s="1"/>
  <c r="M338" i="1" s="1"/>
  <c r="P343" i="1"/>
  <c r="O343" i="1"/>
  <c r="Q343" i="1" s="1"/>
  <c r="R343" i="1" s="1"/>
  <c r="F349" i="1"/>
  <c r="E349" i="1"/>
  <c r="G349" i="1" s="1"/>
  <c r="H349" i="1" s="1"/>
  <c r="K354" i="1"/>
  <c r="J354" i="1"/>
  <c r="L354" i="1" s="1"/>
  <c r="M354" i="1" s="1"/>
  <c r="P359" i="1"/>
  <c r="O359" i="1"/>
  <c r="Q359" i="1" s="1"/>
  <c r="R359" i="1" s="1"/>
  <c r="F365" i="1"/>
  <c r="E365" i="1"/>
  <c r="G365" i="1" s="1"/>
  <c r="H365" i="1" s="1"/>
  <c r="K370" i="1"/>
  <c r="J370" i="1"/>
  <c r="L370" i="1" s="1"/>
  <c r="M370" i="1" s="1"/>
  <c r="P375" i="1"/>
  <c r="O375" i="1"/>
  <c r="Q375" i="1" s="1"/>
  <c r="R375" i="1" s="1"/>
  <c r="K386" i="1"/>
  <c r="J386" i="1"/>
  <c r="L386" i="1" s="1"/>
  <c r="M386" i="1" s="1"/>
  <c r="K446" i="1"/>
  <c r="J446" i="1"/>
  <c r="L446" i="1" s="1"/>
  <c r="M446" i="1" s="1"/>
  <c r="K414" i="1"/>
  <c r="J414" i="1"/>
  <c r="L414" i="1" s="1"/>
  <c r="M414" i="1" s="1"/>
  <c r="P451" i="1"/>
  <c r="O451" i="1"/>
  <c r="Q451" i="1" s="1"/>
  <c r="R451" i="1" s="1"/>
  <c r="K464" i="1"/>
  <c r="J464" i="1"/>
  <c r="L464" i="1" s="1"/>
  <c r="M464" i="1" s="1"/>
  <c r="P485" i="1"/>
  <c r="O485" i="1"/>
  <c r="Q485" i="1" s="1"/>
  <c r="R485" i="1" s="1"/>
  <c r="F522" i="1"/>
  <c r="E522" i="1"/>
  <c r="G522" i="1" s="1"/>
  <c r="H522" i="1" s="1"/>
  <c r="E204" i="1"/>
  <c r="G204" i="1" s="1"/>
  <c r="H204" i="1" s="1"/>
  <c r="O206" i="1"/>
  <c r="Q206" i="1" s="1"/>
  <c r="R206" i="1" s="1"/>
  <c r="J209" i="1"/>
  <c r="L209" i="1" s="1"/>
  <c r="M209" i="1" s="1"/>
  <c r="E212" i="1"/>
  <c r="G212" i="1" s="1"/>
  <c r="H212" i="1" s="1"/>
  <c r="O214" i="1"/>
  <c r="Q214" i="1" s="1"/>
  <c r="R214" i="1" s="1"/>
  <c r="J217" i="1"/>
  <c r="L217" i="1" s="1"/>
  <c r="M217" i="1" s="1"/>
  <c r="E220" i="1"/>
  <c r="G220" i="1" s="1"/>
  <c r="H220" i="1" s="1"/>
  <c r="O222" i="1"/>
  <c r="Q222" i="1" s="1"/>
  <c r="R222" i="1" s="1"/>
  <c r="J225" i="1"/>
  <c r="L225" i="1" s="1"/>
  <c r="M225" i="1" s="1"/>
  <c r="E228" i="1"/>
  <c r="G228" i="1" s="1"/>
  <c r="H228" i="1" s="1"/>
  <c r="O230" i="1"/>
  <c r="Q230" i="1" s="1"/>
  <c r="R230" i="1" s="1"/>
  <c r="J233" i="1"/>
  <c r="L233" i="1" s="1"/>
  <c r="M233" i="1" s="1"/>
  <c r="E236" i="1"/>
  <c r="G236" i="1" s="1"/>
  <c r="H236" i="1" s="1"/>
  <c r="O238" i="1"/>
  <c r="Q238" i="1" s="1"/>
  <c r="R238" i="1" s="1"/>
  <c r="J241" i="1"/>
  <c r="L241" i="1" s="1"/>
  <c r="M241" i="1" s="1"/>
  <c r="E244" i="1"/>
  <c r="G244" i="1" s="1"/>
  <c r="H244" i="1" s="1"/>
  <c r="O246" i="1"/>
  <c r="Q246" i="1" s="1"/>
  <c r="R246" i="1" s="1"/>
  <c r="J249" i="1"/>
  <c r="L249" i="1" s="1"/>
  <c r="M249" i="1" s="1"/>
  <c r="E252" i="1"/>
  <c r="G252" i="1" s="1"/>
  <c r="H252" i="1" s="1"/>
  <c r="O254" i="1"/>
  <c r="Q254" i="1" s="1"/>
  <c r="R254" i="1" s="1"/>
  <c r="J257" i="1"/>
  <c r="L257" i="1" s="1"/>
  <c r="M257" i="1" s="1"/>
  <c r="E260" i="1"/>
  <c r="G260" i="1" s="1"/>
  <c r="H260" i="1" s="1"/>
  <c r="O262" i="1"/>
  <c r="Q262" i="1" s="1"/>
  <c r="R262" i="1" s="1"/>
  <c r="J265" i="1"/>
  <c r="L265" i="1" s="1"/>
  <c r="M265" i="1" s="1"/>
  <c r="E268" i="1"/>
  <c r="G268" i="1" s="1"/>
  <c r="H268" i="1" s="1"/>
  <c r="O270" i="1"/>
  <c r="Q270" i="1" s="1"/>
  <c r="R270" i="1" s="1"/>
  <c r="J273" i="1"/>
  <c r="L273" i="1" s="1"/>
  <c r="M273" i="1" s="1"/>
  <c r="E276" i="1"/>
  <c r="G276" i="1" s="1"/>
  <c r="H276" i="1" s="1"/>
  <c r="O278" i="1"/>
  <c r="Q278" i="1" s="1"/>
  <c r="R278" i="1" s="1"/>
  <c r="J281" i="1"/>
  <c r="L281" i="1" s="1"/>
  <c r="M281" i="1" s="1"/>
  <c r="E284" i="1"/>
  <c r="G284" i="1" s="1"/>
  <c r="H284" i="1" s="1"/>
  <c r="O286" i="1"/>
  <c r="Q286" i="1" s="1"/>
  <c r="R286" i="1" s="1"/>
  <c r="J289" i="1"/>
  <c r="L289" i="1" s="1"/>
  <c r="M289" i="1" s="1"/>
  <c r="E292" i="1"/>
  <c r="G292" i="1" s="1"/>
  <c r="H292" i="1" s="1"/>
  <c r="O294" i="1"/>
  <c r="Q294" i="1" s="1"/>
  <c r="R294" i="1" s="1"/>
  <c r="J297" i="1"/>
  <c r="L297" i="1" s="1"/>
  <c r="M297" i="1" s="1"/>
  <c r="E300" i="1"/>
  <c r="G300" i="1" s="1"/>
  <c r="H300" i="1" s="1"/>
  <c r="O302" i="1"/>
  <c r="Q302" i="1" s="1"/>
  <c r="R302" i="1" s="1"/>
  <c r="J305" i="1"/>
  <c r="L305" i="1" s="1"/>
  <c r="M305" i="1" s="1"/>
  <c r="E308" i="1"/>
  <c r="G308" i="1" s="1"/>
  <c r="H308" i="1" s="1"/>
  <c r="O310" i="1"/>
  <c r="Q310" i="1" s="1"/>
  <c r="R310" i="1" s="1"/>
  <c r="J313" i="1"/>
  <c r="L313" i="1" s="1"/>
  <c r="M313" i="1" s="1"/>
  <c r="K398" i="1"/>
  <c r="J398" i="1"/>
  <c r="L398" i="1" s="1"/>
  <c r="M398" i="1" s="1"/>
  <c r="P411" i="1"/>
  <c r="O411" i="1"/>
  <c r="Q411" i="1" s="1"/>
  <c r="R411" i="1" s="1"/>
  <c r="J417" i="1"/>
  <c r="L417" i="1" s="1"/>
  <c r="M417" i="1" s="1"/>
  <c r="K430" i="1"/>
  <c r="J430" i="1"/>
  <c r="L430" i="1" s="1"/>
  <c r="M430" i="1" s="1"/>
  <c r="F441" i="1"/>
  <c r="E441" i="1"/>
  <c r="G441" i="1" s="1"/>
  <c r="H441" i="1" s="1"/>
  <c r="P443" i="1"/>
  <c r="O443" i="1"/>
  <c r="Q443" i="1" s="1"/>
  <c r="R443" i="1" s="1"/>
  <c r="K472" i="1"/>
  <c r="J472" i="1"/>
  <c r="L472" i="1" s="1"/>
  <c r="M472" i="1" s="1"/>
  <c r="K535" i="1"/>
  <c r="J535" i="1"/>
  <c r="L535" i="1" s="1"/>
  <c r="M535" i="1" s="1"/>
  <c r="F554" i="1"/>
  <c r="E554" i="1"/>
  <c r="G554" i="1" s="1"/>
  <c r="H554" i="1" s="1"/>
  <c r="P564" i="1"/>
  <c r="O564" i="1"/>
  <c r="Q564" i="1" s="1"/>
  <c r="R564" i="1" s="1"/>
  <c r="F401" i="1"/>
  <c r="E401" i="1"/>
  <c r="G401" i="1" s="1"/>
  <c r="H401" i="1" s="1"/>
  <c r="F409" i="1"/>
  <c r="E409" i="1"/>
  <c r="G409" i="1" s="1"/>
  <c r="H409" i="1" s="1"/>
  <c r="K432" i="1"/>
  <c r="P445" i="1"/>
  <c r="F459" i="1"/>
  <c r="E459" i="1"/>
  <c r="G459" i="1" s="1"/>
  <c r="H459" i="1" s="1"/>
  <c r="K480" i="1"/>
  <c r="J480" i="1"/>
  <c r="L480" i="1" s="1"/>
  <c r="M480" i="1" s="1"/>
  <c r="E202" i="1"/>
  <c r="G202" i="1" s="1"/>
  <c r="H202" i="1" s="1"/>
  <c r="O204" i="1"/>
  <c r="Q204" i="1" s="1"/>
  <c r="R204" i="1" s="1"/>
  <c r="J207" i="1"/>
  <c r="L207" i="1" s="1"/>
  <c r="M207" i="1" s="1"/>
  <c r="E210" i="1"/>
  <c r="G210" i="1" s="1"/>
  <c r="H210" i="1" s="1"/>
  <c r="O212" i="1"/>
  <c r="Q212" i="1" s="1"/>
  <c r="R212" i="1" s="1"/>
  <c r="J215" i="1"/>
  <c r="L215" i="1" s="1"/>
  <c r="M215" i="1" s="1"/>
  <c r="E218" i="1"/>
  <c r="G218" i="1" s="1"/>
  <c r="H218" i="1" s="1"/>
  <c r="O220" i="1"/>
  <c r="Q220" i="1" s="1"/>
  <c r="R220" i="1" s="1"/>
  <c r="J223" i="1"/>
  <c r="L223" i="1" s="1"/>
  <c r="M223" i="1" s="1"/>
  <c r="E226" i="1"/>
  <c r="G226" i="1" s="1"/>
  <c r="H226" i="1" s="1"/>
  <c r="O228" i="1"/>
  <c r="Q228" i="1" s="1"/>
  <c r="R228" i="1" s="1"/>
  <c r="J231" i="1"/>
  <c r="L231" i="1" s="1"/>
  <c r="M231" i="1" s="1"/>
  <c r="E234" i="1"/>
  <c r="G234" i="1" s="1"/>
  <c r="H234" i="1" s="1"/>
  <c r="O236" i="1"/>
  <c r="Q236" i="1" s="1"/>
  <c r="R236" i="1" s="1"/>
  <c r="J239" i="1"/>
  <c r="L239" i="1" s="1"/>
  <c r="M239" i="1" s="1"/>
  <c r="E242" i="1"/>
  <c r="G242" i="1" s="1"/>
  <c r="H242" i="1" s="1"/>
  <c r="O244" i="1"/>
  <c r="Q244" i="1" s="1"/>
  <c r="R244" i="1" s="1"/>
  <c r="J247" i="1"/>
  <c r="L247" i="1" s="1"/>
  <c r="M247" i="1" s="1"/>
  <c r="E250" i="1"/>
  <c r="G250" i="1" s="1"/>
  <c r="H250" i="1" s="1"/>
  <c r="O252" i="1"/>
  <c r="Q252" i="1" s="1"/>
  <c r="R252" i="1" s="1"/>
  <c r="J255" i="1"/>
  <c r="L255" i="1" s="1"/>
  <c r="M255" i="1" s="1"/>
  <c r="E258" i="1"/>
  <c r="G258" i="1" s="1"/>
  <c r="H258" i="1" s="1"/>
  <c r="O260" i="1"/>
  <c r="Q260" i="1" s="1"/>
  <c r="R260" i="1" s="1"/>
  <c r="J263" i="1"/>
  <c r="L263" i="1" s="1"/>
  <c r="M263" i="1" s="1"/>
  <c r="E266" i="1"/>
  <c r="G266" i="1" s="1"/>
  <c r="H266" i="1" s="1"/>
  <c r="O268" i="1"/>
  <c r="Q268" i="1" s="1"/>
  <c r="R268" i="1" s="1"/>
  <c r="J271" i="1"/>
  <c r="L271" i="1" s="1"/>
  <c r="M271" i="1" s="1"/>
  <c r="E274" i="1"/>
  <c r="G274" i="1" s="1"/>
  <c r="H274" i="1" s="1"/>
  <c r="O276" i="1"/>
  <c r="Q276" i="1" s="1"/>
  <c r="R276" i="1" s="1"/>
  <c r="J279" i="1"/>
  <c r="L279" i="1" s="1"/>
  <c r="M279" i="1" s="1"/>
  <c r="E282" i="1"/>
  <c r="G282" i="1" s="1"/>
  <c r="H282" i="1" s="1"/>
  <c r="O284" i="1"/>
  <c r="Q284" i="1" s="1"/>
  <c r="R284" i="1" s="1"/>
  <c r="J287" i="1"/>
  <c r="L287" i="1" s="1"/>
  <c r="M287" i="1" s="1"/>
  <c r="E290" i="1"/>
  <c r="G290" i="1" s="1"/>
  <c r="H290" i="1" s="1"/>
  <c r="O292" i="1"/>
  <c r="Q292" i="1" s="1"/>
  <c r="R292" i="1" s="1"/>
  <c r="J295" i="1"/>
  <c r="L295" i="1" s="1"/>
  <c r="M295" i="1" s="1"/>
  <c r="E298" i="1"/>
  <c r="G298" i="1" s="1"/>
  <c r="H298" i="1" s="1"/>
  <c r="O300" i="1"/>
  <c r="Q300" i="1" s="1"/>
  <c r="R300" i="1" s="1"/>
  <c r="J303" i="1"/>
  <c r="L303" i="1" s="1"/>
  <c r="M303" i="1" s="1"/>
  <c r="E306" i="1"/>
  <c r="G306" i="1" s="1"/>
  <c r="H306" i="1" s="1"/>
  <c r="O308" i="1"/>
  <c r="Q308" i="1" s="1"/>
  <c r="R308" i="1" s="1"/>
  <c r="J311" i="1"/>
  <c r="L311" i="1" s="1"/>
  <c r="M311" i="1" s="1"/>
  <c r="E314" i="1"/>
  <c r="G314" i="1" s="1"/>
  <c r="H314" i="1" s="1"/>
  <c r="O316" i="1"/>
  <c r="Q316" i="1" s="1"/>
  <c r="R316" i="1" s="1"/>
  <c r="J319" i="1"/>
  <c r="L319" i="1" s="1"/>
  <c r="M319" i="1" s="1"/>
  <c r="E322" i="1"/>
  <c r="G322" i="1" s="1"/>
  <c r="H322" i="1" s="1"/>
  <c r="O324" i="1"/>
  <c r="Q324" i="1" s="1"/>
  <c r="R324" i="1" s="1"/>
  <c r="J327" i="1"/>
  <c r="L327" i="1" s="1"/>
  <c r="M327" i="1" s="1"/>
  <c r="E330" i="1"/>
  <c r="G330" i="1" s="1"/>
  <c r="H330" i="1" s="1"/>
  <c r="O332" i="1"/>
  <c r="Q332" i="1" s="1"/>
  <c r="R332" i="1" s="1"/>
  <c r="J335" i="1"/>
  <c r="L335" i="1" s="1"/>
  <c r="M335" i="1" s="1"/>
  <c r="E338" i="1"/>
  <c r="G338" i="1" s="1"/>
  <c r="H338" i="1" s="1"/>
  <c r="O340" i="1"/>
  <c r="Q340" i="1" s="1"/>
  <c r="R340" i="1" s="1"/>
  <c r="J343" i="1"/>
  <c r="L343" i="1" s="1"/>
  <c r="M343" i="1" s="1"/>
  <c r="E346" i="1"/>
  <c r="G346" i="1" s="1"/>
  <c r="H346" i="1" s="1"/>
  <c r="O348" i="1"/>
  <c r="Q348" i="1" s="1"/>
  <c r="R348" i="1" s="1"/>
  <c r="J351" i="1"/>
  <c r="L351" i="1" s="1"/>
  <c r="M351" i="1" s="1"/>
  <c r="E354" i="1"/>
  <c r="G354" i="1" s="1"/>
  <c r="H354" i="1" s="1"/>
  <c r="O356" i="1"/>
  <c r="Q356" i="1" s="1"/>
  <c r="R356" i="1" s="1"/>
  <c r="J359" i="1"/>
  <c r="L359" i="1" s="1"/>
  <c r="M359" i="1" s="1"/>
  <c r="E362" i="1"/>
  <c r="G362" i="1" s="1"/>
  <c r="H362" i="1" s="1"/>
  <c r="O364" i="1"/>
  <c r="Q364" i="1" s="1"/>
  <c r="R364" i="1" s="1"/>
  <c r="J367" i="1"/>
  <c r="L367" i="1" s="1"/>
  <c r="M367" i="1" s="1"/>
  <c r="E370" i="1"/>
  <c r="G370" i="1" s="1"/>
  <c r="H370" i="1" s="1"/>
  <c r="O372" i="1"/>
  <c r="Q372" i="1" s="1"/>
  <c r="R372" i="1" s="1"/>
  <c r="J375" i="1"/>
  <c r="L375" i="1" s="1"/>
  <c r="M375" i="1" s="1"/>
  <c r="E378" i="1"/>
  <c r="G378" i="1" s="1"/>
  <c r="H378" i="1" s="1"/>
  <c r="O380" i="1"/>
  <c r="Q380" i="1" s="1"/>
  <c r="R380" i="1" s="1"/>
  <c r="J383" i="1"/>
  <c r="L383" i="1" s="1"/>
  <c r="M383" i="1" s="1"/>
  <c r="E386" i="1"/>
  <c r="G386" i="1" s="1"/>
  <c r="H386" i="1" s="1"/>
  <c r="O388" i="1"/>
  <c r="Q388" i="1" s="1"/>
  <c r="R388" i="1" s="1"/>
  <c r="J390" i="1"/>
  <c r="L390" i="1" s="1"/>
  <c r="M390" i="1" s="1"/>
  <c r="F391" i="1"/>
  <c r="O391" i="1"/>
  <c r="Q391" i="1" s="1"/>
  <c r="R391" i="1" s="1"/>
  <c r="K392" i="1"/>
  <c r="E393" i="1"/>
  <c r="G393" i="1" s="1"/>
  <c r="H393" i="1" s="1"/>
  <c r="P393" i="1"/>
  <c r="J394" i="1"/>
  <c r="L394" i="1" s="1"/>
  <c r="M394" i="1" s="1"/>
  <c r="F395" i="1"/>
  <c r="O395" i="1"/>
  <c r="Q395" i="1" s="1"/>
  <c r="R395" i="1" s="1"/>
  <c r="K396" i="1"/>
  <c r="E397" i="1"/>
  <c r="G397" i="1" s="1"/>
  <c r="H397" i="1" s="1"/>
  <c r="P397" i="1"/>
  <c r="P403" i="1"/>
  <c r="O403" i="1"/>
  <c r="Q403" i="1" s="1"/>
  <c r="R403" i="1" s="1"/>
  <c r="K406" i="1"/>
  <c r="J406" i="1"/>
  <c r="L406" i="1" s="1"/>
  <c r="M406" i="1" s="1"/>
  <c r="E412" i="1"/>
  <c r="G412" i="1" s="1"/>
  <c r="H412" i="1" s="1"/>
  <c r="P413" i="1"/>
  <c r="P427" i="1"/>
  <c r="O427" i="1"/>
  <c r="Q427" i="1" s="1"/>
  <c r="R427" i="1" s="1"/>
  <c r="O430" i="1"/>
  <c r="Q430" i="1" s="1"/>
  <c r="R430" i="1" s="1"/>
  <c r="K438" i="1"/>
  <c r="J438" i="1"/>
  <c r="L438" i="1" s="1"/>
  <c r="M438" i="1" s="1"/>
  <c r="J441" i="1"/>
  <c r="L441" i="1" s="1"/>
  <c r="M441" i="1" s="1"/>
  <c r="E444" i="1"/>
  <c r="G444" i="1" s="1"/>
  <c r="H444" i="1" s="1"/>
  <c r="F467" i="1"/>
  <c r="E467" i="1"/>
  <c r="G467" i="1" s="1"/>
  <c r="H467" i="1" s="1"/>
  <c r="K488" i="1"/>
  <c r="J488" i="1"/>
  <c r="L488" i="1" s="1"/>
  <c r="M488" i="1" s="1"/>
  <c r="O398" i="1"/>
  <c r="Q398" i="1" s="1"/>
  <c r="R398" i="1" s="1"/>
  <c r="J409" i="1"/>
  <c r="L409" i="1" s="1"/>
  <c r="M409" i="1" s="1"/>
  <c r="F411" i="1"/>
  <c r="F425" i="1"/>
  <c r="E425" i="1"/>
  <c r="G425" i="1" s="1"/>
  <c r="H425" i="1" s="1"/>
  <c r="P429" i="1"/>
  <c r="K440" i="1"/>
  <c r="F443" i="1"/>
  <c r="F449" i="1"/>
  <c r="E449" i="1"/>
  <c r="G449" i="1" s="1"/>
  <c r="H449" i="1" s="1"/>
  <c r="F457" i="1"/>
  <c r="E457" i="1"/>
  <c r="G457" i="1" s="1"/>
  <c r="H457" i="1" s="1"/>
  <c r="F475" i="1"/>
  <c r="E475" i="1"/>
  <c r="G475" i="1" s="1"/>
  <c r="H475" i="1" s="1"/>
  <c r="K422" i="1"/>
  <c r="J422" i="1"/>
  <c r="L422" i="1" s="1"/>
  <c r="M422" i="1" s="1"/>
  <c r="P435" i="1"/>
  <c r="O435" i="1"/>
  <c r="Q435" i="1" s="1"/>
  <c r="R435" i="1" s="1"/>
  <c r="P461" i="1"/>
  <c r="O461" i="1"/>
  <c r="Q461" i="1" s="1"/>
  <c r="R461" i="1" s="1"/>
  <c r="F483" i="1"/>
  <c r="E483" i="1"/>
  <c r="G483" i="1" s="1"/>
  <c r="H483" i="1" s="1"/>
  <c r="K559" i="1"/>
  <c r="J559" i="1"/>
  <c r="L559" i="1" s="1"/>
  <c r="M559" i="1" s="1"/>
  <c r="P588" i="1"/>
  <c r="O588" i="1"/>
  <c r="Q588" i="1" s="1"/>
  <c r="R588" i="1" s="1"/>
  <c r="F594" i="1"/>
  <c r="E594" i="1"/>
  <c r="G594" i="1" s="1"/>
  <c r="H594" i="1" s="1"/>
  <c r="F403" i="1"/>
  <c r="E404" i="1"/>
  <c r="G404" i="1" s="1"/>
  <c r="H404" i="1" s="1"/>
  <c r="P405" i="1"/>
  <c r="P419" i="1"/>
  <c r="O419" i="1"/>
  <c r="Q419" i="1" s="1"/>
  <c r="R419" i="1" s="1"/>
  <c r="J425" i="1"/>
  <c r="L425" i="1" s="1"/>
  <c r="M425" i="1" s="1"/>
  <c r="F427" i="1"/>
  <c r="P437" i="1"/>
  <c r="K454" i="1"/>
  <c r="J454" i="1"/>
  <c r="L454" i="1" s="1"/>
  <c r="M454" i="1" s="1"/>
  <c r="P469" i="1"/>
  <c r="O469" i="1"/>
  <c r="Q469" i="1" s="1"/>
  <c r="R469" i="1" s="1"/>
  <c r="K511" i="1"/>
  <c r="J511" i="1"/>
  <c r="L511" i="1" s="1"/>
  <c r="M511" i="1" s="1"/>
  <c r="F513" i="1"/>
  <c r="E513" i="1"/>
  <c r="G513" i="1" s="1"/>
  <c r="H513" i="1" s="1"/>
  <c r="P523" i="1"/>
  <c r="O523" i="1"/>
  <c r="Q523" i="1" s="1"/>
  <c r="R523" i="1" s="1"/>
  <c r="F537" i="1"/>
  <c r="E537" i="1"/>
  <c r="G537" i="1" s="1"/>
  <c r="H537" i="1" s="1"/>
  <c r="K583" i="1"/>
  <c r="J583" i="1"/>
  <c r="L583" i="1" s="1"/>
  <c r="M583" i="1" s="1"/>
  <c r="F602" i="1"/>
  <c r="E602" i="1"/>
  <c r="G602" i="1" s="1"/>
  <c r="H602" i="1" s="1"/>
  <c r="F613" i="1"/>
  <c r="E613" i="1"/>
  <c r="G613" i="1" s="1"/>
  <c r="H613" i="1" s="1"/>
  <c r="K510" i="1"/>
  <c r="J510" i="1"/>
  <c r="L510" i="1" s="1"/>
  <c r="M510" i="1" s="1"/>
  <c r="K534" i="1"/>
  <c r="J534" i="1"/>
  <c r="L534" i="1" s="1"/>
  <c r="M534" i="1" s="1"/>
  <c r="F553" i="1"/>
  <c r="E553" i="1"/>
  <c r="G553" i="1" s="1"/>
  <c r="H553" i="1" s="1"/>
  <c r="K558" i="1"/>
  <c r="J558" i="1"/>
  <c r="L558" i="1" s="1"/>
  <c r="M558" i="1" s="1"/>
  <c r="P563" i="1"/>
  <c r="O563" i="1"/>
  <c r="Q563" i="1" s="1"/>
  <c r="R563" i="1" s="1"/>
  <c r="K616" i="1"/>
  <c r="J616" i="1"/>
  <c r="L616" i="1" s="1"/>
  <c r="M616" i="1" s="1"/>
  <c r="K825" i="1"/>
  <c r="J825" i="1"/>
  <c r="L825" i="1" s="1"/>
  <c r="M825" i="1" s="1"/>
  <c r="O459" i="1"/>
  <c r="Q459" i="1" s="1"/>
  <c r="R459" i="1" s="1"/>
  <c r="J462" i="1"/>
  <c r="L462" i="1" s="1"/>
  <c r="M462" i="1" s="1"/>
  <c r="E465" i="1"/>
  <c r="G465" i="1" s="1"/>
  <c r="H465" i="1" s="1"/>
  <c r="O467" i="1"/>
  <c r="Q467" i="1" s="1"/>
  <c r="R467" i="1" s="1"/>
  <c r="J470" i="1"/>
  <c r="L470" i="1" s="1"/>
  <c r="M470" i="1" s="1"/>
  <c r="E473" i="1"/>
  <c r="G473" i="1" s="1"/>
  <c r="H473" i="1" s="1"/>
  <c r="O475" i="1"/>
  <c r="Q475" i="1" s="1"/>
  <c r="R475" i="1" s="1"/>
  <c r="J478" i="1"/>
  <c r="L478" i="1" s="1"/>
  <c r="M478" i="1" s="1"/>
  <c r="E481" i="1"/>
  <c r="G481" i="1" s="1"/>
  <c r="H481" i="1" s="1"/>
  <c r="O483" i="1"/>
  <c r="Q483" i="1" s="1"/>
  <c r="R483" i="1" s="1"/>
  <c r="J486" i="1"/>
  <c r="L486" i="1" s="1"/>
  <c r="M486" i="1" s="1"/>
  <c r="E489" i="1"/>
  <c r="G489" i="1" s="1"/>
  <c r="H489" i="1" s="1"/>
  <c r="K492" i="1"/>
  <c r="E493" i="1"/>
  <c r="G493" i="1" s="1"/>
  <c r="H493" i="1" s="1"/>
  <c r="J495" i="1"/>
  <c r="L495" i="1" s="1"/>
  <c r="M495" i="1" s="1"/>
  <c r="E506" i="1"/>
  <c r="G506" i="1" s="1"/>
  <c r="H506" i="1" s="1"/>
  <c r="P507" i="1"/>
  <c r="O507" i="1"/>
  <c r="Q507" i="1" s="1"/>
  <c r="R507" i="1" s="1"/>
  <c r="J519" i="1"/>
  <c r="L519" i="1" s="1"/>
  <c r="M519" i="1" s="1"/>
  <c r="F521" i="1"/>
  <c r="E521" i="1"/>
  <c r="G521" i="1" s="1"/>
  <c r="H521" i="1" s="1"/>
  <c r="E530" i="1"/>
  <c r="G530" i="1" s="1"/>
  <c r="H530" i="1" s="1"/>
  <c r="P531" i="1"/>
  <c r="O531" i="1"/>
  <c r="Q531" i="1" s="1"/>
  <c r="R531" i="1" s="1"/>
  <c r="J551" i="1"/>
  <c r="L551" i="1" s="1"/>
  <c r="M551" i="1" s="1"/>
  <c r="F569" i="1"/>
  <c r="E569" i="1"/>
  <c r="G569" i="1" s="1"/>
  <c r="H569" i="1" s="1"/>
  <c r="K574" i="1"/>
  <c r="J574" i="1"/>
  <c r="L574" i="1" s="1"/>
  <c r="M574" i="1" s="1"/>
  <c r="F586" i="1"/>
  <c r="E586" i="1"/>
  <c r="G586" i="1" s="1"/>
  <c r="H586" i="1" s="1"/>
  <c r="P596" i="1"/>
  <c r="O596" i="1"/>
  <c r="Q596" i="1" s="1"/>
  <c r="R596" i="1" s="1"/>
  <c r="E400" i="1"/>
  <c r="G400" i="1" s="1"/>
  <c r="H400" i="1" s="1"/>
  <c r="O402" i="1"/>
  <c r="Q402" i="1" s="1"/>
  <c r="R402" i="1" s="1"/>
  <c r="J405" i="1"/>
  <c r="L405" i="1" s="1"/>
  <c r="M405" i="1" s="1"/>
  <c r="E408" i="1"/>
  <c r="G408" i="1" s="1"/>
  <c r="H408" i="1" s="1"/>
  <c r="O410" i="1"/>
  <c r="Q410" i="1" s="1"/>
  <c r="R410" i="1" s="1"/>
  <c r="J413" i="1"/>
  <c r="L413" i="1" s="1"/>
  <c r="M413" i="1" s="1"/>
  <c r="E416" i="1"/>
  <c r="G416" i="1" s="1"/>
  <c r="H416" i="1" s="1"/>
  <c r="O418" i="1"/>
  <c r="Q418" i="1" s="1"/>
  <c r="R418" i="1" s="1"/>
  <c r="J421" i="1"/>
  <c r="L421" i="1" s="1"/>
  <c r="M421" i="1" s="1"/>
  <c r="E424" i="1"/>
  <c r="G424" i="1" s="1"/>
  <c r="H424" i="1" s="1"/>
  <c r="O426" i="1"/>
  <c r="Q426" i="1" s="1"/>
  <c r="R426" i="1" s="1"/>
  <c r="J429" i="1"/>
  <c r="L429" i="1" s="1"/>
  <c r="M429" i="1" s="1"/>
  <c r="E432" i="1"/>
  <c r="G432" i="1" s="1"/>
  <c r="H432" i="1" s="1"/>
  <c r="O434" i="1"/>
  <c r="Q434" i="1" s="1"/>
  <c r="R434" i="1" s="1"/>
  <c r="J437" i="1"/>
  <c r="L437" i="1" s="1"/>
  <c r="M437" i="1" s="1"/>
  <c r="E440" i="1"/>
  <c r="G440" i="1" s="1"/>
  <c r="H440" i="1" s="1"/>
  <c r="J445" i="1"/>
  <c r="L445" i="1" s="1"/>
  <c r="M445" i="1" s="1"/>
  <c r="E448" i="1"/>
  <c r="G448" i="1" s="1"/>
  <c r="H448" i="1" s="1"/>
  <c r="O450" i="1"/>
  <c r="Q450" i="1" s="1"/>
  <c r="R450" i="1" s="1"/>
  <c r="F505" i="1"/>
  <c r="E505" i="1"/>
  <c r="G505" i="1" s="1"/>
  <c r="H505" i="1" s="1"/>
  <c r="K550" i="1"/>
  <c r="J550" i="1"/>
  <c r="L550" i="1" s="1"/>
  <c r="M550" i="1" s="1"/>
  <c r="P604" i="1"/>
  <c r="O604" i="1"/>
  <c r="Q604" i="1" s="1"/>
  <c r="R604" i="1" s="1"/>
  <c r="K671" i="1"/>
  <c r="J671" i="1"/>
  <c r="L671" i="1" s="1"/>
  <c r="M671" i="1" s="1"/>
  <c r="F497" i="1"/>
  <c r="E497" i="1"/>
  <c r="G497" i="1" s="1"/>
  <c r="H497" i="1" s="1"/>
  <c r="O500" i="1"/>
  <c r="Q500" i="1" s="1"/>
  <c r="R500" i="1" s="1"/>
  <c r="K502" i="1"/>
  <c r="J502" i="1"/>
  <c r="L502" i="1" s="1"/>
  <c r="M502" i="1" s="1"/>
  <c r="O516" i="1"/>
  <c r="Q516" i="1" s="1"/>
  <c r="R516" i="1" s="1"/>
  <c r="K518" i="1"/>
  <c r="J518" i="1"/>
  <c r="L518" i="1" s="1"/>
  <c r="M518" i="1" s="1"/>
  <c r="J527" i="1"/>
  <c r="L527" i="1" s="1"/>
  <c r="M527" i="1" s="1"/>
  <c r="F529" i="1"/>
  <c r="E529" i="1"/>
  <c r="G529" i="1" s="1"/>
  <c r="H529" i="1" s="1"/>
  <c r="E546" i="1"/>
  <c r="G546" i="1" s="1"/>
  <c r="H546" i="1" s="1"/>
  <c r="P547" i="1"/>
  <c r="O547" i="1"/>
  <c r="Q547" i="1" s="1"/>
  <c r="R547" i="1" s="1"/>
  <c r="O556" i="1"/>
  <c r="Q556" i="1" s="1"/>
  <c r="R556" i="1" s="1"/>
  <c r="E562" i="1"/>
  <c r="G562" i="1" s="1"/>
  <c r="H562" i="1" s="1"/>
  <c r="F578" i="1"/>
  <c r="E578" i="1"/>
  <c r="G578" i="1" s="1"/>
  <c r="H578" i="1" s="1"/>
  <c r="K591" i="1"/>
  <c r="J591" i="1"/>
  <c r="L591" i="1" s="1"/>
  <c r="M591" i="1" s="1"/>
  <c r="F618" i="1"/>
  <c r="E618" i="1"/>
  <c r="G618" i="1" s="1"/>
  <c r="H618" i="1" s="1"/>
  <c r="P625" i="1"/>
  <c r="O625" i="1"/>
  <c r="Q625" i="1" s="1"/>
  <c r="R625" i="1" s="1"/>
  <c r="P636" i="1"/>
  <c r="O636" i="1"/>
  <c r="Q636" i="1" s="1"/>
  <c r="R636" i="1" s="1"/>
  <c r="P499" i="1"/>
  <c r="O499" i="1"/>
  <c r="Q499" i="1" s="1"/>
  <c r="R499" i="1" s="1"/>
  <c r="F545" i="1"/>
  <c r="E545" i="1"/>
  <c r="G545" i="1" s="1"/>
  <c r="H545" i="1" s="1"/>
  <c r="P555" i="1"/>
  <c r="O555" i="1"/>
  <c r="Q555" i="1" s="1"/>
  <c r="R555" i="1" s="1"/>
  <c r="F561" i="1"/>
  <c r="E561" i="1"/>
  <c r="G561" i="1" s="1"/>
  <c r="H561" i="1" s="1"/>
  <c r="K599" i="1"/>
  <c r="J599" i="1"/>
  <c r="L599" i="1" s="1"/>
  <c r="M599" i="1" s="1"/>
  <c r="F706" i="1"/>
  <c r="E706" i="1"/>
  <c r="G706" i="1" s="1"/>
  <c r="H706" i="1" s="1"/>
  <c r="F495" i="1"/>
  <c r="E514" i="1"/>
  <c r="G514" i="1" s="1"/>
  <c r="H514" i="1" s="1"/>
  <c r="P515" i="1"/>
  <c r="O515" i="1"/>
  <c r="Q515" i="1" s="1"/>
  <c r="R515" i="1" s="1"/>
  <c r="O524" i="1"/>
  <c r="Q524" i="1" s="1"/>
  <c r="R524" i="1" s="1"/>
  <c r="K526" i="1"/>
  <c r="J526" i="1"/>
  <c r="L526" i="1" s="1"/>
  <c r="M526" i="1" s="1"/>
  <c r="O540" i="1"/>
  <c r="Q540" i="1" s="1"/>
  <c r="R540" i="1" s="1"/>
  <c r="K542" i="1"/>
  <c r="J542" i="1"/>
  <c r="L542" i="1" s="1"/>
  <c r="M542" i="1" s="1"/>
  <c r="K566" i="1"/>
  <c r="J566" i="1"/>
  <c r="L566" i="1" s="1"/>
  <c r="M566" i="1" s="1"/>
  <c r="P571" i="1"/>
  <c r="O571" i="1"/>
  <c r="Q571" i="1" s="1"/>
  <c r="R571" i="1" s="1"/>
  <c r="F577" i="1"/>
  <c r="E577" i="1"/>
  <c r="G577" i="1" s="1"/>
  <c r="H577" i="1" s="1"/>
  <c r="P580" i="1"/>
  <c r="O580" i="1"/>
  <c r="Q580" i="1" s="1"/>
  <c r="R580" i="1" s="1"/>
  <c r="K655" i="1"/>
  <c r="J655" i="1"/>
  <c r="L655" i="1" s="1"/>
  <c r="M655" i="1" s="1"/>
  <c r="P620" i="1"/>
  <c r="O620" i="1"/>
  <c r="Q620" i="1" s="1"/>
  <c r="R620" i="1" s="1"/>
  <c r="K628" i="1"/>
  <c r="J628" i="1"/>
  <c r="L628" i="1" s="1"/>
  <c r="M628" i="1" s="1"/>
  <c r="P633" i="1"/>
  <c r="O633" i="1"/>
  <c r="Q633" i="1" s="1"/>
  <c r="R633" i="1" s="1"/>
  <c r="P641" i="1"/>
  <c r="O641" i="1"/>
  <c r="Q641" i="1" s="1"/>
  <c r="R641" i="1" s="1"/>
  <c r="F658" i="1"/>
  <c r="E658" i="1"/>
  <c r="G658" i="1" s="1"/>
  <c r="H658" i="1" s="1"/>
  <c r="F674" i="1"/>
  <c r="E674" i="1"/>
  <c r="G674" i="1" s="1"/>
  <c r="H674" i="1" s="1"/>
  <c r="P708" i="1"/>
  <c r="O708" i="1"/>
  <c r="Q708" i="1" s="1"/>
  <c r="R708" i="1" s="1"/>
  <c r="P851" i="1"/>
  <c r="O851" i="1"/>
  <c r="Q851" i="1" s="1"/>
  <c r="R851" i="1" s="1"/>
  <c r="K888" i="1"/>
  <c r="J888" i="1"/>
  <c r="L888" i="1" s="1"/>
  <c r="M888" i="1" s="1"/>
  <c r="K623" i="1"/>
  <c r="J623" i="1"/>
  <c r="L623" i="1" s="1"/>
  <c r="M623" i="1" s="1"/>
  <c r="F631" i="1"/>
  <c r="E631" i="1"/>
  <c r="G631" i="1" s="1"/>
  <c r="H631" i="1" s="1"/>
  <c r="F634" i="1"/>
  <c r="E634" i="1"/>
  <c r="G634" i="1" s="1"/>
  <c r="H634" i="1" s="1"/>
  <c r="F642" i="1"/>
  <c r="E642" i="1"/>
  <c r="G642" i="1" s="1"/>
  <c r="H642" i="1" s="1"/>
  <c r="P660" i="1"/>
  <c r="O660" i="1"/>
  <c r="Q660" i="1" s="1"/>
  <c r="R660" i="1" s="1"/>
  <c r="P676" i="1"/>
  <c r="O676" i="1"/>
  <c r="Q676" i="1" s="1"/>
  <c r="R676" i="1" s="1"/>
  <c r="K687" i="1"/>
  <c r="J687" i="1"/>
  <c r="L687" i="1" s="1"/>
  <c r="M687" i="1" s="1"/>
  <c r="K711" i="1"/>
  <c r="J711" i="1"/>
  <c r="L711" i="1" s="1"/>
  <c r="M711" i="1" s="1"/>
  <c r="F736" i="1"/>
  <c r="E736" i="1"/>
  <c r="G736" i="1" s="1"/>
  <c r="H736" i="1" s="1"/>
  <c r="F915" i="1"/>
  <c r="E915" i="1"/>
  <c r="G915" i="1" s="1"/>
  <c r="H915" i="1" s="1"/>
  <c r="F927" i="1"/>
  <c r="E927" i="1"/>
  <c r="G927" i="1" s="1"/>
  <c r="H927" i="1" s="1"/>
  <c r="F626" i="1"/>
  <c r="E626" i="1"/>
  <c r="G626" i="1" s="1"/>
  <c r="H626" i="1" s="1"/>
  <c r="K647" i="1"/>
  <c r="J647" i="1"/>
  <c r="L647" i="1" s="1"/>
  <c r="M647" i="1" s="1"/>
  <c r="K663" i="1"/>
  <c r="J663" i="1"/>
  <c r="L663" i="1" s="1"/>
  <c r="M663" i="1" s="1"/>
  <c r="K679" i="1"/>
  <c r="J679" i="1"/>
  <c r="L679" i="1" s="1"/>
  <c r="M679" i="1" s="1"/>
  <c r="F714" i="1"/>
  <c r="E714" i="1"/>
  <c r="G714" i="1" s="1"/>
  <c r="H714" i="1" s="1"/>
  <c r="O497" i="1"/>
  <c r="Q497" i="1" s="1"/>
  <c r="R497" i="1" s="1"/>
  <c r="J500" i="1"/>
  <c r="L500" i="1" s="1"/>
  <c r="M500" i="1" s="1"/>
  <c r="E503" i="1"/>
  <c r="G503" i="1" s="1"/>
  <c r="H503" i="1" s="1"/>
  <c r="O505" i="1"/>
  <c r="Q505" i="1" s="1"/>
  <c r="R505" i="1" s="1"/>
  <c r="J508" i="1"/>
  <c r="L508" i="1" s="1"/>
  <c r="M508" i="1" s="1"/>
  <c r="E511" i="1"/>
  <c r="G511" i="1" s="1"/>
  <c r="H511" i="1" s="1"/>
  <c r="O513" i="1"/>
  <c r="Q513" i="1" s="1"/>
  <c r="R513" i="1" s="1"/>
  <c r="J516" i="1"/>
  <c r="L516" i="1" s="1"/>
  <c r="M516" i="1" s="1"/>
  <c r="E519" i="1"/>
  <c r="G519" i="1" s="1"/>
  <c r="H519" i="1" s="1"/>
  <c r="O521" i="1"/>
  <c r="Q521" i="1" s="1"/>
  <c r="R521" i="1" s="1"/>
  <c r="J524" i="1"/>
  <c r="L524" i="1" s="1"/>
  <c r="M524" i="1" s="1"/>
  <c r="E527" i="1"/>
  <c r="G527" i="1" s="1"/>
  <c r="H527" i="1" s="1"/>
  <c r="O529" i="1"/>
  <c r="Q529" i="1" s="1"/>
  <c r="R529" i="1" s="1"/>
  <c r="J532" i="1"/>
  <c r="L532" i="1" s="1"/>
  <c r="M532" i="1" s="1"/>
  <c r="E535" i="1"/>
  <c r="G535" i="1" s="1"/>
  <c r="H535" i="1" s="1"/>
  <c r="O537" i="1"/>
  <c r="Q537" i="1" s="1"/>
  <c r="R537" i="1" s="1"/>
  <c r="J540" i="1"/>
  <c r="L540" i="1" s="1"/>
  <c r="M540" i="1" s="1"/>
  <c r="E543" i="1"/>
  <c r="G543" i="1" s="1"/>
  <c r="H543" i="1" s="1"/>
  <c r="O545" i="1"/>
  <c r="Q545" i="1" s="1"/>
  <c r="R545" i="1" s="1"/>
  <c r="J548" i="1"/>
  <c r="L548" i="1" s="1"/>
  <c r="M548" i="1" s="1"/>
  <c r="E551" i="1"/>
  <c r="G551" i="1" s="1"/>
  <c r="H551" i="1" s="1"/>
  <c r="O553" i="1"/>
  <c r="Q553" i="1" s="1"/>
  <c r="R553" i="1" s="1"/>
  <c r="J556" i="1"/>
  <c r="L556" i="1" s="1"/>
  <c r="M556" i="1" s="1"/>
  <c r="E559" i="1"/>
  <c r="G559" i="1" s="1"/>
  <c r="H559" i="1" s="1"/>
  <c r="O561" i="1"/>
  <c r="Q561" i="1" s="1"/>
  <c r="R561" i="1" s="1"/>
  <c r="J564" i="1"/>
  <c r="L564" i="1" s="1"/>
  <c r="M564" i="1" s="1"/>
  <c r="E567" i="1"/>
  <c r="G567" i="1" s="1"/>
  <c r="H567" i="1" s="1"/>
  <c r="O569" i="1"/>
  <c r="Q569" i="1" s="1"/>
  <c r="R569" i="1" s="1"/>
  <c r="J572" i="1"/>
  <c r="L572" i="1" s="1"/>
  <c r="M572" i="1" s="1"/>
  <c r="E575" i="1"/>
  <c r="G575" i="1" s="1"/>
  <c r="H575" i="1" s="1"/>
  <c r="O577" i="1"/>
  <c r="Q577" i="1" s="1"/>
  <c r="R577" i="1" s="1"/>
  <c r="J580" i="1"/>
  <c r="L580" i="1" s="1"/>
  <c r="M580" i="1" s="1"/>
  <c r="E583" i="1"/>
  <c r="G583" i="1" s="1"/>
  <c r="H583" i="1" s="1"/>
  <c r="O585" i="1"/>
  <c r="Q585" i="1" s="1"/>
  <c r="R585" i="1" s="1"/>
  <c r="J588" i="1"/>
  <c r="L588" i="1" s="1"/>
  <c r="M588" i="1" s="1"/>
  <c r="E591" i="1"/>
  <c r="G591" i="1" s="1"/>
  <c r="H591" i="1" s="1"/>
  <c r="O593" i="1"/>
  <c r="Q593" i="1" s="1"/>
  <c r="R593" i="1" s="1"/>
  <c r="J596" i="1"/>
  <c r="L596" i="1" s="1"/>
  <c r="M596" i="1" s="1"/>
  <c r="E599" i="1"/>
  <c r="G599" i="1" s="1"/>
  <c r="H599" i="1" s="1"/>
  <c r="O601" i="1"/>
  <c r="Q601" i="1" s="1"/>
  <c r="R601" i="1" s="1"/>
  <c r="J604" i="1"/>
  <c r="L604" i="1" s="1"/>
  <c r="M604" i="1" s="1"/>
  <c r="J608" i="1"/>
  <c r="L608" i="1" s="1"/>
  <c r="M608" i="1" s="1"/>
  <c r="O610" i="1"/>
  <c r="Q610" i="1" s="1"/>
  <c r="R610" i="1" s="1"/>
  <c r="F615" i="1"/>
  <c r="E615" i="1"/>
  <c r="G615" i="1" s="1"/>
  <c r="H615" i="1" s="1"/>
  <c r="E620" i="1"/>
  <c r="G620" i="1" s="1"/>
  <c r="H620" i="1" s="1"/>
  <c r="J624" i="1"/>
  <c r="L624" i="1" s="1"/>
  <c r="M624" i="1" s="1"/>
  <c r="P628" i="1"/>
  <c r="O628" i="1"/>
  <c r="Q628" i="1" s="1"/>
  <c r="R628" i="1" s="1"/>
  <c r="K631" i="1"/>
  <c r="J631" i="1"/>
  <c r="L631" i="1" s="1"/>
  <c r="M631" i="1" s="1"/>
  <c r="F639" i="1"/>
  <c r="E639" i="1"/>
  <c r="G639" i="1" s="1"/>
  <c r="H639" i="1" s="1"/>
  <c r="F650" i="1"/>
  <c r="E650" i="1"/>
  <c r="G650" i="1" s="1"/>
  <c r="H650" i="1" s="1"/>
  <c r="F666" i="1"/>
  <c r="E666" i="1"/>
  <c r="G666" i="1" s="1"/>
  <c r="H666" i="1" s="1"/>
  <c r="K695" i="1"/>
  <c r="J695" i="1"/>
  <c r="L695" i="1" s="1"/>
  <c r="M695" i="1" s="1"/>
  <c r="P716" i="1"/>
  <c r="O716" i="1"/>
  <c r="Q716" i="1" s="1"/>
  <c r="R716" i="1" s="1"/>
  <c r="P728" i="1"/>
  <c r="O728" i="1"/>
  <c r="Q728" i="1" s="1"/>
  <c r="R728" i="1" s="1"/>
  <c r="F876" i="1"/>
  <c r="E876" i="1"/>
  <c r="G876" i="1" s="1"/>
  <c r="H876" i="1" s="1"/>
  <c r="J555" i="1"/>
  <c r="L555" i="1" s="1"/>
  <c r="M555" i="1" s="1"/>
  <c r="E558" i="1"/>
  <c r="G558" i="1" s="1"/>
  <c r="H558" i="1" s="1"/>
  <c r="O560" i="1"/>
  <c r="Q560" i="1" s="1"/>
  <c r="R560" i="1" s="1"/>
  <c r="J563" i="1"/>
  <c r="L563" i="1" s="1"/>
  <c r="M563" i="1" s="1"/>
  <c r="O568" i="1"/>
  <c r="Q568" i="1" s="1"/>
  <c r="R568" i="1" s="1"/>
  <c r="J571" i="1"/>
  <c r="L571" i="1" s="1"/>
  <c r="M571" i="1" s="1"/>
  <c r="E574" i="1"/>
  <c r="G574" i="1" s="1"/>
  <c r="H574" i="1" s="1"/>
  <c r="O576" i="1"/>
  <c r="Q576" i="1" s="1"/>
  <c r="R576" i="1" s="1"/>
  <c r="J579" i="1"/>
  <c r="L579" i="1" s="1"/>
  <c r="M579" i="1" s="1"/>
  <c r="E582" i="1"/>
  <c r="G582" i="1" s="1"/>
  <c r="H582" i="1" s="1"/>
  <c r="O584" i="1"/>
  <c r="Q584" i="1" s="1"/>
  <c r="R584" i="1" s="1"/>
  <c r="P617" i="1"/>
  <c r="O617" i="1"/>
  <c r="Q617" i="1" s="1"/>
  <c r="R617" i="1" s="1"/>
  <c r="O622" i="1"/>
  <c r="Q622" i="1" s="1"/>
  <c r="R622" i="1" s="1"/>
  <c r="E627" i="1"/>
  <c r="G627" i="1" s="1"/>
  <c r="H627" i="1" s="1"/>
  <c r="K639" i="1"/>
  <c r="J639" i="1"/>
  <c r="L639" i="1" s="1"/>
  <c r="M639" i="1" s="1"/>
  <c r="P668" i="1"/>
  <c r="O668" i="1"/>
  <c r="Q668" i="1" s="1"/>
  <c r="R668" i="1" s="1"/>
  <c r="F682" i="1"/>
  <c r="E682" i="1"/>
  <c r="G682" i="1" s="1"/>
  <c r="H682" i="1" s="1"/>
  <c r="F698" i="1"/>
  <c r="E698" i="1"/>
  <c r="G698" i="1" s="1"/>
  <c r="H698" i="1" s="1"/>
  <c r="K719" i="1"/>
  <c r="J719" i="1"/>
  <c r="L719" i="1" s="1"/>
  <c r="M719" i="1" s="1"/>
  <c r="K620" i="1"/>
  <c r="J620" i="1"/>
  <c r="L620" i="1" s="1"/>
  <c r="M620" i="1" s="1"/>
  <c r="K644" i="1"/>
  <c r="J644" i="1"/>
  <c r="L644" i="1" s="1"/>
  <c r="M644" i="1" s="1"/>
  <c r="P684" i="1"/>
  <c r="O684" i="1"/>
  <c r="Q684" i="1" s="1"/>
  <c r="R684" i="1" s="1"/>
  <c r="F690" i="1"/>
  <c r="E690" i="1"/>
  <c r="G690" i="1" s="1"/>
  <c r="H690" i="1" s="1"/>
  <c r="P700" i="1"/>
  <c r="O700" i="1"/>
  <c r="Q700" i="1" s="1"/>
  <c r="R700" i="1" s="1"/>
  <c r="F722" i="1"/>
  <c r="E722" i="1"/>
  <c r="G722" i="1" s="1"/>
  <c r="H722" i="1" s="1"/>
  <c r="P726" i="1"/>
  <c r="O726" i="1"/>
  <c r="Q726" i="1" s="1"/>
  <c r="R726" i="1" s="1"/>
  <c r="P744" i="1"/>
  <c r="O744" i="1"/>
  <c r="Q744" i="1" s="1"/>
  <c r="R744" i="1" s="1"/>
  <c r="K755" i="1"/>
  <c r="J755" i="1"/>
  <c r="L755" i="1" s="1"/>
  <c r="M755" i="1" s="1"/>
  <c r="K615" i="1"/>
  <c r="J615" i="1"/>
  <c r="L615" i="1" s="1"/>
  <c r="M615" i="1" s="1"/>
  <c r="F623" i="1"/>
  <c r="E623" i="1"/>
  <c r="G623" i="1" s="1"/>
  <c r="H623" i="1" s="1"/>
  <c r="K636" i="1"/>
  <c r="J636" i="1"/>
  <c r="L636" i="1" s="1"/>
  <c r="M636" i="1" s="1"/>
  <c r="P644" i="1"/>
  <c r="O644" i="1"/>
  <c r="Q644" i="1" s="1"/>
  <c r="R644" i="1" s="1"/>
  <c r="P652" i="1"/>
  <c r="O652" i="1"/>
  <c r="Q652" i="1" s="1"/>
  <c r="R652" i="1" s="1"/>
  <c r="K703" i="1"/>
  <c r="J703" i="1"/>
  <c r="L703" i="1" s="1"/>
  <c r="M703" i="1" s="1"/>
  <c r="P724" i="1"/>
  <c r="O724" i="1"/>
  <c r="Q724" i="1" s="1"/>
  <c r="R724" i="1" s="1"/>
  <c r="F836" i="1"/>
  <c r="E836" i="1"/>
  <c r="G836" i="1" s="1"/>
  <c r="H836" i="1" s="1"/>
  <c r="F742" i="1"/>
  <c r="E742" i="1"/>
  <c r="G742" i="1" s="1"/>
  <c r="H742" i="1" s="1"/>
  <c r="P752" i="1"/>
  <c r="O752" i="1"/>
  <c r="Q752" i="1" s="1"/>
  <c r="R752" i="1" s="1"/>
  <c r="E827" i="1"/>
  <c r="G827" i="1" s="1"/>
  <c r="H827" i="1" s="1"/>
  <c r="F827" i="1"/>
  <c r="P877" i="1"/>
  <c r="O877" i="1"/>
  <c r="Q877" i="1" s="1"/>
  <c r="R877" i="1" s="1"/>
  <c r="K904" i="1"/>
  <c r="J904" i="1"/>
  <c r="L904" i="1" s="1"/>
  <c r="M904" i="1" s="1"/>
  <c r="P733" i="1"/>
  <c r="P736" i="1"/>
  <c r="O736" i="1"/>
  <c r="Q736" i="1" s="1"/>
  <c r="R736" i="1" s="1"/>
  <c r="K832" i="1"/>
  <c r="P837" i="1"/>
  <c r="F892" i="1"/>
  <c r="E892" i="1"/>
  <c r="G892" i="1" s="1"/>
  <c r="H892" i="1" s="1"/>
  <c r="F821" i="1"/>
  <c r="E821" i="1"/>
  <c r="G821" i="1" s="1"/>
  <c r="H821" i="1" s="1"/>
  <c r="F849" i="1"/>
  <c r="E849" i="1"/>
  <c r="G849" i="1" s="1"/>
  <c r="H849" i="1" s="1"/>
  <c r="F852" i="1"/>
  <c r="E852" i="1"/>
  <c r="G852" i="1" s="1"/>
  <c r="H852" i="1" s="1"/>
  <c r="K872" i="1"/>
  <c r="J872" i="1"/>
  <c r="L872" i="1" s="1"/>
  <c r="M872" i="1" s="1"/>
  <c r="P917" i="1"/>
  <c r="O917" i="1"/>
  <c r="Q917" i="1" s="1"/>
  <c r="R917" i="1" s="1"/>
  <c r="F726" i="1"/>
  <c r="F731" i="1"/>
  <c r="F734" i="1"/>
  <c r="E734" i="1"/>
  <c r="G734" i="1" s="1"/>
  <c r="H734" i="1" s="1"/>
  <c r="O737" i="1"/>
  <c r="Q737" i="1" s="1"/>
  <c r="R737" i="1" s="1"/>
  <c r="O745" i="1"/>
  <c r="Q745" i="1" s="1"/>
  <c r="R745" i="1" s="1"/>
  <c r="K747" i="1"/>
  <c r="J747" i="1"/>
  <c r="L747" i="1" s="1"/>
  <c r="M747" i="1" s="1"/>
  <c r="J756" i="1"/>
  <c r="L756" i="1" s="1"/>
  <c r="M756" i="1" s="1"/>
  <c r="F758" i="1"/>
  <c r="E758" i="1"/>
  <c r="G758" i="1" s="1"/>
  <c r="H758" i="1" s="1"/>
  <c r="F867" i="1"/>
  <c r="E867" i="1"/>
  <c r="G867" i="1" s="1"/>
  <c r="H867" i="1" s="1"/>
  <c r="P886" i="1"/>
  <c r="O886" i="1"/>
  <c r="Q886" i="1" s="1"/>
  <c r="R886" i="1" s="1"/>
  <c r="F899" i="1"/>
  <c r="E899" i="1"/>
  <c r="G899" i="1" s="1"/>
  <c r="H899" i="1" s="1"/>
  <c r="P909" i="1"/>
  <c r="O909" i="1"/>
  <c r="Q909" i="1" s="1"/>
  <c r="R909" i="1" s="1"/>
  <c r="K1007" i="1"/>
  <c r="J1007" i="1"/>
  <c r="L1007" i="1" s="1"/>
  <c r="M1007" i="1" s="1"/>
  <c r="K739" i="1"/>
  <c r="J739" i="1"/>
  <c r="L739" i="1" s="1"/>
  <c r="M739" i="1" s="1"/>
  <c r="P760" i="1"/>
  <c r="O760" i="1"/>
  <c r="Q760" i="1" s="1"/>
  <c r="R760" i="1" s="1"/>
  <c r="K763" i="1"/>
  <c r="J763" i="1"/>
  <c r="L763" i="1" s="1"/>
  <c r="M763" i="1" s="1"/>
  <c r="F766" i="1"/>
  <c r="E766" i="1"/>
  <c r="G766" i="1" s="1"/>
  <c r="H766" i="1" s="1"/>
  <c r="P768" i="1"/>
  <c r="O768" i="1"/>
  <c r="Q768" i="1" s="1"/>
  <c r="R768" i="1" s="1"/>
  <c r="K771" i="1"/>
  <c r="J771" i="1"/>
  <c r="L771" i="1" s="1"/>
  <c r="M771" i="1" s="1"/>
  <c r="F774" i="1"/>
  <c r="E774" i="1"/>
  <c r="G774" i="1" s="1"/>
  <c r="H774" i="1" s="1"/>
  <c r="P776" i="1"/>
  <c r="O776" i="1"/>
  <c r="Q776" i="1" s="1"/>
  <c r="R776" i="1" s="1"/>
  <c r="K779" i="1"/>
  <c r="J779" i="1"/>
  <c r="L779" i="1" s="1"/>
  <c r="M779" i="1" s="1"/>
  <c r="F782" i="1"/>
  <c r="E782" i="1"/>
  <c r="G782" i="1" s="1"/>
  <c r="H782" i="1" s="1"/>
  <c r="P784" i="1"/>
  <c r="O784" i="1"/>
  <c r="Q784" i="1" s="1"/>
  <c r="R784" i="1" s="1"/>
  <c r="K787" i="1"/>
  <c r="J787" i="1"/>
  <c r="L787" i="1" s="1"/>
  <c r="M787" i="1" s="1"/>
  <c r="F790" i="1"/>
  <c r="E790" i="1"/>
  <c r="G790" i="1" s="1"/>
  <c r="H790" i="1" s="1"/>
  <c r="P792" i="1"/>
  <c r="O792" i="1"/>
  <c r="Q792" i="1" s="1"/>
  <c r="R792" i="1" s="1"/>
  <c r="K795" i="1"/>
  <c r="J795" i="1"/>
  <c r="L795" i="1" s="1"/>
  <c r="M795" i="1" s="1"/>
  <c r="F798" i="1"/>
  <c r="E798" i="1"/>
  <c r="G798" i="1" s="1"/>
  <c r="H798" i="1" s="1"/>
  <c r="P800" i="1"/>
  <c r="O800" i="1"/>
  <c r="Q800" i="1" s="1"/>
  <c r="R800" i="1" s="1"/>
  <c r="K803" i="1"/>
  <c r="J803" i="1"/>
  <c r="L803" i="1" s="1"/>
  <c r="M803" i="1" s="1"/>
  <c r="F806" i="1"/>
  <c r="E806" i="1"/>
  <c r="G806" i="1" s="1"/>
  <c r="H806" i="1" s="1"/>
  <c r="P808" i="1"/>
  <c r="O808" i="1"/>
  <c r="Q808" i="1" s="1"/>
  <c r="R808" i="1" s="1"/>
  <c r="K811" i="1"/>
  <c r="J811" i="1"/>
  <c r="L811" i="1" s="1"/>
  <c r="M811" i="1" s="1"/>
  <c r="F814" i="1"/>
  <c r="E814" i="1"/>
  <c r="G814" i="1" s="1"/>
  <c r="H814" i="1" s="1"/>
  <c r="P816" i="1"/>
  <c r="O816" i="1"/>
  <c r="Q816" i="1" s="1"/>
  <c r="R816" i="1" s="1"/>
  <c r="K819" i="1"/>
  <c r="J819" i="1"/>
  <c r="L819" i="1" s="1"/>
  <c r="M819" i="1" s="1"/>
  <c r="J822" i="1"/>
  <c r="L822" i="1" s="1"/>
  <c r="M822" i="1" s="1"/>
  <c r="O854" i="1"/>
  <c r="Q854" i="1" s="1"/>
  <c r="R854" i="1" s="1"/>
  <c r="P870" i="1"/>
  <c r="O870" i="1"/>
  <c r="Q870" i="1" s="1"/>
  <c r="R870" i="1" s="1"/>
  <c r="F883" i="1"/>
  <c r="E883" i="1"/>
  <c r="G883" i="1" s="1"/>
  <c r="H883" i="1" s="1"/>
  <c r="E647" i="1"/>
  <c r="G647" i="1" s="1"/>
  <c r="H647" i="1" s="1"/>
  <c r="O649" i="1"/>
  <c r="Q649" i="1" s="1"/>
  <c r="R649" i="1" s="1"/>
  <c r="J652" i="1"/>
  <c r="L652" i="1" s="1"/>
  <c r="M652" i="1" s="1"/>
  <c r="E655" i="1"/>
  <c r="G655" i="1" s="1"/>
  <c r="H655" i="1" s="1"/>
  <c r="O657" i="1"/>
  <c r="Q657" i="1" s="1"/>
  <c r="R657" i="1" s="1"/>
  <c r="J660" i="1"/>
  <c r="L660" i="1" s="1"/>
  <c r="M660" i="1" s="1"/>
  <c r="E663" i="1"/>
  <c r="G663" i="1" s="1"/>
  <c r="H663" i="1" s="1"/>
  <c r="O665" i="1"/>
  <c r="Q665" i="1" s="1"/>
  <c r="R665" i="1" s="1"/>
  <c r="J668" i="1"/>
  <c r="L668" i="1" s="1"/>
  <c r="M668" i="1" s="1"/>
  <c r="E671" i="1"/>
  <c r="G671" i="1" s="1"/>
  <c r="H671" i="1" s="1"/>
  <c r="O673" i="1"/>
  <c r="Q673" i="1" s="1"/>
  <c r="R673" i="1" s="1"/>
  <c r="J676" i="1"/>
  <c r="L676" i="1" s="1"/>
  <c r="M676" i="1" s="1"/>
  <c r="E679" i="1"/>
  <c r="G679" i="1" s="1"/>
  <c r="H679" i="1" s="1"/>
  <c r="O681" i="1"/>
  <c r="Q681" i="1" s="1"/>
  <c r="R681" i="1" s="1"/>
  <c r="J684" i="1"/>
  <c r="L684" i="1" s="1"/>
  <c r="M684" i="1" s="1"/>
  <c r="E687" i="1"/>
  <c r="G687" i="1" s="1"/>
  <c r="H687" i="1" s="1"/>
  <c r="O689" i="1"/>
  <c r="Q689" i="1" s="1"/>
  <c r="R689" i="1" s="1"/>
  <c r="J692" i="1"/>
  <c r="L692" i="1" s="1"/>
  <c r="M692" i="1" s="1"/>
  <c r="E695" i="1"/>
  <c r="G695" i="1" s="1"/>
  <c r="H695" i="1" s="1"/>
  <c r="O697" i="1"/>
  <c r="Q697" i="1" s="1"/>
  <c r="R697" i="1" s="1"/>
  <c r="J700" i="1"/>
  <c r="L700" i="1" s="1"/>
  <c r="M700" i="1" s="1"/>
  <c r="E703" i="1"/>
  <c r="G703" i="1" s="1"/>
  <c r="H703" i="1" s="1"/>
  <c r="O705" i="1"/>
  <c r="Q705" i="1" s="1"/>
  <c r="R705" i="1" s="1"/>
  <c r="J708" i="1"/>
  <c r="L708" i="1" s="1"/>
  <c r="M708" i="1" s="1"/>
  <c r="E711" i="1"/>
  <c r="G711" i="1" s="1"/>
  <c r="H711" i="1" s="1"/>
  <c r="O713" i="1"/>
  <c r="Q713" i="1" s="1"/>
  <c r="R713" i="1" s="1"/>
  <c r="J716" i="1"/>
  <c r="L716" i="1" s="1"/>
  <c r="M716" i="1" s="1"/>
  <c r="E719" i="1"/>
  <c r="G719" i="1" s="1"/>
  <c r="H719" i="1" s="1"/>
  <c r="O721" i="1"/>
  <c r="Q721" i="1" s="1"/>
  <c r="R721" i="1" s="1"/>
  <c r="J724" i="1"/>
  <c r="L724" i="1" s="1"/>
  <c r="M724" i="1" s="1"/>
  <c r="J733" i="1"/>
  <c r="L733" i="1" s="1"/>
  <c r="M733" i="1" s="1"/>
  <c r="K736" i="1"/>
  <c r="O746" i="1"/>
  <c r="Q746" i="1" s="1"/>
  <c r="R746" i="1" s="1"/>
  <c r="J748" i="1"/>
  <c r="L748" i="1" s="1"/>
  <c r="M748" i="1" s="1"/>
  <c r="F750" i="1"/>
  <c r="E750" i="1"/>
  <c r="G750" i="1" s="1"/>
  <c r="H750" i="1" s="1"/>
  <c r="J757" i="1"/>
  <c r="L757" i="1" s="1"/>
  <c r="M757" i="1" s="1"/>
  <c r="E759" i="1"/>
  <c r="G759" i="1" s="1"/>
  <c r="H759" i="1" s="1"/>
  <c r="O761" i="1"/>
  <c r="Q761" i="1" s="1"/>
  <c r="R761" i="1" s="1"/>
  <c r="J764" i="1"/>
  <c r="L764" i="1" s="1"/>
  <c r="M764" i="1" s="1"/>
  <c r="E767" i="1"/>
  <c r="G767" i="1" s="1"/>
  <c r="H767" i="1" s="1"/>
  <c r="O769" i="1"/>
  <c r="Q769" i="1" s="1"/>
  <c r="R769" i="1" s="1"/>
  <c r="J772" i="1"/>
  <c r="L772" i="1" s="1"/>
  <c r="M772" i="1" s="1"/>
  <c r="E775" i="1"/>
  <c r="G775" i="1" s="1"/>
  <c r="H775" i="1" s="1"/>
  <c r="O777" i="1"/>
  <c r="Q777" i="1" s="1"/>
  <c r="R777" i="1" s="1"/>
  <c r="J780" i="1"/>
  <c r="L780" i="1" s="1"/>
  <c r="M780" i="1" s="1"/>
  <c r="E783" i="1"/>
  <c r="G783" i="1" s="1"/>
  <c r="H783" i="1" s="1"/>
  <c r="O785" i="1"/>
  <c r="Q785" i="1" s="1"/>
  <c r="R785" i="1" s="1"/>
  <c r="J788" i="1"/>
  <c r="L788" i="1" s="1"/>
  <c r="M788" i="1" s="1"/>
  <c r="E791" i="1"/>
  <c r="G791" i="1" s="1"/>
  <c r="H791" i="1" s="1"/>
  <c r="O793" i="1"/>
  <c r="Q793" i="1" s="1"/>
  <c r="R793" i="1" s="1"/>
  <c r="J796" i="1"/>
  <c r="L796" i="1" s="1"/>
  <c r="M796" i="1" s="1"/>
  <c r="E799" i="1"/>
  <c r="G799" i="1" s="1"/>
  <c r="H799" i="1" s="1"/>
  <c r="O801" i="1"/>
  <c r="Q801" i="1" s="1"/>
  <c r="R801" i="1" s="1"/>
  <c r="J804" i="1"/>
  <c r="L804" i="1" s="1"/>
  <c r="M804" i="1" s="1"/>
  <c r="E807" i="1"/>
  <c r="G807" i="1" s="1"/>
  <c r="H807" i="1" s="1"/>
  <c r="O809" i="1"/>
  <c r="Q809" i="1" s="1"/>
  <c r="R809" i="1" s="1"/>
  <c r="J812" i="1"/>
  <c r="L812" i="1" s="1"/>
  <c r="M812" i="1" s="1"/>
  <c r="E815" i="1"/>
  <c r="G815" i="1" s="1"/>
  <c r="H815" i="1" s="1"/>
  <c r="O817" i="1"/>
  <c r="Q817" i="1" s="1"/>
  <c r="R817" i="1" s="1"/>
  <c r="J820" i="1"/>
  <c r="L820" i="1" s="1"/>
  <c r="M820" i="1" s="1"/>
  <c r="O827" i="1"/>
  <c r="Q827" i="1" s="1"/>
  <c r="R827" i="1" s="1"/>
  <c r="F833" i="1"/>
  <c r="E833" i="1"/>
  <c r="G833" i="1" s="1"/>
  <c r="H833" i="1" s="1"/>
  <c r="P853" i="1"/>
  <c r="E727" i="1"/>
  <c r="G727" i="1" s="1"/>
  <c r="H727" i="1" s="1"/>
  <c r="K728" i="1"/>
  <c r="K731" i="1"/>
  <c r="J731" i="1"/>
  <c r="L731" i="1" s="1"/>
  <c r="M731" i="1" s="1"/>
  <c r="O821" i="1"/>
  <c r="Q821" i="1" s="1"/>
  <c r="R821" i="1" s="1"/>
  <c r="P821" i="1"/>
  <c r="K881" i="1"/>
  <c r="J881" i="1"/>
  <c r="L881" i="1" s="1"/>
  <c r="M881" i="1" s="1"/>
  <c r="P893" i="1"/>
  <c r="O893" i="1"/>
  <c r="Q893" i="1" s="1"/>
  <c r="R893" i="1" s="1"/>
  <c r="F824" i="1"/>
  <c r="E824" i="1"/>
  <c r="G824" i="1" s="1"/>
  <c r="H824" i="1" s="1"/>
  <c r="K829" i="1"/>
  <c r="J829" i="1"/>
  <c r="L829" i="1" s="1"/>
  <c r="M829" i="1" s="1"/>
  <c r="K846" i="1"/>
  <c r="J846" i="1"/>
  <c r="L846" i="1" s="1"/>
  <c r="M846" i="1" s="1"/>
  <c r="K864" i="1"/>
  <c r="J864" i="1"/>
  <c r="L864" i="1" s="1"/>
  <c r="M864" i="1" s="1"/>
  <c r="P843" i="1"/>
  <c r="O843" i="1"/>
  <c r="Q843" i="1" s="1"/>
  <c r="R843" i="1" s="1"/>
  <c r="F919" i="1"/>
  <c r="E919" i="1"/>
  <c r="G919" i="1" s="1"/>
  <c r="H919" i="1" s="1"/>
  <c r="F926" i="1"/>
  <c r="E926" i="1"/>
  <c r="G926" i="1" s="1"/>
  <c r="H926" i="1" s="1"/>
  <c r="P980" i="1"/>
  <c r="O980" i="1"/>
  <c r="Q980" i="1" s="1"/>
  <c r="R980" i="1" s="1"/>
  <c r="F841" i="1"/>
  <c r="E841" i="1"/>
  <c r="G841" i="1" s="1"/>
  <c r="H841" i="1" s="1"/>
  <c r="F857" i="1"/>
  <c r="E857" i="1"/>
  <c r="G857" i="1" s="1"/>
  <c r="H857" i="1" s="1"/>
  <c r="P859" i="1"/>
  <c r="O859" i="1"/>
  <c r="Q859" i="1" s="1"/>
  <c r="R859" i="1" s="1"/>
  <c r="P869" i="1"/>
  <c r="O869" i="1"/>
  <c r="Q869" i="1" s="1"/>
  <c r="R869" i="1" s="1"/>
  <c r="F875" i="1"/>
  <c r="E875" i="1"/>
  <c r="G875" i="1" s="1"/>
  <c r="H875" i="1" s="1"/>
  <c r="K880" i="1"/>
  <c r="J880" i="1"/>
  <c r="L880" i="1" s="1"/>
  <c r="M880" i="1" s="1"/>
  <c r="P885" i="1"/>
  <c r="O885" i="1"/>
  <c r="Q885" i="1" s="1"/>
  <c r="R885" i="1" s="1"/>
  <c r="F891" i="1"/>
  <c r="E891" i="1"/>
  <c r="G891" i="1" s="1"/>
  <c r="H891" i="1" s="1"/>
  <c r="K896" i="1"/>
  <c r="J896" i="1"/>
  <c r="L896" i="1" s="1"/>
  <c r="M896" i="1" s="1"/>
  <c r="P901" i="1"/>
  <c r="O901" i="1"/>
  <c r="Q901" i="1" s="1"/>
  <c r="R901" i="1" s="1"/>
  <c r="F907" i="1"/>
  <c r="E907" i="1"/>
  <c r="G907" i="1" s="1"/>
  <c r="H907" i="1" s="1"/>
  <c r="J760" i="1"/>
  <c r="L760" i="1" s="1"/>
  <c r="M760" i="1" s="1"/>
  <c r="E763" i="1"/>
  <c r="G763" i="1" s="1"/>
  <c r="H763" i="1" s="1"/>
  <c r="O765" i="1"/>
  <c r="Q765" i="1" s="1"/>
  <c r="R765" i="1" s="1"/>
  <c r="J768" i="1"/>
  <c r="L768" i="1" s="1"/>
  <c r="M768" i="1" s="1"/>
  <c r="E771" i="1"/>
  <c r="G771" i="1" s="1"/>
  <c r="H771" i="1" s="1"/>
  <c r="O773" i="1"/>
  <c r="Q773" i="1" s="1"/>
  <c r="R773" i="1" s="1"/>
  <c r="J776" i="1"/>
  <c r="L776" i="1" s="1"/>
  <c r="M776" i="1" s="1"/>
  <c r="E779" i="1"/>
  <c r="G779" i="1" s="1"/>
  <c r="H779" i="1" s="1"/>
  <c r="O781" i="1"/>
  <c r="Q781" i="1" s="1"/>
  <c r="R781" i="1" s="1"/>
  <c r="J784" i="1"/>
  <c r="L784" i="1" s="1"/>
  <c r="M784" i="1" s="1"/>
  <c r="E787" i="1"/>
  <c r="G787" i="1" s="1"/>
  <c r="H787" i="1" s="1"/>
  <c r="O789" i="1"/>
  <c r="Q789" i="1" s="1"/>
  <c r="R789" i="1" s="1"/>
  <c r="J792" i="1"/>
  <c r="L792" i="1" s="1"/>
  <c r="M792" i="1" s="1"/>
  <c r="E795" i="1"/>
  <c r="G795" i="1" s="1"/>
  <c r="H795" i="1" s="1"/>
  <c r="O797" i="1"/>
  <c r="Q797" i="1" s="1"/>
  <c r="R797" i="1" s="1"/>
  <c r="J800" i="1"/>
  <c r="L800" i="1" s="1"/>
  <c r="M800" i="1" s="1"/>
  <c r="E803" i="1"/>
  <c r="G803" i="1" s="1"/>
  <c r="H803" i="1" s="1"/>
  <c r="O805" i="1"/>
  <c r="Q805" i="1" s="1"/>
  <c r="R805" i="1" s="1"/>
  <c r="J808" i="1"/>
  <c r="L808" i="1" s="1"/>
  <c r="M808" i="1" s="1"/>
  <c r="E811" i="1"/>
  <c r="G811" i="1" s="1"/>
  <c r="H811" i="1" s="1"/>
  <c r="O813" i="1"/>
  <c r="Q813" i="1" s="1"/>
  <c r="R813" i="1" s="1"/>
  <c r="J816" i="1"/>
  <c r="L816" i="1" s="1"/>
  <c r="M816" i="1" s="1"/>
  <c r="E819" i="1"/>
  <c r="G819" i="1" s="1"/>
  <c r="H819" i="1" s="1"/>
  <c r="E825" i="1"/>
  <c r="G825" i="1" s="1"/>
  <c r="H825" i="1" s="1"/>
  <c r="J830" i="1"/>
  <c r="L830" i="1" s="1"/>
  <c r="M830" i="1" s="1"/>
  <c r="K838" i="1"/>
  <c r="J838" i="1"/>
  <c r="L838" i="1" s="1"/>
  <c r="M838" i="1" s="1"/>
  <c r="E844" i="1"/>
  <c r="G844" i="1" s="1"/>
  <c r="H844" i="1" s="1"/>
  <c r="P845" i="1"/>
  <c r="P861" i="1"/>
  <c r="O861" i="1"/>
  <c r="Q861" i="1" s="1"/>
  <c r="R861" i="1" s="1"/>
  <c r="K912" i="1"/>
  <c r="J912" i="1"/>
  <c r="L912" i="1" s="1"/>
  <c r="M912" i="1" s="1"/>
  <c r="O919" i="1"/>
  <c r="Q919" i="1" s="1"/>
  <c r="R919" i="1" s="1"/>
  <c r="P919" i="1"/>
  <c r="F922" i="1"/>
  <c r="E922" i="1"/>
  <c r="G922" i="1" s="1"/>
  <c r="H922" i="1" s="1"/>
  <c r="K821" i="1"/>
  <c r="J821" i="1"/>
  <c r="L821" i="1" s="1"/>
  <c r="M821" i="1" s="1"/>
  <c r="P826" i="1"/>
  <c r="O826" i="1"/>
  <c r="Q826" i="1" s="1"/>
  <c r="R826" i="1" s="1"/>
  <c r="F832" i="1"/>
  <c r="E832" i="1"/>
  <c r="G832" i="1" s="1"/>
  <c r="H832" i="1" s="1"/>
  <c r="P835" i="1"/>
  <c r="O835" i="1"/>
  <c r="Q835" i="1" s="1"/>
  <c r="R835" i="1" s="1"/>
  <c r="K854" i="1"/>
  <c r="J854" i="1"/>
  <c r="L854" i="1" s="1"/>
  <c r="M854" i="1" s="1"/>
  <c r="K935" i="1"/>
  <c r="J935" i="1"/>
  <c r="L935" i="1" s="1"/>
  <c r="M935" i="1" s="1"/>
  <c r="F938" i="1"/>
  <c r="E938" i="1"/>
  <c r="G938" i="1" s="1"/>
  <c r="H938" i="1" s="1"/>
  <c r="P940" i="1"/>
  <c r="O940" i="1"/>
  <c r="Q940" i="1" s="1"/>
  <c r="R940" i="1" s="1"/>
  <c r="K999" i="1"/>
  <c r="J999" i="1"/>
  <c r="L999" i="1" s="1"/>
  <c r="M999" i="1" s="1"/>
  <c r="K1023" i="1"/>
  <c r="J1023" i="1"/>
  <c r="L1023" i="1" s="1"/>
  <c r="M1023" i="1" s="1"/>
  <c r="K1032" i="1"/>
  <c r="J1032" i="1"/>
  <c r="L1032" i="1" s="1"/>
  <c r="M1032" i="1" s="1"/>
  <c r="K927" i="1"/>
  <c r="J927" i="1"/>
  <c r="L927" i="1" s="1"/>
  <c r="M927" i="1" s="1"/>
  <c r="K931" i="1"/>
  <c r="J931" i="1"/>
  <c r="L931" i="1" s="1"/>
  <c r="M931" i="1" s="1"/>
  <c r="K943" i="1"/>
  <c r="J943" i="1"/>
  <c r="L943" i="1" s="1"/>
  <c r="M943" i="1" s="1"/>
  <c r="F946" i="1"/>
  <c r="E946" i="1"/>
  <c r="G946" i="1" s="1"/>
  <c r="H946" i="1" s="1"/>
  <c r="P948" i="1"/>
  <c r="O948" i="1"/>
  <c r="Q948" i="1" s="1"/>
  <c r="R948" i="1" s="1"/>
  <c r="K951" i="1"/>
  <c r="J951" i="1"/>
  <c r="L951" i="1" s="1"/>
  <c r="M951" i="1" s="1"/>
  <c r="F954" i="1"/>
  <c r="E954" i="1"/>
  <c r="G954" i="1" s="1"/>
  <c r="H954" i="1" s="1"/>
  <c r="P956" i="1"/>
  <c r="O956" i="1"/>
  <c r="Q956" i="1" s="1"/>
  <c r="R956" i="1" s="1"/>
  <c r="K991" i="1"/>
  <c r="J991" i="1"/>
  <c r="L991" i="1" s="1"/>
  <c r="M991" i="1" s="1"/>
  <c r="F1010" i="1"/>
  <c r="E1010" i="1"/>
  <c r="G1010" i="1" s="1"/>
  <c r="H1010" i="1" s="1"/>
  <c r="F1018" i="1"/>
  <c r="E1018" i="1"/>
  <c r="G1018" i="1" s="1"/>
  <c r="H1018" i="1" s="1"/>
  <c r="J862" i="1"/>
  <c r="L862" i="1" s="1"/>
  <c r="M862" i="1" s="1"/>
  <c r="E865" i="1"/>
  <c r="G865" i="1" s="1"/>
  <c r="H865" i="1" s="1"/>
  <c r="O867" i="1"/>
  <c r="Q867" i="1" s="1"/>
  <c r="R867" i="1" s="1"/>
  <c r="J870" i="1"/>
  <c r="L870" i="1" s="1"/>
  <c r="M870" i="1" s="1"/>
  <c r="E873" i="1"/>
  <c r="G873" i="1" s="1"/>
  <c r="H873" i="1" s="1"/>
  <c r="O875" i="1"/>
  <c r="Q875" i="1" s="1"/>
  <c r="R875" i="1" s="1"/>
  <c r="J878" i="1"/>
  <c r="L878" i="1" s="1"/>
  <c r="M878" i="1" s="1"/>
  <c r="E881" i="1"/>
  <c r="G881" i="1" s="1"/>
  <c r="H881" i="1" s="1"/>
  <c r="O883" i="1"/>
  <c r="Q883" i="1" s="1"/>
  <c r="R883" i="1" s="1"/>
  <c r="J886" i="1"/>
  <c r="L886" i="1" s="1"/>
  <c r="M886" i="1" s="1"/>
  <c r="E889" i="1"/>
  <c r="G889" i="1" s="1"/>
  <c r="H889" i="1" s="1"/>
  <c r="O891" i="1"/>
  <c r="Q891" i="1" s="1"/>
  <c r="R891" i="1" s="1"/>
  <c r="J894" i="1"/>
  <c r="L894" i="1" s="1"/>
  <c r="M894" i="1" s="1"/>
  <c r="E897" i="1"/>
  <c r="G897" i="1" s="1"/>
  <c r="H897" i="1" s="1"/>
  <c r="O899" i="1"/>
  <c r="Q899" i="1" s="1"/>
  <c r="R899" i="1" s="1"/>
  <c r="J902" i="1"/>
  <c r="L902" i="1" s="1"/>
  <c r="M902" i="1" s="1"/>
  <c r="E905" i="1"/>
  <c r="G905" i="1" s="1"/>
  <c r="H905" i="1" s="1"/>
  <c r="O907" i="1"/>
  <c r="Q907" i="1" s="1"/>
  <c r="R907" i="1" s="1"/>
  <c r="J910" i="1"/>
  <c r="L910" i="1" s="1"/>
  <c r="M910" i="1" s="1"/>
  <c r="E913" i="1"/>
  <c r="G913" i="1" s="1"/>
  <c r="H913" i="1" s="1"/>
  <c r="O915" i="1"/>
  <c r="Q915" i="1" s="1"/>
  <c r="R915" i="1" s="1"/>
  <c r="O920" i="1"/>
  <c r="Q920" i="1" s="1"/>
  <c r="R920" i="1" s="1"/>
  <c r="K922" i="1"/>
  <c r="J922" i="1"/>
  <c r="L922" i="1" s="1"/>
  <c r="M922" i="1" s="1"/>
  <c r="K923" i="1"/>
  <c r="J923" i="1"/>
  <c r="L923" i="1" s="1"/>
  <c r="M923" i="1" s="1"/>
  <c r="J932" i="1"/>
  <c r="L932" i="1" s="1"/>
  <c r="M932" i="1" s="1"/>
  <c r="K959" i="1"/>
  <c r="J959" i="1"/>
  <c r="L959" i="1" s="1"/>
  <c r="M959" i="1" s="1"/>
  <c r="F962" i="1"/>
  <c r="E962" i="1"/>
  <c r="G962" i="1" s="1"/>
  <c r="H962" i="1" s="1"/>
  <c r="P964" i="1"/>
  <c r="O964" i="1"/>
  <c r="Q964" i="1" s="1"/>
  <c r="R964" i="1" s="1"/>
  <c r="K983" i="1"/>
  <c r="J983" i="1"/>
  <c r="L983" i="1" s="1"/>
  <c r="M983" i="1" s="1"/>
  <c r="F1002" i="1"/>
  <c r="E1002" i="1"/>
  <c r="G1002" i="1" s="1"/>
  <c r="H1002" i="1" s="1"/>
  <c r="O834" i="1"/>
  <c r="Q834" i="1" s="1"/>
  <c r="R834" i="1" s="1"/>
  <c r="J837" i="1"/>
  <c r="L837" i="1" s="1"/>
  <c r="M837" i="1" s="1"/>
  <c r="E840" i="1"/>
  <c r="G840" i="1" s="1"/>
  <c r="H840" i="1" s="1"/>
  <c r="O842" i="1"/>
  <c r="Q842" i="1" s="1"/>
  <c r="R842" i="1" s="1"/>
  <c r="J845" i="1"/>
  <c r="L845" i="1" s="1"/>
  <c r="M845" i="1" s="1"/>
  <c r="E848" i="1"/>
  <c r="G848" i="1" s="1"/>
  <c r="H848" i="1" s="1"/>
  <c r="O850" i="1"/>
  <c r="Q850" i="1" s="1"/>
  <c r="R850" i="1" s="1"/>
  <c r="J853" i="1"/>
  <c r="L853" i="1" s="1"/>
  <c r="M853" i="1" s="1"/>
  <c r="E856" i="1"/>
  <c r="G856" i="1" s="1"/>
  <c r="H856" i="1" s="1"/>
  <c r="O858" i="1"/>
  <c r="Q858" i="1" s="1"/>
  <c r="R858" i="1" s="1"/>
  <c r="J861" i="1"/>
  <c r="L861" i="1" s="1"/>
  <c r="M861" i="1" s="1"/>
  <c r="E864" i="1"/>
  <c r="G864" i="1" s="1"/>
  <c r="H864" i="1" s="1"/>
  <c r="O866" i="1"/>
  <c r="Q866" i="1" s="1"/>
  <c r="R866" i="1" s="1"/>
  <c r="J869" i="1"/>
  <c r="L869" i="1" s="1"/>
  <c r="M869" i="1" s="1"/>
  <c r="E872" i="1"/>
  <c r="G872" i="1" s="1"/>
  <c r="H872" i="1" s="1"/>
  <c r="O874" i="1"/>
  <c r="Q874" i="1" s="1"/>
  <c r="R874" i="1" s="1"/>
  <c r="J877" i="1"/>
  <c r="L877" i="1" s="1"/>
  <c r="M877" i="1" s="1"/>
  <c r="E880" i="1"/>
  <c r="G880" i="1" s="1"/>
  <c r="H880" i="1" s="1"/>
  <c r="O882" i="1"/>
  <c r="Q882" i="1" s="1"/>
  <c r="R882" i="1" s="1"/>
  <c r="J885" i="1"/>
  <c r="L885" i="1" s="1"/>
  <c r="M885" i="1" s="1"/>
  <c r="E888" i="1"/>
  <c r="G888" i="1" s="1"/>
  <c r="H888" i="1" s="1"/>
  <c r="O890" i="1"/>
  <c r="Q890" i="1" s="1"/>
  <c r="R890" i="1" s="1"/>
  <c r="J893" i="1"/>
  <c r="L893" i="1" s="1"/>
  <c r="M893" i="1" s="1"/>
  <c r="E896" i="1"/>
  <c r="G896" i="1" s="1"/>
  <c r="H896" i="1" s="1"/>
  <c r="O898" i="1"/>
  <c r="Q898" i="1" s="1"/>
  <c r="R898" i="1" s="1"/>
  <c r="J901" i="1"/>
  <c r="L901" i="1" s="1"/>
  <c r="M901" i="1" s="1"/>
  <c r="E904" i="1"/>
  <c r="G904" i="1" s="1"/>
  <c r="H904" i="1" s="1"/>
  <c r="O906" i="1"/>
  <c r="Q906" i="1" s="1"/>
  <c r="R906" i="1" s="1"/>
  <c r="J909" i="1"/>
  <c r="L909" i="1" s="1"/>
  <c r="M909" i="1" s="1"/>
  <c r="E912" i="1"/>
  <c r="G912" i="1" s="1"/>
  <c r="H912" i="1" s="1"/>
  <c r="O914" i="1"/>
  <c r="Q914" i="1" s="1"/>
  <c r="R914" i="1" s="1"/>
  <c r="J917" i="1"/>
  <c r="L917" i="1" s="1"/>
  <c r="M917" i="1" s="1"/>
  <c r="J924" i="1"/>
  <c r="L924" i="1" s="1"/>
  <c r="M924" i="1" s="1"/>
  <c r="P932" i="1"/>
  <c r="O932" i="1"/>
  <c r="Q932" i="1" s="1"/>
  <c r="R932" i="1" s="1"/>
  <c r="K967" i="1"/>
  <c r="J967" i="1"/>
  <c r="L967" i="1" s="1"/>
  <c r="M967" i="1" s="1"/>
  <c r="F970" i="1"/>
  <c r="E970" i="1"/>
  <c r="G970" i="1" s="1"/>
  <c r="H970" i="1" s="1"/>
  <c r="P972" i="1"/>
  <c r="O972" i="1"/>
  <c r="Q972" i="1" s="1"/>
  <c r="R972" i="1" s="1"/>
  <c r="K975" i="1"/>
  <c r="J975" i="1"/>
  <c r="L975" i="1" s="1"/>
  <c r="M975" i="1" s="1"/>
  <c r="F994" i="1"/>
  <c r="E994" i="1"/>
  <c r="G994" i="1" s="1"/>
  <c r="H994" i="1" s="1"/>
  <c r="P1012" i="1"/>
  <c r="O1012" i="1"/>
  <c r="Q1012" i="1" s="1"/>
  <c r="R1012" i="1" s="1"/>
  <c r="J852" i="1"/>
  <c r="L852" i="1" s="1"/>
  <c r="M852" i="1" s="1"/>
  <c r="E855" i="1"/>
  <c r="G855" i="1" s="1"/>
  <c r="H855" i="1" s="1"/>
  <c r="K919" i="1"/>
  <c r="J919" i="1"/>
  <c r="L919" i="1" s="1"/>
  <c r="M919" i="1" s="1"/>
  <c r="P924" i="1"/>
  <c r="O924" i="1"/>
  <c r="Q924" i="1" s="1"/>
  <c r="R924" i="1" s="1"/>
  <c r="P928" i="1"/>
  <c r="O928" i="1"/>
  <c r="Q928" i="1" s="1"/>
  <c r="R928" i="1" s="1"/>
  <c r="F986" i="1"/>
  <c r="E986" i="1"/>
  <c r="G986" i="1" s="1"/>
  <c r="H986" i="1" s="1"/>
  <c r="P1004" i="1"/>
  <c r="O1004" i="1"/>
  <c r="Q1004" i="1" s="1"/>
  <c r="R1004" i="1" s="1"/>
  <c r="P1020" i="1"/>
  <c r="O1020" i="1"/>
  <c r="Q1020" i="1" s="1"/>
  <c r="R1020" i="1" s="1"/>
  <c r="F978" i="1"/>
  <c r="E978" i="1"/>
  <c r="G978" i="1" s="1"/>
  <c r="H978" i="1" s="1"/>
  <c r="P996" i="1"/>
  <c r="O996" i="1"/>
  <c r="Q996" i="1" s="1"/>
  <c r="R996" i="1" s="1"/>
  <c r="F930" i="1"/>
  <c r="E930" i="1"/>
  <c r="G930" i="1" s="1"/>
  <c r="H930" i="1" s="1"/>
  <c r="F934" i="1"/>
  <c r="E934" i="1"/>
  <c r="G934" i="1" s="1"/>
  <c r="H934" i="1" s="1"/>
  <c r="P988" i="1"/>
  <c r="O988" i="1"/>
  <c r="Q988" i="1" s="1"/>
  <c r="R988" i="1" s="1"/>
  <c r="K1015" i="1"/>
  <c r="J1015" i="1"/>
  <c r="L1015" i="1" s="1"/>
  <c r="M1015" i="1" s="1"/>
  <c r="K1035" i="1"/>
  <c r="J1035" i="1"/>
  <c r="L1035" i="1" s="1"/>
  <c r="M1035" i="1" s="1"/>
  <c r="P1029" i="1"/>
  <c r="O1029" i="1"/>
  <c r="Q1029" i="1" s="1"/>
  <c r="R1029" i="1" s="1"/>
  <c r="P1040" i="1"/>
  <c r="O1040" i="1"/>
  <c r="Q1040" i="1" s="1"/>
  <c r="R1040" i="1" s="1"/>
  <c r="K1059" i="1"/>
  <c r="J1059" i="1"/>
  <c r="L1059" i="1" s="1"/>
  <c r="M1059" i="1" s="1"/>
  <c r="K1067" i="1"/>
  <c r="J1067" i="1"/>
  <c r="L1067" i="1" s="1"/>
  <c r="M1067" i="1" s="1"/>
  <c r="K1075" i="1"/>
  <c r="J1075" i="1"/>
  <c r="L1075" i="1" s="1"/>
  <c r="M1075" i="1" s="1"/>
  <c r="P1080" i="1"/>
  <c r="O1080" i="1"/>
  <c r="Q1080" i="1" s="1"/>
  <c r="R1080" i="1" s="1"/>
  <c r="K1091" i="1"/>
  <c r="J1091" i="1"/>
  <c r="L1091" i="1" s="1"/>
  <c r="M1091" i="1" s="1"/>
  <c r="O1132" i="1"/>
  <c r="Q1132" i="1" s="1"/>
  <c r="R1132" i="1" s="1"/>
  <c r="P1132" i="1"/>
  <c r="P1032" i="1"/>
  <c r="O1032" i="1"/>
  <c r="Q1032" i="1" s="1"/>
  <c r="R1032" i="1" s="1"/>
  <c r="P1096" i="1"/>
  <c r="O1096" i="1"/>
  <c r="Q1096" i="1" s="1"/>
  <c r="R1096" i="1" s="1"/>
  <c r="F1102" i="1"/>
  <c r="E1102" i="1"/>
  <c r="G1102" i="1" s="1"/>
  <c r="H1102" i="1" s="1"/>
  <c r="K1107" i="1"/>
  <c r="J1107" i="1"/>
  <c r="L1107" i="1" s="1"/>
  <c r="M1107" i="1" s="1"/>
  <c r="P1112" i="1"/>
  <c r="O1112" i="1"/>
  <c r="Q1112" i="1" s="1"/>
  <c r="R1112" i="1" s="1"/>
  <c r="F1118" i="1"/>
  <c r="E1118" i="1"/>
  <c r="G1118" i="1" s="1"/>
  <c r="H1118" i="1" s="1"/>
  <c r="P1130" i="1"/>
  <c r="O1130" i="1"/>
  <c r="Q1130" i="1" s="1"/>
  <c r="R1130" i="1" s="1"/>
  <c r="F1030" i="1"/>
  <c r="E1030" i="1"/>
  <c r="G1030" i="1" s="1"/>
  <c r="H1030" i="1" s="1"/>
  <c r="P1048" i="1"/>
  <c r="O1048" i="1"/>
  <c r="Q1048" i="1" s="1"/>
  <c r="R1048" i="1" s="1"/>
  <c r="F1054" i="1"/>
  <c r="E1054" i="1"/>
  <c r="G1054" i="1" s="1"/>
  <c r="H1054" i="1" s="1"/>
  <c r="F1062" i="1"/>
  <c r="E1062" i="1"/>
  <c r="G1062" i="1" s="1"/>
  <c r="H1062" i="1" s="1"/>
  <c r="P1088" i="1"/>
  <c r="O1088" i="1"/>
  <c r="Q1088" i="1" s="1"/>
  <c r="R1088" i="1" s="1"/>
  <c r="K1123" i="1"/>
  <c r="J1123" i="1"/>
  <c r="L1123" i="1" s="1"/>
  <c r="M1123" i="1" s="1"/>
  <c r="P1138" i="1"/>
  <c r="O1138" i="1"/>
  <c r="Q1138" i="1" s="1"/>
  <c r="R1138" i="1" s="1"/>
  <c r="O937" i="1"/>
  <c r="Q937" i="1" s="1"/>
  <c r="R937" i="1" s="1"/>
  <c r="J940" i="1"/>
  <c r="L940" i="1" s="1"/>
  <c r="M940" i="1" s="1"/>
  <c r="O945" i="1"/>
  <c r="Q945" i="1" s="1"/>
  <c r="R945" i="1" s="1"/>
  <c r="J948" i="1"/>
  <c r="L948" i="1" s="1"/>
  <c r="M948" i="1" s="1"/>
  <c r="E951" i="1"/>
  <c r="G951" i="1" s="1"/>
  <c r="H951" i="1" s="1"/>
  <c r="O953" i="1"/>
  <c r="Q953" i="1" s="1"/>
  <c r="R953" i="1" s="1"/>
  <c r="J956" i="1"/>
  <c r="L956" i="1" s="1"/>
  <c r="M956" i="1" s="1"/>
  <c r="O961" i="1"/>
  <c r="Q961" i="1" s="1"/>
  <c r="R961" i="1" s="1"/>
  <c r="J964" i="1"/>
  <c r="L964" i="1" s="1"/>
  <c r="M964" i="1" s="1"/>
  <c r="O969" i="1"/>
  <c r="Q969" i="1" s="1"/>
  <c r="R969" i="1" s="1"/>
  <c r="J972" i="1"/>
  <c r="L972" i="1" s="1"/>
  <c r="M972" i="1" s="1"/>
  <c r="E975" i="1"/>
  <c r="G975" i="1" s="1"/>
  <c r="H975" i="1" s="1"/>
  <c r="O977" i="1"/>
  <c r="Q977" i="1" s="1"/>
  <c r="R977" i="1" s="1"/>
  <c r="J980" i="1"/>
  <c r="L980" i="1" s="1"/>
  <c r="M980" i="1" s="1"/>
  <c r="O985" i="1"/>
  <c r="Q985" i="1" s="1"/>
  <c r="R985" i="1" s="1"/>
  <c r="J988" i="1"/>
  <c r="L988" i="1" s="1"/>
  <c r="M988" i="1" s="1"/>
  <c r="O993" i="1"/>
  <c r="Q993" i="1" s="1"/>
  <c r="R993" i="1" s="1"/>
  <c r="J996" i="1"/>
  <c r="L996" i="1" s="1"/>
  <c r="M996" i="1" s="1"/>
  <c r="O1001" i="1"/>
  <c r="Q1001" i="1" s="1"/>
  <c r="R1001" i="1" s="1"/>
  <c r="J1004" i="1"/>
  <c r="L1004" i="1" s="1"/>
  <c r="M1004" i="1" s="1"/>
  <c r="O1009" i="1"/>
  <c r="Q1009" i="1" s="1"/>
  <c r="R1009" i="1" s="1"/>
  <c r="J1012" i="1"/>
  <c r="L1012" i="1" s="1"/>
  <c r="M1012" i="1" s="1"/>
  <c r="E1031" i="1"/>
  <c r="G1031" i="1" s="1"/>
  <c r="H1031" i="1" s="1"/>
  <c r="F1070" i="1"/>
  <c r="E1070" i="1"/>
  <c r="G1070" i="1" s="1"/>
  <c r="H1070" i="1" s="1"/>
  <c r="F1078" i="1"/>
  <c r="E1078" i="1"/>
  <c r="G1078" i="1" s="1"/>
  <c r="H1078" i="1" s="1"/>
  <c r="K1154" i="1"/>
  <c r="J1154" i="1"/>
  <c r="L1154" i="1" s="1"/>
  <c r="M1154" i="1" s="1"/>
  <c r="O936" i="1"/>
  <c r="Q936" i="1" s="1"/>
  <c r="R936" i="1" s="1"/>
  <c r="J939" i="1"/>
  <c r="L939" i="1" s="1"/>
  <c r="M939" i="1" s="1"/>
  <c r="E942" i="1"/>
  <c r="G942" i="1" s="1"/>
  <c r="H942" i="1" s="1"/>
  <c r="O944" i="1"/>
  <c r="Q944" i="1" s="1"/>
  <c r="R944" i="1" s="1"/>
  <c r="J947" i="1"/>
  <c r="L947" i="1" s="1"/>
  <c r="M947" i="1" s="1"/>
  <c r="E950" i="1"/>
  <c r="G950" i="1" s="1"/>
  <c r="H950" i="1" s="1"/>
  <c r="O952" i="1"/>
  <c r="Q952" i="1" s="1"/>
  <c r="R952" i="1" s="1"/>
  <c r="J955" i="1"/>
  <c r="L955" i="1" s="1"/>
  <c r="M955" i="1" s="1"/>
  <c r="E958" i="1"/>
  <c r="G958" i="1" s="1"/>
  <c r="H958" i="1" s="1"/>
  <c r="O960" i="1"/>
  <c r="Q960" i="1" s="1"/>
  <c r="R960" i="1" s="1"/>
  <c r="J963" i="1"/>
  <c r="L963" i="1" s="1"/>
  <c r="M963" i="1" s="1"/>
  <c r="E966" i="1"/>
  <c r="G966" i="1" s="1"/>
  <c r="H966" i="1" s="1"/>
  <c r="O968" i="1"/>
  <c r="Q968" i="1" s="1"/>
  <c r="R968" i="1" s="1"/>
  <c r="J971" i="1"/>
  <c r="L971" i="1" s="1"/>
  <c r="M971" i="1" s="1"/>
  <c r="E974" i="1"/>
  <c r="G974" i="1" s="1"/>
  <c r="H974" i="1" s="1"/>
  <c r="O976" i="1"/>
  <c r="Q976" i="1" s="1"/>
  <c r="R976" i="1" s="1"/>
  <c r="J979" i="1"/>
  <c r="L979" i="1" s="1"/>
  <c r="M979" i="1" s="1"/>
  <c r="E982" i="1"/>
  <c r="G982" i="1" s="1"/>
  <c r="H982" i="1" s="1"/>
  <c r="O984" i="1"/>
  <c r="Q984" i="1" s="1"/>
  <c r="R984" i="1" s="1"/>
  <c r="J987" i="1"/>
  <c r="L987" i="1" s="1"/>
  <c r="M987" i="1" s="1"/>
  <c r="E990" i="1"/>
  <c r="G990" i="1" s="1"/>
  <c r="H990" i="1" s="1"/>
  <c r="O992" i="1"/>
  <c r="Q992" i="1" s="1"/>
  <c r="R992" i="1" s="1"/>
  <c r="J995" i="1"/>
  <c r="L995" i="1" s="1"/>
  <c r="M995" i="1" s="1"/>
  <c r="E998" i="1"/>
  <c r="G998" i="1" s="1"/>
  <c r="H998" i="1" s="1"/>
  <c r="O1000" i="1"/>
  <c r="Q1000" i="1" s="1"/>
  <c r="R1000" i="1" s="1"/>
  <c r="J1003" i="1"/>
  <c r="L1003" i="1" s="1"/>
  <c r="M1003" i="1" s="1"/>
  <c r="E1006" i="1"/>
  <c r="G1006" i="1" s="1"/>
  <c r="H1006" i="1" s="1"/>
  <c r="O1008" i="1"/>
  <c r="Q1008" i="1" s="1"/>
  <c r="R1008" i="1" s="1"/>
  <c r="J1011" i="1"/>
  <c r="L1011" i="1" s="1"/>
  <c r="M1011" i="1" s="1"/>
  <c r="E1014" i="1"/>
  <c r="G1014" i="1" s="1"/>
  <c r="H1014" i="1" s="1"/>
  <c r="O1016" i="1"/>
  <c r="Q1016" i="1" s="1"/>
  <c r="R1016" i="1" s="1"/>
  <c r="J1019" i="1"/>
  <c r="L1019" i="1" s="1"/>
  <c r="M1019" i="1" s="1"/>
  <c r="E1022" i="1"/>
  <c r="G1022" i="1" s="1"/>
  <c r="H1022" i="1" s="1"/>
  <c r="O1024" i="1"/>
  <c r="Q1024" i="1" s="1"/>
  <c r="R1024" i="1" s="1"/>
  <c r="J1028" i="1"/>
  <c r="L1028" i="1" s="1"/>
  <c r="M1028" i="1" s="1"/>
  <c r="F1038" i="1"/>
  <c r="E1038" i="1"/>
  <c r="G1038" i="1" s="1"/>
  <c r="H1038" i="1" s="1"/>
  <c r="K1043" i="1"/>
  <c r="J1043" i="1"/>
  <c r="L1043" i="1" s="1"/>
  <c r="M1043" i="1" s="1"/>
  <c r="F1086" i="1"/>
  <c r="E1086" i="1"/>
  <c r="G1086" i="1" s="1"/>
  <c r="H1086" i="1" s="1"/>
  <c r="E925" i="1"/>
  <c r="G925" i="1" s="1"/>
  <c r="H925" i="1" s="1"/>
  <c r="O927" i="1"/>
  <c r="Q927" i="1" s="1"/>
  <c r="R927" i="1" s="1"/>
  <c r="J930" i="1"/>
  <c r="L930" i="1" s="1"/>
  <c r="M930" i="1" s="1"/>
  <c r="E933" i="1"/>
  <c r="G933" i="1" s="1"/>
  <c r="H933" i="1" s="1"/>
  <c r="O935" i="1"/>
  <c r="Q935" i="1" s="1"/>
  <c r="R935" i="1" s="1"/>
  <c r="J938" i="1"/>
  <c r="L938" i="1" s="1"/>
  <c r="M938" i="1" s="1"/>
  <c r="E941" i="1"/>
  <c r="G941" i="1" s="1"/>
  <c r="H941" i="1" s="1"/>
  <c r="O943" i="1"/>
  <c r="Q943" i="1" s="1"/>
  <c r="R943" i="1" s="1"/>
  <c r="J946" i="1"/>
  <c r="L946" i="1" s="1"/>
  <c r="M946" i="1" s="1"/>
  <c r="E949" i="1"/>
  <c r="G949" i="1" s="1"/>
  <c r="H949" i="1" s="1"/>
  <c r="O951" i="1"/>
  <c r="Q951" i="1" s="1"/>
  <c r="R951" i="1" s="1"/>
  <c r="J954" i="1"/>
  <c r="L954" i="1" s="1"/>
  <c r="M954" i="1" s="1"/>
  <c r="E957" i="1"/>
  <c r="G957" i="1" s="1"/>
  <c r="H957" i="1" s="1"/>
  <c r="O959" i="1"/>
  <c r="Q959" i="1" s="1"/>
  <c r="R959" i="1" s="1"/>
  <c r="J962" i="1"/>
  <c r="L962" i="1" s="1"/>
  <c r="M962" i="1" s="1"/>
  <c r="E965" i="1"/>
  <c r="G965" i="1" s="1"/>
  <c r="H965" i="1" s="1"/>
  <c r="O967" i="1"/>
  <c r="Q967" i="1" s="1"/>
  <c r="R967" i="1" s="1"/>
  <c r="J970" i="1"/>
  <c r="L970" i="1" s="1"/>
  <c r="M970" i="1" s="1"/>
  <c r="E973" i="1"/>
  <c r="G973" i="1" s="1"/>
  <c r="H973" i="1" s="1"/>
  <c r="O975" i="1"/>
  <c r="Q975" i="1" s="1"/>
  <c r="R975" i="1" s="1"/>
  <c r="J978" i="1"/>
  <c r="L978" i="1" s="1"/>
  <c r="M978" i="1" s="1"/>
  <c r="E981" i="1"/>
  <c r="G981" i="1" s="1"/>
  <c r="H981" i="1" s="1"/>
  <c r="O983" i="1"/>
  <c r="Q983" i="1" s="1"/>
  <c r="R983" i="1" s="1"/>
  <c r="J986" i="1"/>
  <c r="L986" i="1" s="1"/>
  <c r="M986" i="1" s="1"/>
  <c r="E989" i="1"/>
  <c r="G989" i="1" s="1"/>
  <c r="H989" i="1" s="1"/>
  <c r="O991" i="1"/>
  <c r="Q991" i="1" s="1"/>
  <c r="R991" i="1" s="1"/>
  <c r="J994" i="1"/>
  <c r="L994" i="1" s="1"/>
  <c r="M994" i="1" s="1"/>
  <c r="E997" i="1"/>
  <c r="G997" i="1" s="1"/>
  <c r="H997" i="1" s="1"/>
  <c r="O999" i="1"/>
  <c r="Q999" i="1" s="1"/>
  <c r="R999" i="1" s="1"/>
  <c r="J1002" i="1"/>
  <c r="L1002" i="1" s="1"/>
  <c r="M1002" i="1" s="1"/>
  <c r="E1005" i="1"/>
  <c r="G1005" i="1" s="1"/>
  <c r="H1005" i="1" s="1"/>
  <c r="O1007" i="1"/>
  <c r="Q1007" i="1" s="1"/>
  <c r="R1007" i="1" s="1"/>
  <c r="J1010" i="1"/>
  <c r="L1010" i="1" s="1"/>
  <c r="M1010" i="1" s="1"/>
  <c r="E1013" i="1"/>
  <c r="G1013" i="1" s="1"/>
  <c r="H1013" i="1" s="1"/>
  <c r="O1015" i="1"/>
  <c r="Q1015" i="1" s="1"/>
  <c r="R1015" i="1" s="1"/>
  <c r="J1018" i="1"/>
  <c r="L1018" i="1" s="1"/>
  <c r="M1018" i="1" s="1"/>
  <c r="O1023" i="1"/>
  <c r="Q1023" i="1" s="1"/>
  <c r="R1023" i="1" s="1"/>
  <c r="J1026" i="1"/>
  <c r="L1026" i="1" s="1"/>
  <c r="M1026" i="1" s="1"/>
  <c r="P1056" i="1"/>
  <c r="O1056" i="1"/>
  <c r="Q1056" i="1" s="1"/>
  <c r="R1056" i="1" s="1"/>
  <c r="P1064" i="1"/>
  <c r="O1064" i="1"/>
  <c r="Q1064" i="1" s="1"/>
  <c r="R1064" i="1" s="1"/>
  <c r="P1072" i="1"/>
  <c r="O1072" i="1"/>
  <c r="Q1072" i="1" s="1"/>
  <c r="R1072" i="1" s="1"/>
  <c r="F1094" i="1"/>
  <c r="E1094" i="1"/>
  <c r="G1094" i="1" s="1"/>
  <c r="H1094" i="1" s="1"/>
  <c r="K1099" i="1"/>
  <c r="J1099" i="1"/>
  <c r="L1099" i="1" s="1"/>
  <c r="M1099" i="1" s="1"/>
  <c r="P1104" i="1"/>
  <c r="O1104" i="1"/>
  <c r="Q1104" i="1" s="1"/>
  <c r="R1104" i="1" s="1"/>
  <c r="F1110" i="1"/>
  <c r="E1110" i="1"/>
  <c r="G1110" i="1" s="1"/>
  <c r="H1110" i="1" s="1"/>
  <c r="K1115" i="1"/>
  <c r="J1115" i="1"/>
  <c r="L1115" i="1" s="1"/>
  <c r="M1115" i="1" s="1"/>
  <c r="P1120" i="1"/>
  <c r="O1120" i="1"/>
  <c r="Q1120" i="1" s="1"/>
  <c r="R1120" i="1" s="1"/>
  <c r="F1046" i="1"/>
  <c r="E1046" i="1"/>
  <c r="G1046" i="1" s="1"/>
  <c r="H1046" i="1" s="1"/>
  <c r="K1051" i="1"/>
  <c r="J1051" i="1"/>
  <c r="L1051" i="1" s="1"/>
  <c r="M1051" i="1" s="1"/>
  <c r="K1083" i="1"/>
  <c r="J1083" i="1"/>
  <c r="L1083" i="1" s="1"/>
  <c r="M1083" i="1" s="1"/>
  <c r="F1126" i="1"/>
  <c r="E1126" i="1"/>
  <c r="G1126" i="1" s="1"/>
  <c r="H1126" i="1" s="1"/>
  <c r="O1135" i="1"/>
  <c r="Q1135" i="1" s="1"/>
  <c r="R1135" i="1" s="1"/>
  <c r="P1135" i="1"/>
  <c r="F1165" i="1"/>
  <c r="E1165" i="1"/>
  <c r="G1165" i="1" s="1"/>
  <c r="H1165" i="1" s="1"/>
  <c r="P1175" i="1"/>
  <c r="O1175" i="1"/>
  <c r="Q1175" i="1" s="1"/>
  <c r="R1175" i="1" s="1"/>
  <c r="F1189" i="1"/>
  <c r="E1189" i="1"/>
  <c r="G1189" i="1" s="1"/>
  <c r="H1189" i="1" s="1"/>
  <c r="P1199" i="1"/>
  <c r="O1199" i="1"/>
  <c r="Q1199" i="1" s="1"/>
  <c r="R1199" i="1" s="1"/>
  <c r="K1210" i="1"/>
  <c r="J1210" i="1"/>
  <c r="L1210" i="1" s="1"/>
  <c r="M1210" i="1" s="1"/>
  <c r="F1149" i="1"/>
  <c r="E1149" i="1"/>
  <c r="G1149" i="1" s="1"/>
  <c r="H1149" i="1" s="1"/>
  <c r="P1242" i="1"/>
  <c r="O1242" i="1"/>
  <c r="Q1242" i="1" s="1"/>
  <c r="R1242" i="1" s="1"/>
  <c r="F1157" i="1"/>
  <c r="E1157" i="1"/>
  <c r="G1157" i="1" s="1"/>
  <c r="H1157" i="1" s="1"/>
  <c r="P1167" i="1"/>
  <c r="O1167" i="1"/>
  <c r="Q1167" i="1" s="1"/>
  <c r="R1167" i="1" s="1"/>
  <c r="K1178" i="1"/>
  <c r="J1178" i="1"/>
  <c r="L1178" i="1" s="1"/>
  <c r="M1178" i="1" s="1"/>
  <c r="P1191" i="1"/>
  <c r="O1191" i="1"/>
  <c r="Q1191" i="1" s="1"/>
  <c r="R1191" i="1" s="1"/>
  <c r="K1202" i="1"/>
  <c r="J1202" i="1"/>
  <c r="L1202" i="1" s="1"/>
  <c r="M1202" i="1" s="1"/>
  <c r="F1213" i="1"/>
  <c r="E1213" i="1"/>
  <c r="G1213" i="1" s="1"/>
  <c r="H1213" i="1" s="1"/>
  <c r="E1035" i="1"/>
  <c r="G1035" i="1" s="1"/>
  <c r="H1035" i="1" s="1"/>
  <c r="O1037" i="1"/>
  <c r="Q1037" i="1" s="1"/>
  <c r="R1037" i="1" s="1"/>
  <c r="J1040" i="1"/>
  <c r="L1040" i="1" s="1"/>
  <c r="M1040" i="1" s="1"/>
  <c r="E1043" i="1"/>
  <c r="G1043" i="1" s="1"/>
  <c r="H1043" i="1" s="1"/>
  <c r="O1045" i="1"/>
  <c r="Q1045" i="1" s="1"/>
  <c r="R1045" i="1" s="1"/>
  <c r="J1048" i="1"/>
  <c r="L1048" i="1" s="1"/>
  <c r="M1048" i="1" s="1"/>
  <c r="E1051" i="1"/>
  <c r="G1051" i="1" s="1"/>
  <c r="H1051" i="1" s="1"/>
  <c r="O1053" i="1"/>
  <c r="Q1053" i="1" s="1"/>
  <c r="R1053" i="1" s="1"/>
  <c r="J1056" i="1"/>
  <c r="L1056" i="1" s="1"/>
  <c r="M1056" i="1" s="1"/>
  <c r="E1059" i="1"/>
  <c r="G1059" i="1" s="1"/>
  <c r="H1059" i="1" s="1"/>
  <c r="O1061" i="1"/>
  <c r="Q1061" i="1" s="1"/>
  <c r="R1061" i="1" s="1"/>
  <c r="J1064" i="1"/>
  <c r="L1064" i="1" s="1"/>
  <c r="M1064" i="1" s="1"/>
  <c r="E1067" i="1"/>
  <c r="G1067" i="1" s="1"/>
  <c r="H1067" i="1" s="1"/>
  <c r="O1069" i="1"/>
  <c r="Q1069" i="1" s="1"/>
  <c r="R1069" i="1" s="1"/>
  <c r="J1072" i="1"/>
  <c r="L1072" i="1" s="1"/>
  <c r="M1072" i="1" s="1"/>
  <c r="E1075" i="1"/>
  <c r="G1075" i="1" s="1"/>
  <c r="H1075" i="1" s="1"/>
  <c r="O1077" i="1"/>
  <c r="Q1077" i="1" s="1"/>
  <c r="R1077" i="1" s="1"/>
  <c r="J1080" i="1"/>
  <c r="L1080" i="1" s="1"/>
  <c r="M1080" i="1" s="1"/>
  <c r="E1083" i="1"/>
  <c r="G1083" i="1" s="1"/>
  <c r="H1083" i="1" s="1"/>
  <c r="O1085" i="1"/>
  <c r="Q1085" i="1" s="1"/>
  <c r="R1085" i="1" s="1"/>
  <c r="J1088" i="1"/>
  <c r="L1088" i="1" s="1"/>
  <c r="M1088" i="1" s="1"/>
  <c r="E1091" i="1"/>
  <c r="G1091" i="1" s="1"/>
  <c r="H1091" i="1" s="1"/>
  <c r="O1093" i="1"/>
  <c r="Q1093" i="1" s="1"/>
  <c r="R1093" i="1" s="1"/>
  <c r="J1096" i="1"/>
  <c r="L1096" i="1" s="1"/>
  <c r="M1096" i="1" s="1"/>
  <c r="E1099" i="1"/>
  <c r="G1099" i="1" s="1"/>
  <c r="H1099" i="1" s="1"/>
  <c r="O1101" i="1"/>
  <c r="Q1101" i="1" s="1"/>
  <c r="R1101" i="1" s="1"/>
  <c r="J1104" i="1"/>
  <c r="L1104" i="1" s="1"/>
  <c r="M1104" i="1" s="1"/>
  <c r="E1107" i="1"/>
  <c r="G1107" i="1" s="1"/>
  <c r="H1107" i="1" s="1"/>
  <c r="O1109" i="1"/>
  <c r="Q1109" i="1" s="1"/>
  <c r="R1109" i="1" s="1"/>
  <c r="J1112" i="1"/>
  <c r="L1112" i="1" s="1"/>
  <c r="M1112" i="1" s="1"/>
  <c r="E1115" i="1"/>
  <c r="G1115" i="1" s="1"/>
  <c r="H1115" i="1" s="1"/>
  <c r="O1117" i="1"/>
  <c r="Q1117" i="1" s="1"/>
  <c r="R1117" i="1" s="1"/>
  <c r="J1120" i="1"/>
  <c r="L1120" i="1" s="1"/>
  <c r="M1120" i="1" s="1"/>
  <c r="E1123" i="1"/>
  <c r="G1123" i="1" s="1"/>
  <c r="H1123" i="1" s="1"/>
  <c r="O1125" i="1"/>
  <c r="Q1125" i="1" s="1"/>
  <c r="R1125" i="1" s="1"/>
  <c r="J1128" i="1"/>
  <c r="L1128" i="1" s="1"/>
  <c r="M1128" i="1" s="1"/>
  <c r="F1133" i="1"/>
  <c r="E1136" i="1"/>
  <c r="G1136" i="1" s="1"/>
  <c r="H1136" i="1" s="1"/>
  <c r="E1139" i="1"/>
  <c r="G1139" i="1" s="1"/>
  <c r="H1139" i="1" s="1"/>
  <c r="F1181" i="1"/>
  <c r="E1181" i="1"/>
  <c r="G1181" i="1" s="1"/>
  <c r="H1181" i="1" s="1"/>
  <c r="P1140" i="1"/>
  <c r="O1140" i="1"/>
  <c r="Q1140" i="1" s="1"/>
  <c r="R1140" i="1" s="1"/>
  <c r="P1151" i="1"/>
  <c r="O1151" i="1"/>
  <c r="Q1151" i="1" s="1"/>
  <c r="R1151" i="1" s="1"/>
  <c r="P1159" i="1"/>
  <c r="O1159" i="1"/>
  <c r="Q1159" i="1" s="1"/>
  <c r="R1159" i="1" s="1"/>
  <c r="K1170" i="1"/>
  <c r="J1170" i="1"/>
  <c r="L1170" i="1" s="1"/>
  <c r="M1170" i="1" s="1"/>
  <c r="P1183" i="1"/>
  <c r="O1183" i="1"/>
  <c r="Q1183" i="1" s="1"/>
  <c r="R1183" i="1" s="1"/>
  <c r="K1194" i="1"/>
  <c r="J1194" i="1"/>
  <c r="L1194" i="1" s="1"/>
  <c r="M1194" i="1" s="1"/>
  <c r="F1205" i="1"/>
  <c r="E1205" i="1"/>
  <c r="G1205" i="1" s="1"/>
  <c r="H1205" i="1" s="1"/>
  <c r="P1215" i="1"/>
  <c r="O1215" i="1"/>
  <c r="Q1215" i="1" s="1"/>
  <c r="R1215" i="1" s="1"/>
  <c r="J1094" i="1"/>
  <c r="L1094" i="1" s="1"/>
  <c r="M1094" i="1" s="1"/>
  <c r="E1097" i="1"/>
  <c r="G1097" i="1" s="1"/>
  <c r="H1097" i="1" s="1"/>
  <c r="O1099" i="1"/>
  <c r="Q1099" i="1" s="1"/>
  <c r="R1099" i="1" s="1"/>
  <c r="J1102" i="1"/>
  <c r="L1102" i="1" s="1"/>
  <c r="M1102" i="1" s="1"/>
  <c r="E1105" i="1"/>
  <c r="G1105" i="1" s="1"/>
  <c r="H1105" i="1" s="1"/>
  <c r="O1107" i="1"/>
  <c r="Q1107" i="1" s="1"/>
  <c r="R1107" i="1" s="1"/>
  <c r="J1110" i="1"/>
  <c r="L1110" i="1" s="1"/>
  <c r="M1110" i="1" s="1"/>
  <c r="E1113" i="1"/>
  <c r="G1113" i="1" s="1"/>
  <c r="H1113" i="1" s="1"/>
  <c r="O1115" i="1"/>
  <c r="Q1115" i="1" s="1"/>
  <c r="R1115" i="1" s="1"/>
  <c r="J1118" i="1"/>
  <c r="L1118" i="1" s="1"/>
  <c r="M1118" i="1" s="1"/>
  <c r="E1121" i="1"/>
  <c r="G1121" i="1" s="1"/>
  <c r="H1121" i="1" s="1"/>
  <c r="O1123" i="1"/>
  <c r="Q1123" i="1" s="1"/>
  <c r="R1123" i="1" s="1"/>
  <c r="J1126" i="1"/>
  <c r="L1126" i="1" s="1"/>
  <c r="M1126" i="1" s="1"/>
  <c r="P1129" i="1"/>
  <c r="K1132" i="1"/>
  <c r="K1135" i="1"/>
  <c r="K1138" i="1"/>
  <c r="O1141" i="1"/>
  <c r="Q1141" i="1" s="1"/>
  <c r="R1141" i="1" s="1"/>
  <c r="F1146" i="1"/>
  <c r="E1146" i="1"/>
  <c r="G1146" i="1" s="1"/>
  <c r="H1146" i="1" s="1"/>
  <c r="K1143" i="1"/>
  <c r="J1143" i="1"/>
  <c r="L1143" i="1" s="1"/>
  <c r="M1143" i="1" s="1"/>
  <c r="K1146" i="1"/>
  <c r="J1146" i="1"/>
  <c r="L1146" i="1" s="1"/>
  <c r="M1146" i="1" s="1"/>
  <c r="K1162" i="1"/>
  <c r="J1162" i="1"/>
  <c r="L1162" i="1" s="1"/>
  <c r="M1162" i="1" s="1"/>
  <c r="F1173" i="1"/>
  <c r="E1173" i="1"/>
  <c r="G1173" i="1" s="1"/>
  <c r="H1173" i="1" s="1"/>
  <c r="K1186" i="1"/>
  <c r="J1186" i="1"/>
  <c r="L1186" i="1" s="1"/>
  <c r="M1186" i="1" s="1"/>
  <c r="F1197" i="1"/>
  <c r="E1197" i="1"/>
  <c r="G1197" i="1" s="1"/>
  <c r="H1197" i="1" s="1"/>
  <c r="P1207" i="1"/>
  <c r="O1207" i="1"/>
  <c r="Q1207" i="1" s="1"/>
  <c r="R1207" i="1" s="1"/>
  <c r="K1253" i="1"/>
  <c r="J1253" i="1"/>
  <c r="L1253" i="1" s="1"/>
  <c r="M1253" i="1" s="1"/>
  <c r="P1226" i="1"/>
  <c r="O1226" i="1"/>
  <c r="Q1226" i="1" s="1"/>
  <c r="R1226" i="1" s="1"/>
  <c r="F1221" i="1"/>
  <c r="E1221" i="1"/>
  <c r="G1221" i="1" s="1"/>
  <c r="H1221" i="1" s="1"/>
  <c r="P1234" i="1"/>
  <c r="O1234" i="1"/>
  <c r="Q1234" i="1" s="1"/>
  <c r="R1234" i="1" s="1"/>
  <c r="P1258" i="1"/>
  <c r="O1258" i="1"/>
  <c r="Q1258" i="1" s="1"/>
  <c r="R1258" i="1" s="1"/>
  <c r="O1157" i="1"/>
  <c r="Q1157" i="1" s="1"/>
  <c r="R1157" i="1" s="1"/>
  <c r="J1160" i="1"/>
  <c r="L1160" i="1" s="1"/>
  <c r="M1160" i="1" s="1"/>
  <c r="E1163" i="1"/>
  <c r="G1163" i="1" s="1"/>
  <c r="H1163" i="1" s="1"/>
  <c r="O1165" i="1"/>
  <c r="Q1165" i="1" s="1"/>
  <c r="R1165" i="1" s="1"/>
  <c r="J1168" i="1"/>
  <c r="L1168" i="1" s="1"/>
  <c r="M1168" i="1" s="1"/>
  <c r="E1171" i="1"/>
  <c r="G1171" i="1" s="1"/>
  <c r="H1171" i="1" s="1"/>
  <c r="O1173" i="1"/>
  <c r="Q1173" i="1" s="1"/>
  <c r="R1173" i="1" s="1"/>
  <c r="J1176" i="1"/>
  <c r="L1176" i="1" s="1"/>
  <c r="M1176" i="1" s="1"/>
  <c r="E1179" i="1"/>
  <c r="G1179" i="1" s="1"/>
  <c r="H1179" i="1" s="1"/>
  <c r="O1181" i="1"/>
  <c r="Q1181" i="1" s="1"/>
  <c r="R1181" i="1" s="1"/>
  <c r="J1184" i="1"/>
  <c r="L1184" i="1" s="1"/>
  <c r="M1184" i="1" s="1"/>
  <c r="E1187" i="1"/>
  <c r="G1187" i="1" s="1"/>
  <c r="H1187" i="1" s="1"/>
  <c r="O1189" i="1"/>
  <c r="Q1189" i="1" s="1"/>
  <c r="R1189" i="1" s="1"/>
  <c r="J1192" i="1"/>
  <c r="L1192" i="1" s="1"/>
  <c r="M1192" i="1" s="1"/>
  <c r="E1195" i="1"/>
  <c r="G1195" i="1" s="1"/>
  <c r="H1195" i="1" s="1"/>
  <c r="O1197" i="1"/>
  <c r="Q1197" i="1" s="1"/>
  <c r="R1197" i="1" s="1"/>
  <c r="J1200" i="1"/>
  <c r="L1200" i="1" s="1"/>
  <c r="M1200" i="1" s="1"/>
  <c r="E1203" i="1"/>
  <c r="G1203" i="1" s="1"/>
  <c r="H1203" i="1" s="1"/>
  <c r="O1205" i="1"/>
  <c r="Q1205" i="1" s="1"/>
  <c r="R1205" i="1" s="1"/>
  <c r="J1208" i="1"/>
  <c r="L1208" i="1" s="1"/>
  <c r="M1208" i="1" s="1"/>
  <c r="E1211" i="1"/>
  <c r="G1211" i="1" s="1"/>
  <c r="H1211" i="1" s="1"/>
  <c r="O1213" i="1"/>
  <c r="Q1213" i="1" s="1"/>
  <c r="R1213" i="1" s="1"/>
  <c r="J1216" i="1"/>
  <c r="L1216" i="1" s="1"/>
  <c r="M1216" i="1" s="1"/>
  <c r="O1235" i="1"/>
  <c r="Q1235" i="1" s="1"/>
  <c r="R1235" i="1" s="1"/>
  <c r="K1245" i="1"/>
  <c r="J1245" i="1"/>
  <c r="L1245" i="1" s="1"/>
  <c r="M1245" i="1" s="1"/>
  <c r="P1250" i="1"/>
  <c r="O1250" i="1"/>
  <c r="Q1250" i="1" s="1"/>
  <c r="R1250" i="1" s="1"/>
  <c r="O1148" i="1"/>
  <c r="Q1148" i="1" s="1"/>
  <c r="R1148" i="1" s="1"/>
  <c r="J1151" i="1"/>
  <c r="L1151" i="1" s="1"/>
  <c r="M1151" i="1" s="1"/>
  <c r="E1154" i="1"/>
  <c r="G1154" i="1" s="1"/>
  <c r="H1154" i="1" s="1"/>
  <c r="O1156" i="1"/>
  <c r="Q1156" i="1" s="1"/>
  <c r="R1156" i="1" s="1"/>
  <c r="J1159" i="1"/>
  <c r="L1159" i="1" s="1"/>
  <c r="M1159" i="1" s="1"/>
  <c r="E1162" i="1"/>
  <c r="G1162" i="1" s="1"/>
  <c r="H1162" i="1" s="1"/>
  <c r="O1164" i="1"/>
  <c r="Q1164" i="1" s="1"/>
  <c r="R1164" i="1" s="1"/>
  <c r="J1167" i="1"/>
  <c r="L1167" i="1" s="1"/>
  <c r="M1167" i="1" s="1"/>
  <c r="E1170" i="1"/>
  <c r="G1170" i="1" s="1"/>
  <c r="H1170" i="1" s="1"/>
  <c r="O1172" i="1"/>
  <c r="Q1172" i="1" s="1"/>
  <c r="R1172" i="1" s="1"/>
  <c r="J1175" i="1"/>
  <c r="L1175" i="1" s="1"/>
  <c r="M1175" i="1" s="1"/>
  <c r="E1178" i="1"/>
  <c r="G1178" i="1" s="1"/>
  <c r="H1178" i="1" s="1"/>
  <c r="O1180" i="1"/>
  <c r="Q1180" i="1" s="1"/>
  <c r="R1180" i="1" s="1"/>
  <c r="J1183" i="1"/>
  <c r="L1183" i="1" s="1"/>
  <c r="M1183" i="1" s="1"/>
  <c r="K1229" i="1"/>
  <c r="J1229" i="1"/>
  <c r="L1229" i="1" s="1"/>
  <c r="M1229" i="1" s="1"/>
  <c r="K1237" i="1"/>
  <c r="J1237" i="1"/>
  <c r="L1237" i="1" s="1"/>
  <c r="M1237" i="1" s="1"/>
  <c r="F1256" i="1"/>
  <c r="E1256" i="1"/>
  <c r="G1256" i="1" s="1"/>
  <c r="H1256" i="1" s="1"/>
  <c r="O1178" i="1"/>
  <c r="Q1178" i="1" s="1"/>
  <c r="R1178" i="1" s="1"/>
  <c r="J1181" i="1"/>
  <c r="L1181" i="1" s="1"/>
  <c r="M1181" i="1" s="1"/>
  <c r="E1184" i="1"/>
  <c r="G1184" i="1" s="1"/>
  <c r="H1184" i="1" s="1"/>
  <c r="O1186" i="1"/>
  <c r="Q1186" i="1" s="1"/>
  <c r="R1186" i="1" s="1"/>
  <c r="J1189" i="1"/>
  <c r="L1189" i="1" s="1"/>
  <c r="M1189" i="1" s="1"/>
  <c r="E1192" i="1"/>
  <c r="G1192" i="1" s="1"/>
  <c r="H1192" i="1" s="1"/>
  <c r="O1194" i="1"/>
  <c r="Q1194" i="1" s="1"/>
  <c r="R1194" i="1" s="1"/>
  <c r="J1197" i="1"/>
  <c r="L1197" i="1" s="1"/>
  <c r="M1197" i="1" s="1"/>
  <c r="E1200" i="1"/>
  <c r="G1200" i="1" s="1"/>
  <c r="H1200" i="1" s="1"/>
  <c r="O1202" i="1"/>
  <c r="Q1202" i="1" s="1"/>
  <c r="R1202" i="1" s="1"/>
  <c r="J1205" i="1"/>
  <c r="L1205" i="1" s="1"/>
  <c r="M1205" i="1" s="1"/>
  <c r="E1208" i="1"/>
  <c r="G1208" i="1" s="1"/>
  <c r="H1208" i="1" s="1"/>
  <c r="O1210" i="1"/>
  <c r="Q1210" i="1" s="1"/>
  <c r="R1210" i="1" s="1"/>
  <c r="J1213" i="1"/>
  <c r="L1213" i="1" s="1"/>
  <c r="M1213" i="1" s="1"/>
  <c r="E1216" i="1"/>
  <c r="G1216" i="1" s="1"/>
  <c r="H1216" i="1" s="1"/>
  <c r="O1217" i="1"/>
  <c r="Q1217" i="1" s="1"/>
  <c r="R1217" i="1" s="1"/>
  <c r="O1219" i="1"/>
  <c r="Q1219" i="1" s="1"/>
  <c r="R1219" i="1" s="1"/>
  <c r="F1224" i="1"/>
  <c r="E1224" i="1"/>
  <c r="G1224" i="1" s="1"/>
  <c r="H1224" i="1" s="1"/>
  <c r="F1240" i="1"/>
  <c r="E1240" i="1"/>
  <c r="G1240" i="1" s="1"/>
  <c r="H1240" i="1" s="1"/>
  <c r="J1218" i="1"/>
  <c r="L1218" i="1" s="1"/>
  <c r="M1218" i="1" s="1"/>
  <c r="F1223" i="1"/>
  <c r="E1225" i="1"/>
  <c r="G1225" i="1" s="1"/>
  <c r="H1225" i="1" s="1"/>
  <c r="F1232" i="1"/>
  <c r="E1232" i="1"/>
  <c r="G1232" i="1" s="1"/>
  <c r="H1232" i="1" s="1"/>
  <c r="F1248" i="1"/>
  <c r="E1248" i="1"/>
  <c r="G1248" i="1" s="1"/>
  <c r="H1248" i="1" s="1"/>
  <c r="O1225" i="1"/>
  <c r="Q1225" i="1" s="1"/>
  <c r="R1225" i="1" s="1"/>
  <c r="J1228" i="1"/>
  <c r="L1228" i="1" s="1"/>
  <c r="M1228" i="1" s="1"/>
  <c r="E1231" i="1"/>
  <c r="G1231" i="1" s="1"/>
  <c r="H1231" i="1" s="1"/>
  <c r="O1233" i="1"/>
  <c r="Q1233" i="1" s="1"/>
  <c r="R1233" i="1" s="1"/>
  <c r="J1236" i="1"/>
  <c r="L1236" i="1" s="1"/>
  <c r="M1236" i="1" s="1"/>
  <c r="O1223" i="1"/>
  <c r="Q1223" i="1" s="1"/>
  <c r="R1223" i="1" s="1"/>
  <c r="J1226" i="1"/>
  <c r="L1226" i="1" s="1"/>
  <c r="M1226" i="1" s="1"/>
  <c r="E1229" i="1"/>
  <c r="G1229" i="1" s="1"/>
  <c r="H1229" i="1" s="1"/>
  <c r="O1231" i="1"/>
  <c r="Q1231" i="1" s="1"/>
  <c r="R1231" i="1" s="1"/>
  <c r="J1234" i="1"/>
  <c r="L1234" i="1" s="1"/>
  <c r="M1234" i="1" s="1"/>
  <c r="E1237" i="1"/>
  <c r="G1237" i="1" s="1"/>
  <c r="H1237" i="1" s="1"/>
  <c r="O1239" i="1"/>
  <c r="Q1239" i="1" s="1"/>
  <c r="R1239" i="1" s="1"/>
  <c r="J1242" i="1"/>
  <c r="L1242" i="1" s="1"/>
  <c r="M1242" i="1" s="1"/>
  <c r="E1245" i="1"/>
  <c r="G1245" i="1" s="1"/>
  <c r="H1245" i="1" s="1"/>
  <c r="O1247" i="1"/>
  <c r="Q1247" i="1" s="1"/>
  <c r="R1247" i="1" s="1"/>
  <c r="J1250" i="1"/>
  <c r="L1250" i="1" s="1"/>
  <c r="M1250" i="1" s="1"/>
  <c r="E1253" i="1"/>
  <c r="G1253" i="1" s="1"/>
  <c r="H1253" i="1" s="1"/>
  <c r="O1255" i="1"/>
  <c r="Q1255" i="1" s="1"/>
  <c r="R1255" i="1" s="1"/>
  <c r="J1258" i="1"/>
  <c r="L1258" i="1" s="1"/>
  <c r="M1258" i="1" s="1"/>
  <c r="E1220" i="1"/>
  <c r="G1220" i="1" s="1"/>
  <c r="H1220" i="1" s="1"/>
  <c r="O1222" i="1"/>
  <c r="Q1222" i="1" s="1"/>
  <c r="R1222" i="1" s="1"/>
  <c r="J1225" i="1"/>
  <c r="L1225" i="1" s="1"/>
  <c r="M1225" i="1" s="1"/>
  <c r="E1228" i="1"/>
  <c r="G1228" i="1" s="1"/>
  <c r="H1228" i="1" s="1"/>
  <c r="O1230" i="1"/>
  <c r="Q1230" i="1" s="1"/>
  <c r="R1230" i="1" s="1"/>
  <c r="J1233" i="1"/>
  <c r="L1233" i="1" s="1"/>
  <c r="M1233" i="1" s="1"/>
  <c r="E1236" i="1"/>
  <c r="G1236" i="1" s="1"/>
  <c r="H1236" i="1" s="1"/>
  <c r="O1238" i="1"/>
  <c r="Q1238" i="1" s="1"/>
  <c r="R1238" i="1" s="1"/>
  <c r="J1241" i="1"/>
  <c r="L1241" i="1" s="1"/>
  <c r="M1241" i="1" s="1"/>
  <c r="O1246" i="1"/>
  <c r="Q1246" i="1" s="1"/>
  <c r="R1246" i="1" s="1"/>
  <c r="J1249" i="1"/>
  <c r="L1249" i="1" s="1"/>
  <c r="M1249" i="1" s="1"/>
  <c r="X5" i="1" l="1"/>
  <c r="W5" i="1"/>
  <c r="Y5" i="1"/>
  <c r="W4" i="1"/>
  <c r="W6" i="1"/>
  <c r="Y4" i="1"/>
  <c r="X4" i="1"/>
  <c r="D5" i="3"/>
  <c r="E4" i="3"/>
  <c r="R9" i="1"/>
  <c r="Y6" i="1" s="1"/>
  <c r="M6" i="1"/>
  <c r="X6" i="1" s="1"/>
  <c r="G4" i="3" l="1"/>
  <c r="F4" i="3"/>
  <c r="E5" i="3"/>
  <c r="D6" i="3"/>
  <c r="H4" i="3" l="1"/>
  <c r="E6" i="3"/>
  <c r="D7" i="3"/>
  <c r="F5" i="3"/>
  <c r="H5" i="3" s="1"/>
  <c r="G5" i="3"/>
  <c r="D8" i="3" l="1"/>
  <c r="E7" i="3"/>
  <c r="G6" i="3"/>
  <c r="F6" i="3"/>
  <c r="H6" i="3" s="1"/>
  <c r="G7" i="3" l="1"/>
  <c r="F7" i="3"/>
  <c r="H7" i="3" s="1"/>
  <c r="E8" i="3"/>
  <c r="D9" i="3"/>
  <c r="D10" i="3" l="1"/>
  <c r="E9" i="3"/>
  <c r="F8" i="3"/>
  <c r="H8" i="3" s="1"/>
  <c r="G8" i="3"/>
  <c r="G9" i="3" l="1"/>
  <c r="F9" i="3"/>
  <c r="H9" i="3" s="1"/>
  <c r="D11" i="3"/>
  <c r="E10" i="3"/>
  <c r="G10" i="3" l="1"/>
  <c r="F10" i="3"/>
  <c r="H10" i="3" s="1"/>
  <c r="E11" i="3"/>
  <c r="D12" i="3"/>
  <c r="D13" i="3" l="1"/>
  <c r="E12" i="3"/>
  <c r="G11" i="3"/>
  <c r="F11" i="3"/>
  <c r="H11" i="3" s="1"/>
  <c r="G12" i="3" l="1"/>
  <c r="F12" i="3"/>
  <c r="H12" i="3" s="1"/>
  <c r="E13" i="3"/>
  <c r="D14" i="3"/>
  <c r="E14" i="3" l="1"/>
  <c r="D15" i="3"/>
  <c r="F13" i="3"/>
  <c r="H13" i="3" s="1"/>
  <c r="G13" i="3"/>
  <c r="D16" i="3" l="1"/>
  <c r="E15" i="3"/>
  <c r="G14" i="3"/>
  <c r="F14" i="3"/>
  <c r="H14" i="3" s="1"/>
  <c r="G15" i="3" l="1"/>
  <c r="F15" i="3"/>
  <c r="H15" i="3" s="1"/>
  <c r="E16" i="3"/>
  <c r="D17" i="3"/>
  <c r="D18" i="3" l="1"/>
  <c r="E17" i="3"/>
  <c r="F16" i="3"/>
  <c r="H16" i="3" s="1"/>
  <c r="G16" i="3"/>
  <c r="G17" i="3" l="1"/>
  <c r="F17" i="3"/>
  <c r="H17" i="3" s="1"/>
  <c r="E18" i="3"/>
  <c r="D19" i="3"/>
  <c r="E19" i="3" l="1"/>
  <c r="D20" i="3"/>
  <c r="G18" i="3"/>
  <c r="F18" i="3"/>
  <c r="H18" i="3" s="1"/>
  <c r="D21" i="3" l="1"/>
  <c r="E20" i="3"/>
  <c r="G19" i="3"/>
  <c r="F19" i="3"/>
  <c r="H19" i="3" s="1"/>
  <c r="G20" i="3" l="1"/>
  <c r="F20" i="3"/>
  <c r="H20" i="3" s="1"/>
  <c r="E21" i="3"/>
  <c r="D22" i="3"/>
  <c r="E22" i="3" l="1"/>
  <c r="D23" i="3"/>
  <c r="F21" i="3"/>
  <c r="H21" i="3" s="1"/>
  <c r="G21" i="3"/>
  <c r="G22" i="3" l="1"/>
  <c r="F22" i="3"/>
  <c r="H22" i="3" s="1"/>
  <c r="D24" i="3"/>
  <c r="E23" i="3"/>
  <c r="G23" i="3" l="1"/>
  <c r="F23" i="3"/>
  <c r="H23" i="3" s="1"/>
  <c r="E24" i="3"/>
  <c r="D25" i="3"/>
  <c r="D26" i="3" l="1"/>
  <c r="E25" i="3"/>
  <c r="F24" i="3"/>
  <c r="H24" i="3" s="1"/>
  <c r="G24" i="3"/>
  <c r="G25" i="3" l="1"/>
  <c r="F25" i="3"/>
  <c r="H25" i="3" s="1"/>
  <c r="D27" i="3"/>
  <c r="E26" i="3"/>
  <c r="G26" i="3" l="1"/>
  <c r="F26" i="3"/>
  <c r="H26" i="3" s="1"/>
  <c r="E27" i="3"/>
  <c r="D28" i="3"/>
  <c r="D29" i="3" l="1"/>
  <c r="E28" i="3"/>
  <c r="G27" i="3"/>
  <c r="F27" i="3"/>
  <c r="H27" i="3" s="1"/>
  <c r="G28" i="3" l="1"/>
  <c r="F28" i="3"/>
  <c r="H28" i="3" s="1"/>
  <c r="E29" i="3"/>
  <c r="D30" i="3"/>
  <c r="D31" i="3" l="1"/>
  <c r="E30" i="3"/>
  <c r="F29" i="3"/>
  <c r="H29" i="3" s="1"/>
  <c r="G29" i="3"/>
  <c r="G30" i="3" l="1"/>
  <c r="F30" i="3"/>
  <c r="H30" i="3" s="1"/>
  <c r="D32" i="3"/>
  <c r="E31" i="3"/>
  <c r="G31" i="3" l="1"/>
  <c r="F31" i="3"/>
  <c r="H31" i="3" s="1"/>
  <c r="E32" i="3"/>
  <c r="D33" i="3"/>
  <c r="D34" i="3" l="1"/>
  <c r="E33" i="3"/>
  <c r="F32" i="3"/>
  <c r="H32" i="3" s="1"/>
  <c r="G32" i="3"/>
  <c r="G33" i="3" l="1"/>
  <c r="F33" i="3"/>
  <c r="H33" i="3" s="1"/>
  <c r="D35" i="3"/>
  <c r="E34" i="3"/>
  <c r="G34" i="3" l="1"/>
  <c r="F34" i="3"/>
  <c r="H34" i="3" s="1"/>
  <c r="E35" i="3"/>
  <c r="D36" i="3"/>
  <c r="D37" i="3" l="1"/>
  <c r="E36" i="3"/>
  <c r="G35" i="3"/>
  <c r="F35" i="3"/>
  <c r="H35" i="3" s="1"/>
  <c r="G36" i="3" l="1"/>
  <c r="F36" i="3"/>
  <c r="H36" i="3" s="1"/>
  <c r="E37" i="3"/>
  <c r="D38" i="3"/>
  <c r="D39" i="3" l="1"/>
  <c r="E38" i="3"/>
  <c r="F37" i="3"/>
  <c r="H37" i="3" s="1"/>
  <c r="G37" i="3"/>
  <c r="G38" i="3" l="1"/>
  <c r="F38" i="3"/>
  <c r="H38" i="3" s="1"/>
  <c r="D40" i="3"/>
  <c r="E39" i="3"/>
  <c r="E40" i="3" l="1"/>
  <c r="D41" i="3"/>
  <c r="G39" i="3"/>
  <c r="F39" i="3"/>
  <c r="H39" i="3" s="1"/>
  <c r="D42" i="3" l="1"/>
  <c r="E41" i="3"/>
  <c r="F40" i="3"/>
  <c r="H40" i="3" s="1"/>
  <c r="G40" i="3"/>
  <c r="G41" i="3" l="1"/>
  <c r="F41" i="3"/>
  <c r="H41" i="3" s="1"/>
  <c r="E42" i="3"/>
  <c r="D43" i="3"/>
  <c r="G42" i="3" l="1"/>
  <c r="F42" i="3"/>
  <c r="H42" i="3" s="1"/>
  <c r="E43" i="3"/>
  <c r="D44" i="3"/>
  <c r="D45" i="3" l="1"/>
  <c r="E44" i="3"/>
  <c r="G43" i="3"/>
  <c r="F43" i="3"/>
  <c r="H43" i="3" s="1"/>
  <c r="G44" i="3" l="1"/>
  <c r="F44" i="3"/>
  <c r="H44" i="3" s="1"/>
  <c r="E45" i="3"/>
  <c r="D46" i="3"/>
  <c r="D47" i="3" l="1"/>
  <c r="E46" i="3"/>
  <c r="F45" i="3"/>
  <c r="H45" i="3" s="1"/>
  <c r="G45" i="3"/>
  <c r="G46" i="3" l="1"/>
  <c r="F46" i="3"/>
  <c r="H46" i="3" s="1"/>
  <c r="E47" i="3"/>
  <c r="D48" i="3"/>
  <c r="D49" i="3" l="1"/>
  <c r="E48" i="3"/>
  <c r="F47" i="3"/>
  <c r="H47" i="3" s="1"/>
  <c r="G47" i="3"/>
  <c r="F48" i="3" l="1"/>
  <c r="H48" i="3" s="1"/>
  <c r="G48" i="3"/>
  <c r="D50" i="3"/>
  <c r="E49" i="3"/>
  <c r="G49" i="3" l="1"/>
  <c r="F49" i="3"/>
  <c r="H49" i="3" s="1"/>
  <c r="D51" i="3"/>
  <c r="E50" i="3"/>
  <c r="D52" i="3" l="1"/>
  <c r="E51" i="3"/>
  <c r="G50" i="3"/>
  <c r="F50" i="3"/>
  <c r="H50" i="3" s="1"/>
  <c r="G51" i="3" l="1"/>
  <c r="F51" i="3"/>
  <c r="H51" i="3" s="1"/>
  <c r="E52" i="3"/>
  <c r="D53" i="3"/>
  <c r="E53" i="3" l="1"/>
  <c r="D54" i="3"/>
  <c r="F52" i="3"/>
  <c r="H52" i="3" s="1"/>
  <c r="G52" i="3"/>
  <c r="G53" i="3" l="1"/>
  <c r="F53" i="3"/>
  <c r="H53" i="3" s="1"/>
  <c r="D55" i="3"/>
  <c r="E54" i="3"/>
  <c r="G54" i="3" l="1"/>
  <c r="F54" i="3"/>
  <c r="H54" i="3" s="1"/>
  <c r="E55" i="3"/>
  <c r="D56" i="3"/>
  <c r="D57" i="3" l="1"/>
  <c r="E56" i="3"/>
  <c r="F55" i="3"/>
  <c r="H55" i="3" s="1"/>
  <c r="G55" i="3"/>
  <c r="F56" i="3" l="1"/>
  <c r="H56" i="3" s="1"/>
  <c r="G56" i="3"/>
  <c r="D58" i="3"/>
  <c r="E57" i="3"/>
  <c r="F57" i="3" l="1"/>
  <c r="H57" i="3" s="1"/>
  <c r="G57" i="3"/>
  <c r="D59" i="3"/>
  <c r="E58" i="3"/>
  <c r="D60" i="3" l="1"/>
  <c r="E59" i="3"/>
  <c r="G58" i="3"/>
  <c r="F58" i="3"/>
  <c r="H58" i="3" s="1"/>
  <c r="G59" i="3" l="1"/>
  <c r="F59" i="3"/>
  <c r="H59" i="3" s="1"/>
  <c r="E60" i="3"/>
  <c r="D61" i="3"/>
  <c r="E61" i="3" l="1"/>
  <c r="D62" i="3"/>
  <c r="G60" i="3"/>
  <c r="F60" i="3"/>
  <c r="H60" i="3" s="1"/>
  <c r="E62" i="3" l="1"/>
  <c r="D63" i="3"/>
  <c r="G61" i="3"/>
  <c r="F61" i="3"/>
  <c r="H61" i="3" s="1"/>
  <c r="E63" i="3" l="1"/>
  <c r="D64" i="3"/>
  <c r="F62" i="3"/>
  <c r="H62" i="3" s="1"/>
  <c r="G62" i="3"/>
  <c r="D65" i="3" l="1"/>
  <c r="E64" i="3"/>
  <c r="F63" i="3"/>
  <c r="H63" i="3" s="1"/>
  <c r="G63" i="3"/>
  <c r="F64" i="3" l="1"/>
  <c r="H64" i="3" s="1"/>
  <c r="G64" i="3"/>
  <c r="D66" i="3"/>
  <c r="E65" i="3"/>
  <c r="F65" i="3" l="1"/>
  <c r="H65" i="3" s="1"/>
  <c r="G65" i="3"/>
  <c r="D67" i="3"/>
  <c r="E66" i="3"/>
  <c r="G66" i="3" l="1"/>
  <c r="F66" i="3"/>
  <c r="H66" i="3" s="1"/>
  <c r="D68" i="3"/>
  <c r="E67" i="3"/>
  <c r="G67" i="3" l="1"/>
  <c r="F67" i="3"/>
  <c r="H67" i="3" s="1"/>
  <c r="E68" i="3"/>
  <c r="D69" i="3"/>
  <c r="E69" i="3" l="1"/>
  <c r="D70" i="3"/>
  <c r="G68" i="3"/>
  <c r="F68" i="3"/>
  <c r="H68" i="3" s="1"/>
  <c r="E70" i="3" l="1"/>
  <c r="D71" i="3"/>
  <c r="G69" i="3"/>
  <c r="F69" i="3"/>
  <c r="H69" i="3" s="1"/>
  <c r="E71" i="3" l="1"/>
  <c r="D72" i="3"/>
  <c r="F70" i="3"/>
  <c r="H70" i="3" s="1"/>
  <c r="G70" i="3"/>
  <c r="D73" i="3" l="1"/>
  <c r="E72" i="3"/>
  <c r="F71" i="3"/>
  <c r="H71" i="3" s="1"/>
  <c r="G71" i="3"/>
  <c r="F72" i="3" l="1"/>
  <c r="H72" i="3" s="1"/>
  <c r="G72" i="3"/>
  <c r="D74" i="3"/>
  <c r="E73" i="3"/>
  <c r="G73" i="3" l="1"/>
  <c r="F73" i="3"/>
  <c r="H73" i="3" s="1"/>
  <c r="D75" i="3"/>
  <c r="E74" i="3"/>
  <c r="G74" i="3" l="1"/>
  <c r="F74" i="3"/>
  <c r="H74" i="3" s="1"/>
  <c r="D76" i="3"/>
  <c r="E75" i="3"/>
  <c r="E76" i="3" l="1"/>
  <c r="D77" i="3"/>
  <c r="G75" i="3"/>
  <c r="F75" i="3"/>
  <c r="H75" i="3" s="1"/>
  <c r="G76" i="3" l="1"/>
  <c r="F76" i="3"/>
  <c r="H76" i="3" s="1"/>
  <c r="E77" i="3"/>
  <c r="D78" i="3"/>
  <c r="E78" i="3" l="1"/>
  <c r="D79" i="3"/>
  <c r="G77" i="3"/>
  <c r="F77" i="3"/>
  <c r="H77" i="3" s="1"/>
  <c r="D80" i="3" l="1"/>
  <c r="E79" i="3"/>
  <c r="G78" i="3"/>
  <c r="F78" i="3"/>
  <c r="H78" i="3" s="1"/>
  <c r="F79" i="3" l="1"/>
  <c r="H79" i="3" s="1"/>
  <c r="G79" i="3"/>
  <c r="D81" i="3"/>
  <c r="E80" i="3"/>
  <c r="D82" i="3" l="1"/>
  <c r="E81" i="3"/>
  <c r="F80" i="3"/>
  <c r="H80" i="3" s="1"/>
  <c r="G80" i="3"/>
  <c r="G81" i="3" l="1"/>
  <c r="F81" i="3"/>
  <c r="H81" i="3" s="1"/>
  <c r="D83" i="3"/>
  <c r="E82" i="3"/>
  <c r="G82" i="3" l="1"/>
  <c r="F82" i="3"/>
  <c r="H82" i="3" s="1"/>
  <c r="E83" i="3"/>
  <c r="D84" i="3"/>
  <c r="G83" i="3" l="1"/>
  <c r="F83" i="3"/>
  <c r="H83" i="3" s="1"/>
  <c r="E84" i="3"/>
  <c r="D85" i="3"/>
  <c r="E85" i="3" l="1"/>
  <c r="D86" i="3"/>
  <c r="G84" i="3"/>
  <c r="F84" i="3"/>
  <c r="H84" i="3" s="1"/>
  <c r="E86" i="3" l="1"/>
  <c r="D87" i="3"/>
  <c r="G85" i="3"/>
  <c r="F85" i="3"/>
  <c r="H85" i="3" s="1"/>
  <c r="D88" i="3" l="1"/>
  <c r="E87" i="3"/>
  <c r="F86" i="3"/>
  <c r="H86" i="3" s="1"/>
  <c r="G86" i="3"/>
  <c r="F87" i="3" l="1"/>
  <c r="H87" i="3" s="1"/>
  <c r="G87" i="3"/>
  <c r="D89" i="3"/>
  <c r="E88" i="3"/>
  <c r="F88" i="3" l="1"/>
  <c r="H88" i="3" s="1"/>
  <c r="G88" i="3"/>
  <c r="D90" i="3"/>
  <c r="E89" i="3"/>
  <c r="G89" i="3" l="1"/>
  <c r="F89" i="3"/>
  <c r="H89" i="3" s="1"/>
  <c r="D91" i="3"/>
  <c r="E90" i="3"/>
  <c r="G90" i="3" l="1"/>
  <c r="F90" i="3"/>
  <c r="H90" i="3" s="1"/>
  <c r="E91" i="3"/>
  <c r="D92" i="3"/>
  <c r="E92" i="3" l="1"/>
  <c r="D93" i="3"/>
  <c r="G91" i="3"/>
  <c r="F91" i="3"/>
  <c r="H91" i="3" s="1"/>
  <c r="E93" i="3" l="1"/>
  <c r="D94" i="3"/>
  <c r="G92" i="3"/>
  <c r="F92" i="3"/>
  <c r="H92" i="3" s="1"/>
  <c r="E94" i="3" l="1"/>
  <c r="D95" i="3"/>
  <c r="G93" i="3"/>
  <c r="F93" i="3"/>
  <c r="H93" i="3" s="1"/>
  <c r="D96" i="3" l="1"/>
  <c r="E95" i="3"/>
  <c r="F94" i="3"/>
  <c r="H94" i="3" s="1"/>
  <c r="G94" i="3"/>
  <c r="F95" i="3" l="1"/>
  <c r="H95" i="3" s="1"/>
  <c r="G95" i="3"/>
  <c r="D97" i="3"/>
  <c r="E96" i="3"/>
  <c r="F96" i="3" l="1"/>
  <c r="H96" i="3" s="1"/>
  <c r="G96" i="3"/>
  <c r="D98" i="3"/>
  <c r="E97" i="3"/>
  <c r="G97" i="3" l="1"/>
  <c r="F97" i="3"/>
  <c r="H97" i="3" s="1"/>
  <c r="D99" i="3"/>
  <c r="E98" i="3"/>
  <c r="G98" i="3" l="1"/>
  <c r="F98" i="3"/>
  <c r="H98" i="3" s="1"/>
  <c r="E99" i="3"/>
  <c r="D100" i="3"/>
  <c r="E100" i="3" l="1"/>
  <c r="D101" i="3"/>
  <c r="G99" i="3"/>
  <c r="F99" i="3"/>
  <c r="H99" i="3" s="1"/>
  <c r="D102" i="3" l="1"/>
  <c r="E101" i="3"/>
  <c r="G100" i="3"/>
  <c r="F100" i="3"/>
  <c r="H100" i="3" s="1"/>
  <c r="E102" i="3" l="1"/>
  <c r="D103" i="3"/>
  <c r="G101" i="3"/>
  <c r="F101" i="3"/>
  <c r="H101" i="3" s="1"/>
  <c r="D104" i="3" l="1"/>
  <c r="E103" i="3"/>
  <c r="F102" i="3"/>
  <c r="H102" i="3" s="1"/>
  <c r="G102" i="3"/>
  <c r="G103" i="3" l="1"/>
  <c r="F103" i="3"/>
  <c r="H103" i="3" s="1"/>
  <c r="D105" i="3"/>
  <c r="E104" i="3"/>
  <c r="F104" i="3" l="1"/>
  <c r="H104" i="3" s="1"/>
  <c r="G104" i="3"/>
  <c r="E105" i="3"/>
  <c r="D106" i="3"/>
  <c r="D107" i="3" l="1"/>
  <c r="E106" i="3"/>
  <c r="G105" i="3"/>
  <c r="F105" i="3"/>
  <c r="H105" i="3" s="1"/>
  <c r="G106" i="3" l="1"/>
  <c r="F106" i="3"/>
  <c r="H106" i="3" s="1"/>
  <c r="E107" i="3"/>
  <c r="D108" i="3"/>
  <c r="E108" i="3" l="1"/>
  <c r="D109" i="3"/>
  <c r="G107" i="3"/>
  <c r="F107" i="3"/>
  <c r="H107" i="3" s="1"/>
  <c r="D110" i="3" l="1"/>
  <c r="E109" i="3"/>
  <c r="G108" i="3"/>
  <c r="F108" i="3"/>
  <c r="H108" i="3" s="1"/>
  <c r="G109" i="3" l="1"/>
  <c r="F109" i="3"/>
  <c r="H109" i="3" s="1"/>
  <c r="E110" i="3"/>
  <c r="D111" i="3"/>
  <c r="D112" i="3" l="1"/>
  <c r="E111" i="3"/>
  <c r="F110" i="3"/>
  <c r="H110" i="3" s="1"/>
  <c r="G110" i="3"/>
  <c r="G111" i="3" l="1"/>
  <c r="F111" i="3"/>
  <c r="H111" i="3" s="1"/>
  <c r="D113" i="3"/>
  <c r="E112" i="3"/>
  <c r="F112" i="3" l="1"/>
  <c r="H112" i="3" s="1"/>
  <c r="G112" i="3"/>
  <c r="E113" i="3"/>
  <c r="D114" i="3"/>
  <c r="G113" i="3" l="1"/>
  <c r="F113" i="3"/>
  <c r="H113" i="3" s="1"/>
  <c r="D115" i="3"/>
  <c r="E114" i="3"/>
  <c r="G114" i="3" l="1"/>
  <c r="F114" i="3"/>
  <c r="H114" i="3" s="1"/>
  <c r="E115" i="3"/>
  <c r="D116" i="3"/>
  <c r="E116" i="3" l="1"/>
  <c r="D117" i="3"/>
  <c r="G115" i="3"/>
  <c r="F115" i="3"/>
  <c r="H115" i="3" s="1"/>
  <c r="D118" i="3" l="1"/>
  <c r="E117" i="3"/>
  <c r="G116" i="3"/>
  <c r="F116" i="3"/>
  <c r="H116" i="3" s="1"/>
  <c r="G117" i="3" l="1"/>
  <c r="F117" i="3"/>
  <c r="H117" i="3" s="1"/>
  <c r="E118" i="3"/>
  <c r="D119" i="3"/>
  <c r="F118" i="3" l="1"/>
  <c r="H118" i="3" s="1"/>
  <c r="G118" i="3"/>
  <c r="D120" i="3"/>
  <c r="E119" i="3"/>
  <c r="G119" i="3" l="1"/>
  <c r="F119" i="3"/>
  <c r="H119" i="3" s="1"/>
  <c r="D121" i="3"/>
  <c r="E120" i="3"/>
  <c r="F120" i="3" l="1"/>
  <c r="H120" i="3" s="1"/>
  <c r="G120" i="3"/>
  <c r="E121" i="3"/>
  <c r="D122" i="3"/>
  <c r="D123" i="3" l="1"/>
  <c r="E122" i="3"/>
  <c r="G121" i="3"/>
  <c r="F121" i="3"/>
  <c r="H121" i="3" s="1"/>
  <c r="G122" i="3" l="1"/>
  <c r="F122" i="3"/>
  <c r="H122" i="3" s="1"/>
  <c r="E123" i="3"/>
  <c r="D124" i="3"/>
  <c r="E124" i="3" l="1"/>
  <c r="D125" i="3"/>
  <c r="G123" i="3"/>
  <c r="F123" i="3"/>
  <c r="H123" i="3" s="1"/>
  <c r="D126" i="3" l="1"/>
  <c r="E125" i="3"/>
  <c r="G124" i="3"/>
  <c r="F124" i="3"/>
  <c r="H124" i="3" s="1"/>
  <c r="G125" i="3" l="1"/>
  <c r="F125" i="3"/>
  <c r="H125" i="3" s="1"/>
  <c r="E126" i="3"/>
  <c r="D127" i="3"/>
  <c r="D128" i="3" l="1"/>
  <c r="E127" i="3"/>
  <c r="F126" i="3"/>
  <c r="H126" i="3" s="1"/>
  <c r="G126" i="3"/>
  <c r="G127" i="3" l="1"/>
  <c r="F127" i="3"/>
  <c r="H127" i="3" s="1"/>
  <c r="D129" i="3"/>
  <c r="E128" i="3"/>
  <c r="F128" i="3" l="1"/>
  <c r="H128" i="3" s="1"/>
  <c r="G128" i="3"/>
  <c r="E129" i="3"/>
  <c r="D130" i="3"/>
  <c r="D131" i="3" l="1"/>
  <c r="E130" i="3"/>
  <c r="G129" i="3"/>
  <c r="F129" i="3"/>
  <c r="H129" i="3" s="1"/>
  <c r="G130" i="3" l="1"/>
  <c r="F130" i="3"/>
  <c r="H130" i="3" s="1"/>
  <c r="E131" i="3"/>
  <c r="D132" i="3"/>
  <c r="G131" i="3" l="1"/>
  <c r="F131" i="3"/>
  <c r="H131" i="3" s="1"/>
  <c r="E132" i="3"/>
  <c r="D133" i="3"/>
  <c r="D134" i="3" l="1"/>
  <c r="E133" i="3"/>
  <c r="G132" i="3"/>
  <c r="F132" i="3"/>
  <c r="H132" i="3" s="1"/>
  <c r="E134" i="3" l="1"/>
  <c r="D135" i="3"/>
  <c r="G133" i="3"/>
  <c r="F133" i="3"/>
  <c r="H133" i="3" s="1"/>
  <c r="D136" i="3" l="1"/>
  <c r="E135" i="3"/>
  <c r="F134" i="3"/>
  <c r="H134" i="3" s="1"/>
  <c r="G134" i="3"/>
  <c r="G135" i="3" l="1"/>
  <c r="F135" i="3"/>
  <c r="H135" i="3" s="1"/>
  <c r="D137" i="3"/>
  <c r="E136" i="3"/>
  <c r="E137" i="3" l="1"/>
  <c r="D138" i="3"/>
  <c r="F136" i="3"/>
  <c r="H136" i="3" s="1"/>
  <c r="G136" i="3"/>
  <c r="D139" i="3" l="1"/>
  <c r="E138" i="3"/>
  <c r="G137" i="3"/>
  <c r="F137" i="3"/>
  <c r="H137" i="3" s="1"/>
  <c r="G138" i="3" l="1"/>
  <c r="F138" i="3"/>
  <c r="H138" i="3" s="1"/>
  <c r="E139" i="3"/>
  <c r="D140" i="3"/>
  <c r="G139" i="3" l="1"/>
  <c r="F139" i="3"/>
  <c r="H139" i="3" s="1"/>
  <c r="E140" i="3"/>
  <c r="D141" i="3"/>
  <c r="D142" i="3" l="1"/>
  <c r="E141" i="3"/>
  <c r="G140" i="3"/>
  <c r="F140" i="3"/>
  <c r="H140" i="3" s="1"/>
  <c r="G141" i="3" l="1"/>
  <c r="F141" i="3"/>
  <c r="H141" i="3" s="1"/>
  <c r="E142" i="3"/>
  <c r="D143" i="3"/>
  <c r="D144" i="3" l="1"/>
  <c r="E143" i="3"/>
  <c r="F142" i="3"/>
  <c r="H142" i="3" s="1"/>
  <c r="G142" i="3"/>
  <c r="G143" i="3" l="1"/>
  <c r="F143" i="3"/>
  <c r="H143" i="3" s="1"/>
  <c r="D145" i="3"/>
  <c r="E144" i="3"/>
  <c r="F144" i="3" l="1"/>
  <c r="H144" i="3" s="1"/>
  <c r="G144" i="3"/>
  <c r="E145" i="3"/>
  <c r="D146" i="3"/>
  <c r="D147" i="3" l="1"/>
  <c r="E146" i="3"/>
  <c r="G145" i="3"/>
  <c r="F145" i="3"/>
  <c r="H145" i="3" s="1"/>
  <c r="G146" i="3" l="1"/>
  <c r="F146" i="3"/>
  <c r="H146" i="3" s="1"/>
  <c r="E147" i="3"/>
  <c r="D148" i="3"/>
  <c r="E148" i="3" l="1"/>
  <c r="D149" i="3"/>
  <c r="G147" i="3"/>
  <c r="F147" i="3"/>
  <c r="H147" i="3" s="1"/>
  <c r="D150" i="3" l="1"/>
  <c r="E149" i="3"/>
  <c r="G148" i="3"/>
  <c r="F148" i="3"/>
  <c r="H148" i="3" s="1"/>
  <c r="G149" i="3" l="1"/>
  <c r="F149" i="3"/>
  <c r="H149" i="3" s="1"/>
  <c r="E150" i="3"/>
  <c r="D151" i="3"/>
  <c r="F150" i="3" l="1"/>
  <c r="H150" i="3" s="1"/>
  <c r="G150" i="3"/>
  <c r="D152" i="3"/>
  <c r="E151" i="3"/>
  <c r="G151" i="3" l="1"/>
  <c r="F151" i="3"/>
  <c r="H151" i="3" s="1"/>
  <c r="D153" i="3"/>
  <c r="E152" i="3"/>
  <c r="F152" i="3" l="1"/>
  <c r="H152" i="3" s="1"/>
  <c r="G152" i="3"/>
  <c r="E153" i="3"/>
  <c r="D154" i="3"/>
  <c r="D155" i="3" l="1"/>
  <c r="E154" i="3"/>
  <c r="G153" i="3"/>
  <c r="F153" i="3"/>
  <c r="H153" i="3" s="1"/>
  <c r="G154" i="3" l="1"/>
  <c r="F154" i="3"/>
  <c r="H154" i="3" s="1"/>
  <c r="E155" i="3"/>
  <c r="D156" i="3"/>
  <c r="E156" i="3" l="1"/>
  <c r="D157" i="3"/>
  <c r="G155" i="3"/>
  <c r="F155" i="3"/>
  <c r="H155" i="3" s="1"/>
  <c r="D158" i="3" l="1"/>
  <c r="E157" i="3"/>
  <c r="G156" i="3"/>
  <c r="F156" i="3"/>
  <c r="H156" i="3" s="1"/>
  <c r="G157" i="3" l="1"/>
  <c r="F157" i="3"/>
  <c r="H157" i="3" s="1"/>
  <c r="E158" i="3"/>
  <c r="D159" i="3"/>
  <c r="F158" i="3" l="1"/>
  <c r="H158" i="3" s="1"/>
  <c r="G158" i="3"/>
  <c r="D160" i="3"/>
  <c r="E159" i="3"/>
  <c r="G159" i="3" l="1"/>
  <c r="F159" i="3"/>
  <c r="H159" i="3" s="1"/>
  <c r="D161" i="3"/>
  <c r="E160" i="3"/>
  <c r="F160" i="3" l="1"/>
  <c r="H160" i="3" s="1"/>
  <c r="G160" i="3"/>
  <c r="E161" i="3"/>
  <c r="D162" i="3"/>
  <c r="D163" i="3" l="1"/>
  <c r="E162" i="3"/>
  <c r="G161" i="3"/>
  <c r="F161" i="3"/>
  <c r="H161" i="3" s="1"/>
  <c r="G162" i="3" l="1"/>
  <c r="F162" i="3"/>
  <c r="H162" i="3" s="1"/>
  <c r="E163" i="3"/>
  <c r="D164" i="3"/>
  <c r="G163" i="3" l="1"/>
  <c r="F163" i="3"/>
  <c r="H163" i="3" s="1"/>
  <c r="E164" i="3"/>
  <c r="D165" i="3"/>
  <c r="D166" i="3" l="1"/>
  <c r="E165" i="3"/>
  <c r="G164" i="3"/>
  <c r="F164" i="3"/>
  <c r="H164" i="3" s="1"/>
  <c r="G165" i="3" l="1"/>
  <c r="F165" i="3"/>
  <c r="H165" i="3" s="1"/>
  <c r="E166" i="3"/>
  <c r="D167" i="3"/>
  <c r="D168" i="3" l="1"/>
  <c r="E167" i="3"/>
  <c r="F166" i="3"/>
  <c r="H166" i="3" s="1"/>
  <c r="G166" i="3"/>
  <c r="G167" i="3" l="1"/>
  <c r="F167" i="3"/>
  <c r="H167" i="3" s="1"/>
  <c r="D169" i="3"/>
  <c r="E168" i="3"/>
  <c r="F168" i="3" l="1"/>
  <c r="H168" i="3" s="1"/>
  <c r="G168" i="3"/>
  <c r="E169" i="3"/>
  <c r="D170" i="3"/>
  <c r="G169" i="3" l="1"/>
  <c r="F169" i="3"/>
  <c r="H169" i="3" s="1"/>
  <c r="D171" i="3"/>
  <c r="E170" i="3"/>
  <c r="G170" i="3" l="1"/>
  <c r="F170" i="3"/>
  <c r="H170" i="3" s="1"/>
  <c r="E171" i="3"/>
  <c r="D172" i="3"/>
  <c r="E172" i="3" l="1"/>
  <c r="D173" i="3"/>
  <c r="G171" i="3"/>
  <c r="F171" i="3"/>
  <c r="H171" i="3" s="1"/>
  <c r="D174" i="3" l="1"/>
  <c r="E173" i="3"/>
  <c r="G172" i="3"/>
  <c r="F172" i="3"/>
  <c r="H172" i="3" s="1"/>
  <c r="G173" i="3" l="1"/>
  <c r="F173" i="3"/>
  <c r="H173" i="3" s="1"/>
  <c r="E174" i="3"/>
  <c r="D175" i="3"/>
  <c r="D176" i="3" l="1"/>
  <c r="E175" i="3"/>
  <c r="F174" i="3"/>
  <c r="H174" i="3" s="1"/>
  <c r="G174" i="3"/>
  <c r="G175" i="3" l="1"/>
  <c r="F175" i="3"/>
  <c r="H175" i="3" s="1"/>
  <c r="D177" i="3"/>
  <c r="E176" i="3"/>
  <c r="E177" i="3" l="1"/>
  <c r="D178" i="3"/>
  <c r="F176" i="3"/>
  <c r="H176" i="3" s="1"/>
  <c r="G176" i="3"/>
  <c r="D179" i="3" l="1"/>
  <c r="E178" i="3"/>
  <c r="G177" i="3"/>
  <c r="F177" i="3"/>
  <c r="H177" i="3" s="1"/>
  <c r="G178" i="3" l="1"/>
  <c r="F178" i="3"/>
  <c r="H178" i="3" s="1"/>
  <c r="E179" i="3"/>
  <c r="D180" i="3"/>
  <c r="G179" i="3" l="1"/>
  <c r="F179" i="3"/>
  <c r="H179" i="3" s="1"/>
  <c r="E180" i="3"/>
  <c r="D181" i="3"/>
  <c r="G180" i="3" l="1"/>
  <c r="F180" i="3"/>
  <c r="H180" i="3" s="1"/>
  <c r="D182" i="3"/>
  <c r="E181" i="3"/>
  <c r="G181" i="3" l="1"/>
  <c r="F181" i="3"/>
  <c r="H181" i="3" s="1"/>
  <c r="E182" i="3"/>
  <c r="D183" i="3"/>
  <c r="D184" i="3" l="1"/>
  <c r="E183" i="3"/>
  <c r="F182" i="3"/>
  <c r="H182" i="3" s="1"/>
  <c r="G182" i="3"/>
  <c r="G183" i="3" l="1"/>
  <c r="F183" i="3"/>
  <c r="H183" i="3" s="1"/>
  <c r="D185" i="3"/>
  <c r="E184" i="3"/>
  <c r="E185" i="3" l="1"/>
  <c r="D186" i="3"/>
  <c r="F184" i="3"/>
  <c r="H184" i="3" s="1"/>
  <c r="G184" i="3"/>
  <c r="D187" i="3" l="1"/>
  <c r="E186" i="3"/>
  <c r="G185" i="3"/>
  <c r="F185" i="3"/>
  <c r="H185" i="3" s="1"/>
  <c r="G186" i="3" l="1"/>
  <c r="F186" i="3"/>
  <c r="H186" i="3" s="1"/>
  <c r="E187" i="3"/>
  <c r="D188" i="3"/>
  <c r="E188" i="3" l="1"/>
  <c r="D189" i="3"/>
  <c r="G187" i="3"/>
  <c r="F187" i="3"/>
  <c r="H187" i="3" s="1"/>
  <c r="D190" i="3" l="1"/>
  <c r="E189" i="3"/>
  <c r="G188" i="3"/>
  <c r="F188" i="3"/>
  <c r="H188" i="3" s="1"/>
  <c r="G189" i="3" l="1"/>
  <c r="F189" i="3"/>
  <c r="H189" i="3" s="1"/>
  <c r="E190" i="3"/>
  <c r="D191" i="3"/>
  <c r="D192" i="3" l="1"/>
  <c r="E191" i="3"/>
  <c r="F190" i="3"/>
  <c r="H190" i="3" s="1"/>
  <c r="G190" i="3"/>
  <c r="G191" i="3" l="1"/>
  <c r="F191" i="3"/>
  <c r="H191" i="3" s="1"/>
  <c r="D193" i="3"/>
  <c r="E192" i="3"/>
  <c r="E193" i="3" l="1"/>
  <c r="D194" i="3"/>
  <c r="F192" i="3"/>
  <c r="H192" i="3" s="1"/>
  <c r="G192" i="3"/>
  <c r="D195" i="3" l="1"/>
  <c r="E194" i="3"/>
  <c r="G193" i="3"/>
  <c r="F193" i="3"/>
  <c r="H193" i="3" s="1"/>
  <c r="G194" i="3" l="1"/>
  <c r="F194" i="3"/>
  <c r="H194" i="3" s="1"/>
  <c r="E195" i="3"/>
  <c r="D196" i="3"/>
  <c r="E196" i="3" l="1"/>
  <c r="D197" i="3"/>
  <c r="G195" i="3"/>
  <c r="F195" i="3"/>
  <c r="H195" i="3" s="1"/>
  <c r="D198" i="3" l="1"/>
  <c r="E197" i="3"/>
  <c r="G196" i="3"/>
  <c r="F196" i="3"/>
  <c r="H196" i="3" s="1"/>
  <c r="G197" i="3" l="1"/>
  <c r="F197" i="3"/>
  <c r="H197" i="3" s="1"/>
  <c r="E198" i="3"/>
  <c r="D199" i="3"/>
  <c r="D200" i="3" l="1"/>
  <c r="E199" i="3"/>
  <c r="F198" i="3"/>
  <c r="H198" i="3" s="1"/>
  <c r="G198" i="3"/>
  <c r="G199" i="3" l="1"/>
  <c r="F199" i="3"/>
  <c r="H199" i="3" s="1"/>
  <c r="D201" i="3"/>
  <c r="E200" i="3"/>
  <c r="F200" i="3" l="1"/>
  <c r="H200" i="3" s="1"/>
  <c r="G200" i="3"/>
  <c r="E201" i="3"/>
  <c r="D202" i="3"/>
  <c r="D203" i="3" l="1"/>
  <c r="E202" i="3"/>
  <c r="G201" i="3"/>
  <c r="F201" i="3"/>
  <c r="H201" i="3" s="1"/>
  <c r="G202" i="3" l="1"/>
  <c r="F202" i="3"/>
  <c r="H202" i="3" s="1"/>
  <c r="E203" i="3"/>
  <c r="D204" i="3"/>
  <c r="E204" i="3" l="1"/>
  <c r="D205" i="3"/>
  <c r="G203" i="3"/>
  <c r="F203" i="3"/>
  <c r="H203" i="3" s="1"/>
  <c r="D206" i="3" l="1"/>
  <c r="E205" i="3"/>
  <c r="G204" i="3"/>
  <c r="F204" i="3"/>
  <c r="H204" i="3" s="1"/>
  <c r="G205" i="3" l="1"/>
  <c r="F205" i="3"/>
  <c r="H205" i="3" s="1"/>
  <c r="E206" i="3"/>
  <c r="D207" i="3"/>
  <c r="F206" i="3" l="1"/>
  <c r="H206" i="3" s="1"/>
  <c r="G206" i="3"/>
  <c r="D208" i="3"/>
  <c r="E207" i="3"/>
  <c r="G207" i="3" l="1"/>
  <c r="F207" i="3"/>
  <c r="H207" i="3" s="1"/>
  <c r="D209" i="3"/>
  <c r="E208" i="3"/>
  <c r="F208" i="3" l="1"/>
  <c r="H208" i="3" s="1"/>
  <c r="G208" i="3"/>
  <c r="E209" i="3"/>
  <c r="D210" i="3"/>
  <c r="D211" i="3" l="1"/>
  <c r="E210" i="3"/>
  <c r="G209" i="3"/>
  <c r="F209" i="3"/>
  <c r="H209" i="3" s="1"/>
  <c r="G210" i="3" l="1"/>
  <c r="F210" i="3"/>
  <c r="H210" i="3" s="1"/>
  <c r="E211" i="3"/>
  <c r="D212" i="3"/>
  <c r="E212" i="3" l="1"/>
  <c r="D213" i="3"/>
  <c r="G211" i="3"/>
  <c r="F211" i="3"/>
  <c r="H211" i="3" s="1"/>
  <c r="D214" i="3" l="1"/>
  <c r="E213" i="3"/>
  <c r="G212" i="3"/>
  <c r="F212" i="3"/>
  <c r="H212" i="3" s="1"/>
  <c r="G213" i="3" l="1"/>
  <c r="F213" i="3"/>
  <c r="H213" i="3" s="1"/>
  <c r="E214" i="3"/>
  <c r="D215" i="3"/>
  <c r="F214" i="3" l="1"/>
  <c r="H214" i="3" s="1"/>
  <c r="G214" i="3"/>
  <c r="D216" i="3"/>
  <c r="E215" i="3"/>
  <c r="D217" i="3" l="1"/>
  <c r="E216" i="3"/>
  <c r="G215" i="3"/>
  <c r="F215" i="3"/>
  <c r="H215" i="3" s="1"/>
  <c r="F216" i="3" l="1"/>
  <c r="H216" i="3" s="1"/>
  <c r="G216" i="3"/>
  <c r="E217" i="3"/>
  <c r="D218" i="3"/>
  <c r="G217" i="3" l="1"/>
  <c r="F217" i="3"/>
  <c r="H217" i="3" s="1"/>
  <c r="D219" i="3"/>
  <c r="E218" i="3"/>
  <c r="E219" i="3" l="1"/>
  <c r="D220" i="3"/>
  <c r="G218" i="3"/>
  <c r="F218" i="3"/>
  <c r="H218" i="3" s="1"/>
  <c r="E220" i="3" l="1"/>
  <c r="D221" i="3"/>
  <c r="G219" i="3"/>
  <c r="F219" i="3"/>
  <c r="H219" i="3" s="1"/>
  <c r="D222" i="3" l="1"/>
  <c r="E221" i="3"/>
  <c r="G220" i="3"/>
  <c r="F220" i="3"/>
  <c r="H220" i="3" s="1"/>
  <c r="G221" i="3" l="1"/>
  <c r="F221" i="3"/>
  <c r="H221" i="3" s="1"/>
  <c r="E222" i="3"/>
  <c r="D223" i="3"/>
  <c r="D224" i="3" l="1"/>
  <c r="E223" i="3"/>
  <c r="F222" i="3"/>
  <c r="H222" i="3" s="1"/>
  <c r="G222" i="3"/>
  <c r="G223" i="3" l="1"/>
  <c r="F223" i="3"/>
  <c r="H223" i="3" s="1"/>
  <c r="D225" i="3"/>
  <c r="E224" i="3"/>
  <c r="E225" i="3" l="1"/>
  <c r="D226" i="3"/>
  <c r="F224" i="3"/>
  <c r="H224" i="3" s="1"/>
  <c r="G224" i="3"/>
  <c r="D227" i="3" l="1"/>
  <c r="E226" i="3"/>
  <c r="G225" i="3"/>
  <c r="F225" i="3"/>
  <c r="H225" i="3" s="1"/>
  <c r="G226" i="3" l="1"/>
  <c r="F226" i="3"/>
  <c r="H226" i="3" s="1"/>
  <c r="E227" i="3"/>
  <c r="D228" i="3"/>
  <c r="G227" i="3" l="1"/>
  <c r="F227" i="3"/>
  <c r="H227" i="3" s="1"/>
  <c r="E228" i="3"/>
  <c r="D229" i="3"/>
  <c r="D230" i="3" l="1"/>
  <c r="E229" i="3"/>
  <c r="G228" i="3"/>
  <c r="F228" i="3"/>
  <c r="H228" i="3" s="1"/>
  <c r="G229" i="3" l="1"/>
  <c r="F229" i="3"/>
  <c r="H229" i="3" s="1"/>
  <c r="E230" i="3"/>
  <c r="D231" i="3"/>
  <c r="D232" i="3" l="1"/>
  <c r="E231" i="3"/>
  <c r="F230" i="3"/>
  <c r="H230" i="3" s="1"/>
  <c r="G230" i="3"/>
  <c r="G231" i="3" l="1"/>
  <c r="F231" i="3"/>
  <c r="H231" i="3" s="1"/>
  <c r="D233" i="3"/>
  <c r="E232" i="3"/>
  <c r="E233" i="3" l="1"/>
  <c r="D234" i="3"/>
  <c r="F232" i="3"/>
  <c r="H232" i="3" s="1"/>
  <c r="G232" i="3"/>
  <c r="D235" i="3" l="1"/>
  <c r="E234" i="3"/>
  <c r="G233" i="3"/>
  <c r="F233" i="3"/>
  <c r="H233" i="3" s="1"/>
  <c r="G234" i="3" l="1"/>
  <c r="F234" i="3"/>
  <c r="H234" i="3" s="1"/>
  <c r="E235" i="3"/>
  <c r="D236" i="3"/>
  <c r="E236" i="3" l="1"/>
  <c r="D237" i="3"/>
  <c r="G235" i="3"/>
  <c r="F235" i="3"/>
  <c r="H235" i="3" s="1"/>
  <c r="D238" i="3" l="1"/>
  <c r="E237" i="3"/>
  <c r="G236" i="3"/>
  <c r="F236" i="3"/>
  <c r="H236" i="3" s="1"/>
  <c r="G237" i="3" l="1"/>
  <c r="F237" i="3"/>
  <c r="H237" i="3" s="1"/>
  <c r="E238" i="3"/>
  <c r="D239" i="3"/>
  <c r="F238" i="3" l="1"/>
  <c r="H238" i="3" s="1"/>
  <c r="G238" i="3"/>
  <c r="D240" i="3"/>
  <c r="E239" i="3"/>
  <c r="D241" i="3" l="1"/>
  <c r="E240" i="3"/>
  <c r="G239" i="3"/>
  <c r="F239" i="3"/>
  <c r="H239" i="3" s="1"/>
  <c r="F240" i="3" l="1"/>
  <c r="H240" i="3" s="1"/>
  <c r="G240" i="3"/>
  <c r="E241" i="3"/>
  <c r="D242" i="3"/>
  <c r="G241" i="3" l="1"/>
  <c r="F241" i="3"/>
  <c r="H241" i="3" s="1"/>
  <c r="D243" i="3"/>
  <c r="E242" i="3"/>
  <c r="E243" i="3" l="1"/>
  <c r="D244" i="3"/>
  <c r="G242" i="3"/>
  <c r="F242" i="3"/>
  <c r="H242" i="3" s="1"/>
  <c r="E244" i="3" l="1"/>
  <c r="D245" i="3"/>
  <c r="G243" i="3"/>
  <c r="F243" i="3"/>
  <c r="H243" i="3" s="1"/>
  <c r="D246" i="3" l="1"/>
  <c r="E245" i="3"/>
  <c r="G244" i="3"/>
  <c r="F244" i="3"/>
  <c r="H244" i="3" s="1"/>
  <c r="G245" i="3" l="1"/>
  <c r="F245" i="3"/>
  <c r="H245" i="3" s="1"/>
  <c r="E246" i="3"/>
  <c r="D247" i="3"/>
  <c r="F246" i="3" l="1"/>
  <c r="H246" i="3" s="1"/>
  <c r="G246" i="3"/>
  <c r="D248" i="3"/>
  <c r="E247" i="3"/>
  <c r="G247" i="3" l="1"/>
  <c r="F247" i="3"/>
  <c r="H247" i="3" s="1"/>
  <c r="D249" i="3"/>
  <c r="E248" i="3"/>
  <c r="F248" i="3" l="1"/>
  <c r="H248" i="3" s="1"/>
  <c r="G248" i="3"/>
  <c r="E249" i="3"/>
  <c r="D250" i="3"/>
  <c r="D251" i="3" l="1"/>
  <c r="E250" i="3"/>
  <c r="G249" i="3"/>
  <c r="F249" i="3"/>
  <c r="H249" i="3" s="1"/>
  <c r="G250" i="3" l="1"/>
  <c r="F250" i="3"/>
  <c r="H250" i="3" s="1"/>
  <c r="E251" i="3"/>
  <c r="D252" i="3"/>
  <c r="E252" i="3" l="1"/>
  <c r="D253" i="3"/>
  <c r="G251" i="3"/>
  <c r="F251" i="3"/>
  <c r="H251" i="3" s="1"/>
  <c r="D254" i="3" l="1"/>
  <c r="E253" i="3"/>
  <c r="G252" i="3"/>
  <c r="F252" i="3"/>
  <c r="H252" i="3" s="1"/>
  <c r="G253" i="3" l="1"/>
  <c r="F253" i="3"/>
  <c r="H253" i="3" s="1"/>
  <c r="E254" i="3"/>
  <c r="D255" i="3"/>
  <c r="F254" i="3" l="1"/>
  <c r="H254" i="3" s="1"/>
  <c r="G254" i="3"/>
  <c r="D256" i="3"/>
  <c r="E255" i="3"/>
  <c r="D257" i="3" l="1"/>
  <c r="E256" i="3"/>
  <c r="G255" i="3"/>
  <c r="F255" i="3"/>
  <c r="H255" i="3" s="1"/>
  <c r="E257" i="3" l="1"/>
  <c r="D258" i="3"/>
  <c r="F256" i="3"/>
  <c r="H256" i="3" s="1"/>
  <c r="G256" i="3"/>
  <c r="D259" i="3" l="1"/>
  <c r="E258" i="3"/>
  <c r="G257" i="3"/>
  <c r="F257" i="3"/>
  <c r="H257" i="3" s="1"/>
  <c r="G258" i="3" l="1"/>
  <c r="F258" i="3"/>
  <c r="H258" i="3" s="1"/>
  <c r="E259" i="3"/>
  <c r="D260" i="3"/>
  <c r="E260" i="3" l="1"/>
  <c r="D261" i="3"/>
  <c r="G259" i="3"/>
  <c r="F259" i="3"/>
  <c r="H259" i="3" s="1"/>
  <c r="D262" i="3" l="1"/>
  <c r="E261" i="3"/>
  <c r="G260" i="3"/>
  <c r="F260" i="3"/>
  <c r="H260" i="3" s="1"/>
  <c r="G261" i="3" l="1"/>
  <c r="F261" i="3"/>
  <c r="H261" i="3" s="1"/>
  <c r="E262" i="3"/>
  <c r="D263" i="3"/>
  <c r="F262" i="3" l="1"/>
  <c r="H262" i="3" s="1"/>
  <c r="G262" i="3"/>
  <c r="D264" i="3"/>
  <c r="E263" i="3"/>
  <c r="D265" i="3" l="1"/>
  <c r="E264" i="3"/>
  <c r="G263" i="3"/>
  <c r="F263" i="3"/>
  <c r="H263" i="3" s="1"/>
  <c r="F264" i="3" l="1"/>
  <c r="H264" i="3" s="1"/>
  <c r="G264" i="3"/>
  <c r="E265" i="3"/>
  <c r="D266" i="3"/>
  <c r="G265" i="3" l="1"/>
  <c r="F265" i="3"/>
  <c r="H265" i="3" s="1"/>
  <c r="D267" i="3"/>
  <c r="E266" i="3"/>
  <c r="G266" i="3" l="1"/>
  <c r="F266" i="3"/>
  <c r="H266" i="3" s="1"/>
  <c r="E267" i="3"/>
  <c r="D268" i="3"/>
  <c r="E268" i="3" l="1"/>
  <c r="D269" i="3"/>
  <c r="G267" i="3"/>
  <c r="F267" i="3"/>
  <c r="H267" i="3" s="1"/>
  <c r="D270" i="3" l="1"/>
  <c r="E269" i="3"/>
  <c r="G268" i="3"/>
  <c r="F268" i="3"/>
  <c r="H268" i="3" s="1"/>
  <c r="G269" i="3" l="1"/>
  <c r="F269" i="3"/>
  <c r="H269" i="3" s="1"/>
  <c r="E270" i="3"/>
  <c r="D271" i="3"/>
  <c r="F270" i="3" l="1"/>
  <c r="H270" i="3" s="1"/>
  <c r="G270" i="3"/>
  <c r="D272" i="3"/>
  <c r="E271" i="3"/>
  <c r="G271" i="3" l="1"/>
  <c r="F271" i="3"/>
  <c r="H271" i="3" s="1"/>
  <c r="D273" i="3"/>
  <c r="E272" i="3"/>
  <c r="F272" i="3" l="1"/>
  <c r="H272" i="3" s="1"/>
  <c r="G272" i="3"/>
  <c r="E273" i="3"/>
  <c r="D274" i="3"/>
  <c r="D275" i="3" l="1"/>
  <c r="E274" i="3"/>
  <c r="G273" i="3"/>
  <c r="F273" i="3"/>
  <c r="H273" i="3" s="1"/>
  <c r="G274" i="3" l="1"/>
  <c r="F274" i="3"/>
  <c r="H274" i="3" s="1"/>
  <c r="E275" i="3"/>
  <c r="D276" i="3"/>
  <c r="E276" i="3" l="1"/>
  <c r="D277" i="3"/>
  <c r="G275" i="3"/>
  <c r="F275" i="3"/>
  <c r="H275" i="3" s="1"/>
  <c r="D278" i="3" l="1"/>
  <c r="E277" i="3"/>
  <c r="G276" i="3"/>
  <c r="F276" i="3"/>
  <c r="H276" i="3" s="1"/>
  <c r="G277" i="3" l="1"/>
  <c r="F277" i="3"/>
  <c r="H277" i="3" s="1"/>
  <c r="E278" i="3"/>
  <c r="D279" i="3"/>
  <c r="D280" i="3" l="1"/>
  <c r="E279" i="3"/>
  <c r="F278" i="3"/>
  <c r="H278" i="3" s="1"/>
  <c r="G278" i="3"/>
  <c r="G279" i="3" l="1"/>
  <c r="F279" i="3"/>
  <c r="H279" i="3" s="1"/>
  <c r="D281" i="3"/>
  <c r="E280" i="3"/>
  <c r="F280" i="3" l="1"/>
  <c r="H280" i="3" s="1"/>
  <c r="G280" i="3"/>
  <c r="E281" i="3"/>
  <c r="D282" i="3"/>
  <c r="D283" i="3" l="1"/>
  <c r="E282" i="3"/>
  <c r="G281" i="3"/>
  <c r="F281" i="3"/>
  <c r="H281" i="3" s="1"/>
  <c r="G282" i="3" l="1"/>
  <c r="F282" i="3"/>
  <c r="H282" i="3" s="1"/>
  <c r="E283" i="3"/>
  <c r="D284" i="3"/>
  <c r="E284" i="3" l="1"/>
  <c r="D285" i="3"/>
  <c r="G283" i="3"/>
  <c r="F283" i="3"/>
  <c r="H283" i="3" s="1"/>
  <c r="D286" i="3" l="1"/>
  <c r="E285" i="3"/>
  <c r="G284" i="3"/>
  <c r="F284" i="3"/>
  <c r="H284" i="3" s="1"/>
  <c r="G285" i="3" l="1"/>
  <c r="F285" i="3"/>
  <c r="H285" i="3" s="1"/>
  <c r="E286" i="3"/>
  <c r="D287" i="3"/>
  <c r="F286" i="3" l="1"/>
  <c r="H286" i="3" s="1"/>
  <c r="G286" i="3"/>
  <c r="D288" i="3"/>
  <c r="E287" i="3"/>
  <c r="D289" i="3" l="1"/>
  <c r="E288" i="3"/>
  <c r="G287" i="3"/>
  <c r="F287" i="3"/>
  <c r="H287" i="3" s="1"/>
  <c r="F288" i="3" l="1"/>
  <c r="H288" i="3" s="1"/>
  <c r="G288" i="3"/>
  <c r="E289" i="3"/>
  <c r="D290" i="3"/>
  <c r="D291" i="3" l="1"/>
  <c r="E290" i="3"/>
  <c r="G289" i="3"/>
  <c r="F289" i="3"/>
  <c r="H289" i="3" s="1"/>
  <c r="G290" i="3" l="1"/>
  <c r="F290" i="3"/>
  <c r="H290" i="3" s="1"/>
  <c r="E291" i="3"/>
  <c r="D292" i="3"/>
  <c r="E292" i="3" l="1"/>
  <c r="D293" i="3"/>
  <c r="G291" i="3"/>
  <c r="F291" i="3"/>
  <c r="H291" i="3" s="1"/>
  <c r="D294" i="3" l="1"/>
  <c r="E293" i="3"/>
  <c r="G292" i="3"/>
  <c r="F292" i="3"/>
  <c r="H292" i="3" s="1"/>
  <c r="G293" i="3" l="1"/>
  <c r="F293" i="3"/>
  <c r="H293" i="3" s="1"/>
  <c r="E294" i="3"/>
  <c r="D295" i="3"/>
  <c r="D296" i="3" l="1"/>
  <c r="E295" i="3"/>
  <c r="F294" i="3"/>
  <c r="H294" i="3" s="1"/>
  <c r="G294" i="3"/>
  <c r="G295" i="3" l="1"/>
  <c r="F295" i="3"/>
  <c r="H295" i="3" s="1"/>
  <c r="D297" i="3"/>
  <c r="E296" i="3"/>
  <c r="F296" i="3" l="1"/>
  <c r="H296" i="3" s="1"/>
  <c r="G296" i="3"/>
  <c r="E297" i="3"/>
  <c r="D298" i="3"/>
  <c r="D299" i="3" l="1"/>
  <c r="E298" i="3"/>
  <c r="G297" i="3"/>
  <c r="F297" i="3"/>
  <c r="H297" i="3" s="1"/>
  <c r="G298" i="3" l="1"/>
  <c r="F298" i="3"/>
  <c r="H298" i="3" s="1"/>
  <c r="E299" i="3"/>
  <c r="D300" i="3"/>
  <c r="G299" i="3" l="1"/>
  <c r="F299" i="3"/>
  <c r="H299" i="3" s="1"/>
  <c r="E300" i="3"/>
  <c r="D301" i="3"/>
  <c r="D302" i="3" l="1"/>
  <c r="E301" i="3"/>
  <c r="G300" i="3"/>
  <c r="F300" i="3"/>
  <c r="H300" i="3" s="1"/>
  <c r="E302" i="3" l="1"/>
  <c r="D303" i="3"/>
  <c r="G301" i="3"/>
  <c r="F301" i="3"/>
  <c r="H301" i="3" s="1"/>
  <c r="D304" i="3" l="1"/>
  <c r="E303" i="3"/>
  <c r="F302" i="3"/>
  <c r="H302" i="3" s="1"/>
  <c r="G302" i="3"/>
  <c r="G303" i="3" l="1"/>
  <c r="F303" i="3"/>
  <c r="H303" i="3" s="1"/>
  <c r="D305" i="3"/>
  <c r="E304" i="3"/>
  <c r="E305" i="3" l="1"/>
  <c r="D306" i="3"/>
  <c r="F304" i="3"/>
  <c r="H304" i="3" s="1"/>
  <c r="G304" i="3"/>
  <c r="D307" i="3" l="1"/>
  <c r="E306" i="3"/>
  <c r="G305" i="3"/>
  <c r="F305" i="3"/>
  <c r="H305" i="3" s="1"/>
  <c r="G306" i="3" l="1"/>
  <c r="F306" i="3"/>
  <c r="H306" i="3" s="1"/>
  <c r="E307" i="3"/>
  <c r="D308" i="3"/>
  <c r="E308" i="3" l="1"/>
  <c r="D309" i="3"/>
  <c r="G307" i="3"/>
  <c r="F307" i="3"/>
  <c r="H307" i="3" s="1"/>
  <c r="D310" i="3" l="1"/>
  <c r="E309" i="3"/>
  <c r="G308" i="3"/>
  <c r="F308" i="3"/>
  <c r="H308" i="3" s="1"/>
  <c r="G309" i="3" l="1"/>
  <c r="F309" i="3"/>
  <c r="H309" i="3" s="1"/>
  <c r="E310" i="3"/>
  <c r="D311" i="3"/>
  <c r="D312" i="3" l="1"/>
  <c r="E311" i="3"/>
  <c r="F310" i="3"/>
  <c r="H310" i="3" s="1"/>
  <c r="G310" i="3"/>
  <c r="F311" i="3" l="1"/>
  <c r="H311" i="3" s="1"/>
  <c r="G311" i="3"/>
  <c r="E312" i="3"/>
  <c r="D313" i="3"/>
  <c r="F312" i="3" l="1"/>
  <c r="H312" i="3" s="1"/>
  <c r="G312" i="3"/>
  <c r="D314" i="3"/>
  <c r="E313" i="3"/>
  <c r="G313" i="3" l="1"/>
  <c r="F313" i="3"/>
  <c r="H313" i="3" s="1"/>
  <c r="D315" i="3"/>
  <c r="E314" i="3"/>
  <c r="E315" i="3" l="1"/>
  <c r="D316" i="3"/>
  <c r="F314" i="3"/>
  <c r="H314" i="3" s="1"/>
  <c r="G314" i="3"/>
  <c r="D317" i="3" l="1"/>
  <c r="E316" i="3"/>
  <c r="G315" i="3"/>
  <c r="F315" i="3"/>
  <c r="H315" i="3" s="1"/>
  <c r="G316" i="3" l="1"/>
  <c r="F316" i="3"/>
  <c r="H316" i="3" s="1"/>
  <c r="E317" i="3"/>
  <c r="D318" i="3"/>
  <c r="E318" i="3" l="1"/>
  <c r="D319" i="3"/>
  <c r="G317" i="3"/>
  <c r="F317" i="3"/>
  <c r="H317" i="3" s="1"/>
  <c r="D320" i="3" l="1"/>
  <c r="E319" i="3"/>
  <c r="G318" i="3"/>
  <c r="F318" i="3"/>
  <c r="H318" i="3" s="1"/>
  <c r="G319" i="3" l="1"/>
  <c r="F319" i="3"/>
  <c r="H319" i="3" s="1"/>
  <c r="E320" i="3"/>
  <c r="D321" i="3"/>
  <c r="D322" i="3" l="1"/>
  <c r="E321" i="3"/>
  <c r="F320" i="3"/>
  <c r="H320" i="3" s="1"/>
  <c r="G320" i="3"/>
  <c r="G321" i="3" l="1"/>
  <c r="F321" i="3"/>
  <c r="H321" i="3" s="1"/>
  <c r="D323" i="3"/>
  <c r="E322" i="3"/>
  <c r="F322" i="3" l="1"/>
  <c r="H322" i="3" s="1"/>
  <c r="G322" i="3"/>
  <c r="E323" i="3"/>
  <c r="D324" i="3"/>
  <c r="D325" i="3" l="1"/>
  <c r="E324" i="3"/>
  <c r="G323" i="3"/>
  <c r="F323" i="3"/>
  <c r="H323" i="3" s="1"/>
  <c r="G324" i="3" l="1"/>
  <c r="F324" i="3"/>
  <c r="H324" i="3" s="1"/>
  <c r="E325" i="3"/>
  <c r="D326" i="3"/>
  <c r="E326" i="3" l="1"/>
  <c r="D327" i="3"/>
  <c r="G325" i="3"/>
  <c r="F325" i="3"/>
  <c r="H325" i="3" s="1"/>
  <c r="D328" i="3" l="1"/>
  <c r="E327" i="3"/>
  <c r="G326" i="3"/>
  <c r="F326" i="3"/>
  <c r="H326" i="3" s="1"/>
  <c r="G327" i="3" l="1"/>
  <c r="F327" i="3"/>
  <c r="H327" i="3" s="1"/>
  <c r="E328" i="3"/>
  <c r="D329" i="3"/>
  <c r="D330" i="3" l="1"/>
  <c r="E329" i="3"/>
  <c r="F328" i="3"/>
  <c r="H328" i="3" s="1"/>
  <c r="G328" i="3"/>
  <c r="G329" i="3" l="1"/>
  <c r="F329" i="3"/>
  <c r="H329" i="3" s="1"/>
  <c r="D331" i="3"/>
  <c r="E330" i="3"/>
  <c r="F330" i="3" l="1"/>
  <c r="H330" i="3" s="1"/>
  <c r="G330" i="3"/>
  <c r="E331" i="3"/>
  <c r="D332" i="3"/>
  <c r="G331" i="3" l="1"/>
  <c r="F331" i="3"/>
  <c r="H331" i="3" s="1"/>
  <c r="D333" i="3"/>
  <c r="E332" i="3"/>
  <c r="G332" i="3" l="1"/>
  <c r="F332" i="3"/>
  <c r="H332" i="3" s="1"/>
  <c r="E333" i="3"/>
  <c r="D334" i="3"/>
  <c r="E334" i="3" l="1"/>
  <c r="D335" i="3"/>
  <c r="G333" i="3"/>
  <c r="F333" i="3"/>
  <c r="H333" i="3" s="1"/>
  <c r="D336" i="3" l="1"/>
  <c r="E335" i="3"/>
  <c r="G334" i="3"/>
  <c r="F334" i="3"/>
  <c r="H334" i="3" s="1"/>
  <c r="G335" i="3" l="1"/>
  <c r="F335" i="3"/>
  <c r="H335" i="3" s="1"/>
  <c r="E336" i="3"/>
  <c r="D337" i="3"/>
  <c r="F336" i="3" l="1"/>
  <c r="H336" i="3" s="1"/>
  <c r="G336" i="3"/>
  <c r="D338" i="3"/>
  <c r="E337" i="3"/>
  <c r="D339" i="3" l="1"/>
  <c r="E338" i="3"/>
  <c r="G337" i="3"/>
  <c r="F337" i="3"/>
  <c r="H337" i="3" s="1"/>
  <c r="F338" i="3" l="1"/>
  <c r="H338" i="3" s="1"/>
  <c r="G338" i="3"/>
  <c r="E339" i="3"/>
  <c r="D340" i="3"/>
  <c r="G339" i="3" l="1"/>
  <c r="F339" i="3"/>
  <c r="H339" i="3" s="1"/>
  <c r="D341" i="3"/>
  <c r="E340" i="3"/>
  <c r="G340" i="3" l="1"/>
  <c r="F340" i="3"/>
  <c r="H340" i="3" s="1"/>
  <c r="E341" i="3"/>
  <c r="D342" i="3"/>
  <c r="G341" i="3" l="1"/>
  <c r="F341" i="3"/>
  <c r="H341" i="3" s="1"/>
  <c r="E342" i="3"/>
  <c r="D343" i="3"/>
  <c r="D344" i="3" l="1"/>
  <c r="E343" i="3"/>
  <c r="G342" i="3"/>
  <c r="F342" i="3"/>
  <c r="H342" i="3" s="1"/>
  <c r="G343" i="3" l="1"/>
  <c r="F343" i="3"/>
  <c r="H343" i="3" s="1"/>
  <c r="E344" i="3"/>
  <c r="D345" i="3"/>
  <c r="F344" i="3" l="1"/>
  <c r="H344" i="3" s="1"/>
  <c r="G344" i="3"/>
  <c r="D346" i="3"/>
  <c r="E345" i="3"/>
  <c r="G345" i="3" l="1"/>
  <c r="F345" i="3"/>
  <c r="H345" i="3" s="1"/>
  <c r="D347" i="3"/>
  <c r="E346" i="3"/>
  <c r="E347" i="3" l="1"/>
  <c r="D348" i="3"/>
  <c r="F346" i="3"/>
  <c r="H346" i="3" s="1"/>
  <c r="G346" i="3"/>
  <c r="D349" i="3" l="1"/>
  <c r="E348" i="3"/>
  <c r="G347" i="3"/>
  <c r="F347" i="3"/>
  <c r="H347" i="3" s="1"/>
  <c r="G348" i="3" l="1"/>
  <c r="F348" i="3"/>
  <c r="H348" i="3" s="1"/>
  <c r="E349" i="3"/>
  <c r="D350" i="3"/>
  <c r="E350" i="3" l="1"/>
  <c r="D351" i="3"/>
  <c r="G349" i="3"/>
  <c r="F349" i="3"/>
  <c r="H349" i="3" s="1"/>
  <c r="D352" i="3" l="1"/>
  <c r="E351" i="3"/>
  <c r="G350" i="3"/>
  <c r="F350" i="3"/>
  <c r="H350" i="3" s="1"/>
  <c r="G351" i="3" l="1"/>
  <c r="F351" i="3"/>
  <c r="H351" i="3" s="1"/>
  <c r="E352" i="3"/>
  <c r="D353" i="3"/>
  <c r="F352" i="3" l="1"/>
  <c r="H352" i="3" s="1"/>
  <c r="G352" i="3"/>
  <c r="D354" i="3"/>
  <c r="E353" i="3"/>
  <c r="D355" i="3" l="1"/>
  <c r="E354" i="3"/>
  <c r="G353" i="3"/>
  <c r="F353" i="3"/>
  <c r="H353" i="3" s="1"/>
  <c r="F354" i="3" l="1"/>
  <c r="H354" i="3" s="1"/>
  <c r="G354" i="3"/>
  <c r="E355" i="3"/>
  <c r="D356" i="3"/>
  <c r="D357" i="3" l="1"/>
  <c r="E356" i="3"/>
  <c r="G355" i="3"/>
  <c r="F355" i="3"/>
  <c r="H355" i="3" s="1"/>
  <c r="G356" i="3" l="1"/>
  <c r="F356" i="3"/>
  <c r="H356" i="3" s="1"/>
  <c r="E357" i="3"/>
  <c r="D358" i="3"/>
  <c r="E358" i="3" l="1"/>
  <c r="D359" i="3"/>
  <c r="G357" i="3"/>
  <c r="F357" i="3"/>
  <c r="H357" i="3" s="1"/>
  <c r="D360" i="3" l="1"/>
  <c r="E359" i="3"/>
  <c r="G358" i="3"/>
  <c r="F358" i="3"/>
  <c r="H358" i="3" s="1"/>
  <c r="G359" i="3" l="1"/>
  <c r="F359" i="3"/>
  <c r="H359" i="3" s="1"/>
  <c r="E360" i="3"/>
  <c r="D361" i="3"/>
  <c r="D362" i="3" l="1"/>
  <c r="E361" i="3"/>
  <c r="F360" i="3"/>
  <c r="H360" i="3" s="1"/>
  <c r="G360" i="3"/>
  <c r="G361" i="3" l="1"/>
  <c r="F361" i="3"/>
  <c r="H361" i="3" s="1"/>
  <c r="D363" i="3"/>
  <c r="E362" i="3"/>
  <c r="F362" i="3" l="1"/>
  <c r="H362" i="3" s="1"/>
  <c r="G362" i="3"/>
  <c r="E363" i="3"/>
  <c r="D364" i="3"/>
  <c r="D365" i="3" l="1"/>
  <c r="E364" i="3"/>
  <c r="G363" i="3"/>
  <c r="F363" i="3"/>
  <c r="H363" i="3" s="1"/>
  <c r="G364" i="3" l="1"/>
  <c r="F364" i="3"/>
  <c r="H364" i="3" s="1"/>
  <c r="E365" i="3"/>
  <c r="D366" i="3"/>
  <c r="G365" i="3" l="1"/>
  <c r="F365" i="3"/>
  <c r="H365" i="3" s="1"/>
  <c r="E366" i="3"/>
  <c r="D367" i="3"/>
  <c r="G366" i="3" l="1"/>
  <c r="F366" i="3"/>
  <c r="H366" i="3" s="1"/>
  <c r="D368" i="3"/>
  <c r="E367" i="3"/>
  <c r="E368" i="3" l="1"/>
  <c r="D369" i="3"/>
  <c r="G367" i="3"/>
  <c r="F367" i="3"/>
  <c r="H367" i="3" s="1"/>
  <c r="D370" i="3" l="1"/>
  <c r="E369" i="3"/>
  <c r="F368" i="3"/>
  <c r="H368" i="3" s="1"/>
  <c r="G368" i="3"/>
  <c r="G369" i="3" l="1"/>
  <c r="F369" i="3"/>
  <c r="H369" i="3" s="1"/>
  <c r="D371" i="3"/>
  <c r="E370" i="3"/>
  <c r="F370" i="3" l="1"/>
  <c r="H370" i="3" s="1"/>
  <c r="G370" i="3"/>
  <c r="E371" i="3"/>
  <c r="D372" i="3"/>
  <c r="G371" i="3" l="1"/>
  <c r="F371" i="3"/>
  <c r="H371" i="3" s="1"/>
  <c r="D373" i="3"/>
  <c r="E372" i="3"/>
  <c r="E373" i="3" l="1"/>
  <c r="D374" i="3"/>
  <c r="G372" i="3"/>
  <c r="F372" i="3"/>
  <c r="H372" i="3" s="1"/>
  <c r="E374" i="3" l="1"/>
  <c r="D375" i="3"/>
  <c r="G373" i="3"/>
  <c r="F373" i="3"/>
  <c r="H373" i="3" s="1"/>
  <c r="D376" i="3" l="1"/>
  <c r="E375" i="3"/>
  <c r="G374" i="3"/>
  <c r="F374" i="3"/>
  <c r="H374" i="3" s="1"/>
  <c r="G375" i="3" l="1"/>
  <c r="F375" i="3"/>
  <c r="H375" i="3" s="1"/>
  <c r="E376" i="3"/>
  <c r="D377" i="3"/>
  <c r="D378" i="3" l="1"/>
  <c r="E377" i="3"/>
  <c r="F376" i="3"/>
  <c r="H376" i="3" s="1"/>
  <c r="G376" i="3"/>
  <c r="G377" i="3" l="1"/>
  <c r="F377" i="3"/>
  <c r="H377" i="3" s="1"/>
  <c r="D379" i="3"/>
  <c r="E378" i="3"/>
  <c r="E379" i="3" l="1"/>
  <c r="D380" i="3"/>
  <c r="F378" i="3"/>
  <c r="H378" i="3" s="1"/>
  <c r="G378" i="3"/>
  <c r="D381" i="3" l="1"/>
  <c r="E380" i="3"/>
  <c r="G379" i="3"/>
  <c r="F379" i="3"/>
  <c r="H379" i="3" s="1"/>
  <c r="G380" i="3" l="1"/>
  <c r="F380" i="3"/>
  <c r="H380" i="3" s="1"/>
  <c r="E381" i="3"/>
  <c r="D382" i="3"/>
  <c r="G381" i="3" l="1"/>
  <c r="F381" i="3"/>
  <c r="H381" i="3" s="1"/>
  <c r="E382" i="3"/>
  <c r="D383" i="3"/>
  <c r="D384" i="3" l="1"/>
  <c r="E383" i="3"/>
  <c r="G382" i="3"/>
  <c r="F382" i="3"/>
  <c r="H382" i="3" s="1"/>
  <c r="G383" i="3" l="1"/>
  <c r="F383" i="3"/>
  <c r="H383" i="3" s="1"/>
  <c r="E384" i="3"/>
  <c r="D385" i="3"/>
  <c r="D386" i="3" l="1"/>
  <c r="E385" i="3"/>
  <c r="F384" i="3"/>
  <c r="H384" i="3" s="1"/>
  <c r="G384" i="3"/>
  <c r="G385" i="3" l="1"/>
  <c r="F385" i="3"/>
  <c r="H385" i="3" s="1"/>
  <c r="D387" i="3"/>
  <c r="E386" i="3"/>
  <c r="E387" i="3" l="1"/>
  <c r="D388" i="3"/>
  <c r="F386" i="3"/>
  <c r="H386" i="3" s="1"/>
  <c r="G386" i="3"/>
  <c r="D389" i="3" l="1"/>
  <c r="E388" i="3"/>
  <c r="G387" i="3"/>
  <c r="F387" i="3"/>
  <c r="H387" i="3" s="1"/>
  <c r="G388" i="3" l="1"/>
  <c r="F388" i="3"/>
  <c r="H388" i="3" s="1"/>
  <c r="E389" i="3"/>
  <c r="D390" i="3"/>
  <c r="E390" i="3" l="1"/>
  <c r="D391" i="3"/>
  <c r="G389" i="3"/>
  <c r="F389" i="3"/>
  <c r="H389" i="3" s="1"/>
  <c r="D392" i="3" l="1"/>
  <c r="E391" i="3"/>
  <c r="G390" i="3"/>
  <c r="F390" i="3"/>
  <c r="H390" i="3" s="1"/>
  <c r="G391" i="3" l="1"/>
  <c r="F391" i="3"/>
  <c r="H391" i="3" s="1"/>
  <c r="E392" i="3"/>
  <c r="D393" i="3"/>
  <c r="D394" i="3" l="1"/>
  <c r="E393" i="3"/>
  <c r="F392" i="3"/>
  <c r="H392" i="3" s="1"/>
  <c r="G392" i="3"/>
  <c r="G393" i="3" l="1"/>
  <c r="F393" i="3"/>
  <c r="H393" i="3" s="1"/>
  <c r="D395" i="3"/>
  <c r="E394" i="3"/>
  <c r="F394" i="3" l="1"/>
  <c r="H394" i="3" s="1"/>
  <c r="G394" i="3"/>
  <c r="E395" i="3"/>
  <c r="D396" i="3"/>
  <c r="D397" i="3" l="1"/>
  <c r="E396" i="3"/>
  <c r="G395" i="3"/>
  <c r="F395" i="3"/>
  <c r="H395" i="3" s="1"/>
  <c r="G396" i="3" l="1"/>
  <c r="F396" i="3"/>
  <c r="H396" i="3" s="1"/>
  <c r="E397" i="3"/>
  <c r="D398" i="3"/>
  <c r="G397" i="3" l="1"/>
  <c r="F397" i="3"/>
  <c r="H397" i="3" s="1"/>
  <c r="E398" i="3"/>
  <c r="D399" i="3"/>
  <c r="D400" i="3" l="1"/>
  <c r="E399" i="3"/>
  <c r="G398" i="3"/>
  <c r="F398" i="3"/>
  <c r="H398" i="3" s="1"/>
  <c r="G399" i="3" l="1"/>
  <c r="F399" i="3"/>
  <c r="H399" i="3" s="1"/>
  <c r="E400" i="3"/>
  <c r="D401" i="3"/>
  <c r="D402" i="3" l="1"/>
  <c r="E401" i="3"/>
  <c r="F400" i="3"/>
  <c r="H400" i="3" s="1"/>
  <c r="G400" i="3"/>
  <c r="G401" i="3" l="1"/>
  <c r="F401" i="3"/>
  <c r="H401" i="3" s="1"/>
  <c r="D403" i="3"/>
  <c r="E402" i="3"/>
  <c r="E403" i="3" l="1"/>
  <c r="D404" i="3"/>
  <c r="F402" i="3"/>
  <c r="H402" i="3" s="1"/>
  <c r="G402" i="3"/>
  <c r="D405" i="3" l="1"/>
  <c r="E404" i="3"/>
  <c r="G403" i="3"/>
  <c r="F403" i="3"/>
  <c r="H403" i="3" s="1"/>
  <c r="G404" i="3" l="1"/>
  <c r="F404" i="3"/>
  <c r="H404" i="3" s="1"/>
  <c r="E405" i="3"/>
  <c r="D406" i="3"/>
  <c r="E406" i="3" l="1"/>
  <c r="D407" i="3"/>
  <c r="G405" i="3"/>
  <c r="F405" i="3"/>
  <c r="H405" i="3" s="1"/>
  <c r="D408" i="3" l="1"/>
  <c r="E407" i="3"/>
  <c r="G406" i="3"/>
  <c r="F406" i="3"/>
  <c r="H406" i="3" s="1"/>
  <c r="G407" i="3" l="1"/>
  <c r="F407" i="3"/>
  <c r="H407" i="3" s="1"/>
  <c r="E408" i="3"/>
  <c r="D409" i="3"/>
  <c r="F408" i="3" l="1"/>
  <c r="H408" i="3" s="1"/>
  <c r="G408" i="3"/>
  <c r="D410" i="3"/>
  <c r="E409" i="3"/>
  <c r="G409" i="3" l="1"/>
  <c r="F409" i="3"/>
  <c r="H409" i="3" s="1"/>
  <c r="D411" i="3"/>
  <c r="E410" i="3"/>
  <c r="F410" i="3" l="1"/>
  <c r="H410" i="3" s="1"/>
  <c r="G410" i="3"/>
  <c r="E411" i="3"/>
  <c r="D412" i="3"/>
  <c r="G411" i="3" l="1"/>
  <c r="F411" i="3"/>
  <c r="H411" i="3" s="1"/>
  <c r="D413" i="3"/>
  <c r="E412" i="3"/>
  <c r="E413" i="3" l="1"/>
  <c r="D414" i="3"/>
  <c r="G412" i="3"/>
  <c r="F412" i="3"/>
  <c r="H412" i="3" s="1"/>
  <c r="E414" i="3" l="1"/>
  <c r="D415" i="3"/>
  <c r="G413" i="3"/>
  <c r="F413" i="3"/>
  <c r="H413" i="3" s="1"/>
  <c r="D416" i="3" l="1"/>
  <c r="E415" i="3"/>
  <c r="G414" i="3"/>
  <c r="F414" i="3"/>
  <c r="H414" i="3" s="1"/>
  <c r="G415" i="3" l="1"/>
  <c r="F415" i="3"/>
  <c r="H415" i="3" s="1"/>
  <c r="E416" i="3"/>
  <c r="D417" i="3"/>
  <c r="D418" i="3" l="1"/>
  <c r="E417" i="3"/>
  <c r="F416" i="3"/>
  <c r="H416" i="3" s="1"/>
  <c r="G416" i="3"/>
  <c r="G417" i="3" l="1"/>
  <c r="F417" i="3"/>
  <c r="H417" i="3" s="1"/>
  <c r="D419" i="3"/>
  <c r="E418" i="3"/>
  <c r="F418" i="3" l="1"/>
  <c r="H418" i="3" s="1"/>
  <c r="G418" i="3"/>
  <c r="E419" i="3"/>
  <c r="D420" i="3"/>
  <c r="G419" i="3" l="1"/>
  <c r="F419" i="3"/>
  <c r="H419" i="3" s="1"/>
  <c r="D421" i="3"/>
  <c r="E420" i="3"/>
  <c r="G420" i="3" l="1"/>
  <c r="F420" i="3"/>
  <c r="H420" i="3" s="1"/>
  <c r="E421" i="3"/>
  <c r="D422" i="3"/>
  <c r="E422" i="3" l="1"/>
  <c r="D423" i="3"/>
  <c r="G421" i="3"/>
  <c r="F421" i="3"/>
  <c r="H421" i="3" s="1"/>
  <c r="D424" i="3" l="1"/>
  <c r="E423" i="3"/>
  <c r="G422" i="3"/>
  <c r="F422" i="3"/>
  <c r="H422" i="3" s="1"/>
  <c r="G423" i="3" l="1"/>
  <c r="F423" i="3"/>
  <c r="H423" i="3" s="1"/>
  <c r="E424" i="3"/>
  <c r="D425" i="3"/>
  <c r="D426" i="3" l="1"/>
  <c r="E425" i="3"/>
  <c r="F424" i="3"/>
  <c r="H424" i="3" s="1"/>
  <c r="G424" i="3"/>
  <c r="G425" i="3" l="1"/>
  <c r="F425" i="3"/>
  <c r="H425" i="3" s="1"/>
  <c r="D427" i="3"/>
  <c r="E426" i="3"/>
  <c r="F426" i="3" l="1"/>
  <c r="H426" i="3" s="1"/>
  <c r="G426" i="3"/>
  <c r="E427" i="3"/>
  <c r="D428" i="3"/>
  <c r="D429" i="3" l="1"/>
  <c r="E428" i="3"/>
  <c r="G427" i="3"/>
  <c r="F427" i="3"/>
  <c r="H427" i="3" s="1"/>
  <c r="G428" i="3" l="1"/>
  <c r="F428" i="3"/>
  <c r="H428" i="3" s="1"/>
  <c r="E429" i="3"/>
  <c r="D430" i="3"/>
  <c r="E430" i="3" l="1"/>
  <c r="D431" i="3"/>
  <c r="G429" i="3"/>
  <c r="F429" i="3"/>
  <c r="H429" i="3" s="1"/>
  <c r="D432" i="3" l="1"/>
  <c r="E431" i="3"/>
  <c r="G430" i="3"/>
  <c r="F430" i="3"/>
  <c r="H430" i="3" s="1"/>
  <c r="G431" i="3" l="1"/>
  <c r="F431" i="3"/>
  <c r="H431" i="3" s="1"/>
  <c r="E432" i="3"/>
  <c r="D433" i="3"/>
  <c r="D434" i="3" l="1"/>
  <c r="E433" i="3"/>
  <c r="F432" i="3"/>
  <c r="H432" i="3" s="1"/>
  <c r="G432" i="3"/>
  <c r="G433" i="3" l="1"/>
  <c r="F433" i="3"/>
  <c r="H433" i="3" s="1"/>
  <c r="D435" i="3"/>
  <c r="E434" i="3"/>
  <c r="E435" i="3" l="1"/>
  <c r="D436" i="3"/>
  <c r="F434" i="3"/>
  <c r="H434" i="3" s="1"/>
  <c r="G434" i="3"/>
  <c r="D437" i="3" l="1"/>
  <c r="E436" i="3"/>
  <c r="G435" i="3"/>
  <c r="F435" i="3"/>
  <c r="H435" i="3" s="1"/>
  <c r="G436" i="3" l="1"/>
  <c r="F436" i="3"/>
  <c r="H436" i="3" s="1"/>
  <c r="E437" i="3"/>
  <c r="D438" i="3"/>
  <c r="E438" i="3" l="1"/>
  <c r="D439" i="3"/>
  <c r="G437" i="3"/>
  <c r="F437" i="3"/>
  <c r="H437" i="3" s="1"/>
  <c r="D440" i="3" l="1"/>
  <c r="E439" i="3"/>
  <c r="G438" i="3"/>
  <c r="F438" i="3"/>
  <c r="H438" i="3" s="1"/>
  <c r="G439" i="3" l="1"/>
  <c r="F439" i="3"/>
  <c r="H439" i="3" s="1"/>
  <c r="E440" i="3"/>
  <c r="D441" i="3"/>
  <c r="F440" i="3" l="1"/>
  <c r="H440" i="3" s="1"/>
  <c r="G440" i="3"/>
  <c r="D442" i="3"/>
  <c r="E441" i="3"/>
  <c r="G441" i="3" l="1"/>
  <c r="F441" i="3"/>
  <c r="H441" i="3" s="1"/>
  <c r="D443" i="3"/>
  <c r="E442" i="3"/>
  <c r="E443" i="3" l="1"/>
  <c r="D444" i="3"/>
  <c r="F442" i="3"/>
  <c r="H442" i="3" s="1"/>
  <c r="G442" i="3"/>
  <c r="D445" i="3" l="1"/>
  <c r="E444" i="3"/>
  <c r="G443" i="3"/>
  <c r="F443" i="3"/>
  <c r="H443" i="3" s="1"/>
  <c r="G444" i="3" l="1"/>
  <c r="F444" i="3"/>
  <c r="H444" i="3" s="1"/>
  <c r="E445" i="3"/>
  <c r="D446" i="3"/>
  <c r="E446" i="3" l="1"/>
  <c r="D447" i="3"/>
  <c r="G445" i="3"/>
  <c r="F445" i="3"/>
  <c r="H445" i="3" s="1"/>
  <c r="D448" i="3" l="1"/>
  <c r="E447" i="3"/>
  <c r="G446" i="3"/>
  <c r="F446" i="3"/>
  <c r="H446" i="3" s="1"/>
  <c r="G447" i="3" l="1"/>
  <c r="F447" i="3"/>
  <c r="H447" i="3" s="1"/>
  <c r="E448" i="3"/>
  <c r="D449" i="3"/>
  <c r="F448" i="3" l="1"/>
  <c r="H448" i="3" s="1"/>
  <c r="G448" i="3"/>
  <c r="D450" i="3"/>
  <c r="E449" i="3"/>
  <c r="G449" i="3" l="1"/>
  <c r="F449" i="3"/>
  <c r="H449" i="3" s="1"/>
  <c r="D451" i="3"/>
  <c r="E450" i="3"/>
  <c r="F450" i="3" l="1"/>
  <c r="H450" i="3" s="1"/>
  <c r="G450" i="3"/>
  <c r="E451" i="3"/>
  <c r="D452" i="3"/>
  <c r="G451" i="3" l="1"/>
  <c r="F451" i="3"/>
  <c r="H451" i="3" s="1"/>
  <c r="D453" i="3"/>
  <c r="E452" i="3"/>
  <c r="G452" i="3" l="1"/>
  <c r="F452" i="3"/>
  <c r="H452" i="3" s="1"/>
  <c r="E453" i="3"/>
  <c r="D454" i="3"/>
  <c r="G453" i="3" l="1"/>
  <c r="F453" i="3"/>
  <c r="H453" i="3" s="1"/>
  <c r="E454" i="3"/>
  <c r="D455" i="3"/>
  <c r="D456" i="3" l="1"/>
  <c r="E455" i="3"/>
  <c r="G454" i="3"/>
  <c r="F454" i="3"/>
  <c r="H454" i="3" s="1"/>
  <c r="G455" i="3" l="1"/>
  <c r="F455" i="3"/>
  <c r="H455" i="3" s="1"/>
  <c r="E456" i="3"/>
  <c r="D457" i="3"/>
  <c r="F456" i="3" l="1"/>
  <c r="H456" i="3" s="1"/>
  <c r="G456" i="3"/>
  <c r="D458" i="3"/>
  <c r="E457" i="3"/>
  <c r="G457" i="3" l="1"/>
  <c r="F457" i="3"/>
  <c r="H457" i="3" s="1"/>
  <c r="D459" i="3"/>
  <c r="E458" i="3"/>
  <c r="F458" i="3" l="1"/>
  <c r="H458" i="3" s="1"/>
  <c r="G458" i="3"/>
  <c r="E459" i="3"/>
  <c r="D460" i="3"/>
  <c r="G459" i="3" l="1"/>
  <c r="F459" i="3"/>
  <c r="H459" i="3" s="1"/>
  <c r="D461" i="3"/>
  <c r="E460" i="3"/>
  <c r="E461" i="3" l="1"/>
  <c r="D462" i="3"/>
  <c r="G460" i="3"/>
  <c r="F460" i="3"/>
  <c r="H460" i="3" s="1"/>
  <c r="E462" i="3" l="1"/>
  <c r="D463" i="3"/>
  <c r="G461" i="3"/>
  <c r="F461" i="3"/>
  <c r="H461" i="3" s="1"/>
  <c r="D464" i="3" l="1"/>
  <c r="E463" i="3"/>
  <c r="G462" i="3"/>
  <c r="F462" i="3"/>
  <c r="H462" i="3" s="1"/>
  <c r="G463" i="3" l="1"/>
  <c r="F463" i="3"/>
  <c r="H463" i="3" s="1"/>
  <c r="E464" i="3"/>
  <c r="D465" i="3"/>
  <c r="F464" i="3" l="1"/>
  <c r="H464" i="3" s="1"/>
  <c r="G464" i="3"/>
  <c r="D466" i="3"/>
  <c r="E465" i="3"/>
  <c r="D467" i="3" l="1"/>
  <c r="E466" i="3"/>
  <c r="G465" i="3"/>
  <c r="F465" i="3"/>
  <c r="H465" i="3" s="1"/>
  <c r="F466" i="3" l="1"/>
  <c r="H466" i="3" s="1"/>
  <c r="G466" i="3"/>
  <c r="E467" i="3"/>
  <c r="D468" i="3"/>
  <c r="D469" i="3" l="1"/>
  <c r="E468" i="3"/>
  <c r="G467" i="3"/>
  <c r="F467" i="3"/>
  <c r="H467" i="3" s="1"/>
  <c r="G468" i="3" l="1"/>
  <c r="F468" i="3"/>
  <c r="H468" i="3" s="1"/>
  <c r="E469" i="3"/>
  <c r="D470" i="3"/>
  <c r="E470" i="3" l="1"/>
  <c r="D471" i="3"/>
  <c r="G469" i="3"/>
  <c r="F469" i="3"/>
  <c r="H469" i="3" s="1"/>
  <c r="D472" i="3" l="1"/>
  <c r="E471" i="3"/>
  <c r="G470" i="3"/>
  <c r="F470" i="3"/>
  <c r="H470" i="3" s="1"/>
  <c r="G471" i="3" l="1"/>
  <c r="F471" i="3"/>
  <c r="H471" i="3" s="1"/>
  <c r="E472" i="3"/>
  <c r="D473" i="3"/>
  <c r="D474" i="3" l="1"/>
  <c r="E473" i="3"/>
  <c r="F472" i="3"/>
  <c r="H472" i="3" s="1"/>
  <c r="G472" i="3"/>
  <c r="G473" i="3" l="1"/>
  <c r="F473" i="3"/>
  <c r="H473" i="3" s="1"/>
  <c r="D475" i="3"/>
  <c r="E474" i="3"/>
  <c r="F474" i="3" l="1"/>
  <c r="H474" i="3" s="1"/>
  <c r="G474" i="3"/>
  <c r="E475" i="3"/>
  <c r="D476" i="3"/>
  <c r="D477" i="3" l="1"/>
  <c r="E476" i="3"/>
  <c r="G475" i="3"/>
  <c r="F475" i="3"/>
  <c r="H475" i="3" s="1"/>
  <c r="G476" i="3" l="1"/>
  <c r="F476" i="3"/>
  <c r="H476" i="3" s="1"/>
  <c r="E477" i="3"/>
  <c r="D478" i="3"/>
  <c r="E478" i="3" l="1"/>
  <c r="D479" i="3"/>
  <c r="G477" i="3"/>
  <c r="F477" i="3"/>
  <c r="H477" i="3" s="1"/>
  <c r="D480" i="3" l="1"/>
  <c r="E479" i="3"/>
  <c r="G478" i="3"/>
  <c r="F478" i="3"/>
  <c r="H478" i="3" s="1"/>
  <c r="G479" i="3" l="1"/>
  <c r="F479" i="3"/>
  <c r="H479" i="3" s="1"/>
  <c r="E480" i="3"/>
  <c r="D481" i="3"/>
  <c r="D482" i="3" l="1"/>
  <c r="E481" i="3"/>
  <c r="F480" i="3"/>
  <c r="H480" i="3" s="1"/>
  <c r="G480" i="3"/>
  <c r="G481" i="3" l="1"/>
  <c r="F481" i="3"/>
  <c r="H481" i="3" s="1"/>
  <c r="D483" i="3"/>
  <c r="E482" i="3"/>
  <c r="F482" i="3" l="1"/>
  <c r="H482" i="3" s="1"/>
  <c r="G482" i="3"/>
  <c r="E483" i="3"/>
  <c r="D484" i="3"/>
  <c r="G483" i="3" l="1"/>
  <c r="F483" i="3"/>
  <c r="H483" i="3" s="1"/>
  <c r="D485" i="3"/>
  <c r="E484" i="3"/>
  <c r="G484" i="3" l="1"/>
  <c r="F484" i="3"/>
  <c r="H484" i="3" s="1"/>
  <c r="E485" i="3"/>
  <c r="D486" i="3"/>
  <c r="E486" i="3" l="1"/>
  <c r="D487" i="3"/>
  <c r="G485" i="3"/>
  <c r="F485" i="3"/>
  <c r="H485" i="3" s="1"/>
  <c r="D488" i="3" l="1"/>
  <c r="E487" i="3"/>
  <c r="G486" i="3"/>
  <c r="F486" i="3"/>
  <c r="H486" i="3" s="1"/>
  <c r="G487" i="3" l="1"/>
  <c r="F487" i="3"/>
  <c r="H487" i="3" s="1"/>
  <c r="E488" i="3"/>
  <c r="D489" i="3"/>
  <c r="D490" i="3" l="1"/>
  <c r="E489" i="3"/>
  <c r="F488" i="3"/>
  <c r="H488" i="3" s="1"/>
  <c r="G488" i="3"/>
  <c r="G489" i="3" l="1"/>
  <c r="F489" i="3"/>
  <c r="H489" i="3" s="1"/>
  <c r="D491" i="3"/>
  <c r="E490" i="3"/>
  <c r="E491" i="3" l="1"/>
  <c r="D492" i="3"/>
  <c r="F490" i="3"/>
  <c r="H490" i="3" s="1"/>
  <c r="G490" i="3"/>
  <c r="D493" i="3" l="1"/>
  <c r="E492" i="3"/>
  <c r="G491" i="3"/>
  <c r="F491" i="3"/>
  <c r="H491" i="3" s="1"/>
  <c r="G492" i="3" l="1"/>
  <c r="F492" i="3"/>
  <c r="H492" i="3" s="1"/>
  <c r="E493" i="3"/>
  <c r="D494" i="3"/>
  <c r="G493" i="3" l="1"/>
  <c r="F493" i="3"/>
  <c r="H493" i="3" s="1"/>
  <c r="E494" i="3"/>
  <c r="D495" i="3"/>
  <c r="G494" i="3" l="1"/>
  <c r="F494" i="3"/>
  <c r="H494" i="3" s="1"/>
  <c r="D496" i="3"/>
  <c r="E495" i="3"/>
  <c r="G495" i="3" l="1"/>
  <c r="F495" i="3"/>
  <c r="H495" i="3" s="1"/>
  <c r="E496" i="3"/>
  <c r="D497" i="3"/>
  <c r="D498" i="3" l="1"/>
  <c r="E497" i="3"/>
  <c r="F496" i="3"/>
  <c r="H496" i="3" s="1"/>
  <c r="G496" i="3"/>
  <c r="G497" i="3" l="1"/>
  <c r="F497" i="3"/>
  <c r="H497" i="3" s="1"/>
  <c r="D499" i="3"/>
  <c r="E498" i="3"/>
  <c r="E499" i="3" l="1"/>
  <c r="D500" i="3"/>
  <c r="F498" i="3"/>
  <c r="H498" i="3" s="1"/>
  <c r="G498" i="3"/>
  <c r="D501" i="3" l="1"/>
  <c r="E500" i="3"/>
  <c r="G499" i="3"/>
  <c r="F499" i="3"/>
  <c r="H499" i="3" s="1"/>
  <c r="G500" i="3" l="1"/>
  <c r="F500" i="3"/>
  <c r="H500" i="3" s="1"/>
  <c r="E501" i="3"/>
  <c r="D502" i="3"/>
  <c r="G501" i="3" l="1"/>
  <c r="F501" i="3"/>
  <c r="H501" i="3" s="1"/>
  <c r="E502" i="3"/>
  <c r="D503" i="3"/>
  <c r="D504" i="3" l="1"/>
  <c r="E503" i="3"/>
  <c r="G502" i="3"/>
  <c r="F502" i="3"/>
  <c r="H502" i="3" s="1"/>
  <c r="G503" i="3" l="1"/>
  <c r="F503" i="3"/>
  <c r="H503" i="3" s="1"/>
  <c r="E504" i="3"/>
  <c r="D505" i="3"/>
  <c r="D506" i="3" l="1"/>
  <c r="E505" i="3"/>
  <c r="F504" i="3"/>
  <c r="H504" i="3" s="1"/>
  <c r="G504" i="3"/>
  <c r="G505" i="3" l="1"/>
  <c r="F505" i="3"/>
  <c r="H505" i="3" s="1"/>
  <c r="D507" i="3"/>
  <c r="E506" i="3"/>
  <c r="F506" i="3" l="1"/>
  <c r="H506" i="3" s="1"/>
  <c r="G506" i="3"/>
  <c r="E507" i="3"/>
  <c r="D508" i="3"/>
  <c r="D509" i="3" l="1"/>
  <c r="E508" i="3"/>
  <c r="G507" i="3"/>
  <c r="F507" i="3"/>
  <c r="H507" i="3" s="1"/>
  <c r="G508" i="3" l="1"/>
  <c r="F508" i="3"/>
  <c r="H508" i="3" s="1"/>
  <c r="E509" i="3"/>
  <c r="D510" i="3"/>
  <c r="E510" i="3" l="1"/>
  <c r="D511" i="3"/>
  <c r="G509" i="3"/>
  <c r="F509" i="3"/>
  <c r="H509" i="3" s="1"/>
  <c r="D512" i="3" l="1"/>
  <c r="E511" i="3"/>
  <c r="G510" i="3"/>
  <c r="F510" i="3"/>
  <c r="H510" i="3" s="1"/>
  <c r="G511" i="3" l="1"/>
  <c r="F511" i="3"/>
  <c r="H511" i="3" s="1"/>
  <c r="E512" i="3"/>
  <c r="D513" i="3"/>
  <c r="D514" i="3" l="1"/>
  <c r="E513" i="3"/>
  <c r="F512" i="3"/>
  <c r="H512" i="3" s="1"/>
  <c r="G512" i="3"/>
  <c r="G513" i="3" l="1"/>
  <c r="F513" i="3"/>
  <c r="H513" i="3" s="1"/>
  <c r="D515" i="3"/>
  <c r="E514" i="3"/>
  <c r="F514" i="3" l="1"/>
  <c r="H514" i="3" s="1"/>
  <c r="G514" i="3"/>
  <c r="E515" i="3"/>
  <c r="D516" i="3"/>
  <c r="G515" i="3" l="1"/>
  <c r="F515" i="3"/>
  <c r="H515" i="3" s="1"/>
  <c r="D517" i="3"/>
  <c r="E516" i="3"/>
  <c r="E517" i="3" l="1"/>
  <c r="D518" i="3"/>
  <c r="G516" i="3"/>
  <c r="F516" i="3"/>
  <c r="H516" i="3" s="1"/>
  <c r="E518" i="3" l="1"/>
  <c r="D519" i="3"/>
  <c r="G517" i="3"/>
  <c r="F517" i="3"/>
  <c r="H517" i="3" s="1"/>
  <c r="D520" i="3" l="1"/>
  <c r="E519" i="3"/>
  <c r="G518" i="3"/>
  <c r="F518" i="3"/>
  <c r="H518" i="3" s="1"/>
  <c r="G519" i="3" l="1"/>
  <c r="F519" i="3"/>
  <c r="H519" i="3" s="1"/>
  <c r="E520" i="3"/>
  <c r="D521" i="3"/>
  <c r="D522" i="3" l="1"/>
  <c r="E521" i="3"/>
  <c r="F520" i="3"/>
  <c r="H520" i="3" s="1"/>
  <c r="G520" i="3"/>
  <c r="G521" i="3" l="1"/>
  <c r="F521" i="3"/>
  <c r="H521" i="3" s="1"/>
  <c r="D523" i="3"/>
  <c r="E522" i="3"/>
  <c r="E523" i="3" l="1"/>
  <c r="D524" i="3"/>
  <c r="F522" i="3"/>
  <c r="H522" i="3" s="1"/>
  <c r="G522" i="3"/>
  <c r="D525" i="3" l="1"/>
  <c r="E524" i="3"/>
  <c r="G523" i="3"/>
  <c r="F523" i="3"/>
  <c r="H523" i="3" s="1"/>
  <c r="G524" i="3" l="1"/>
  <c r="F524" i="3"/>
  <c r="H524" i="3" s="1"/>
  <c r="E525" i="3"/>
  <c r="D526" i="3"/>
  <c r="G525" i="3" l="1"/>
  <c r="F525" i="3"/>
  <c r="H525" i="3" s="1"/>
  <c r="E526" i="3"/>
  <c r="D527" i="3"/>
  <c r="G526" i="3" l="1"/>
  <c r="F526" i="3"/>
  <c r="H526" i="3" s="1"/>
  <c r="D528" i="3"/>
  <c r="E527" i="3"/>
  <c r="G527" i="3" l="1"/>
  <c r="F527" i="3"/>
  <c r="H527" i="3" s="1"/>
  <c r="E528" i="3"/>
  <c r="D529" i="3"/>
  <c r="D530" i="3" l="1"/>
  <c r="E529" i="3"/>
  <c r="F528" i="3"/>
  <c r="H528" i="3" s="1"/>
  <c r="G528" i="3"/>
  <c r="G529" i="3" l="1"/>
  <c r="F529" i="3"/>
  <c r="H529" i="3" s="1"/>
  <c r="D531" i="3"/>
  <c r="E530" i="3"/>
  <c r="F530" i="3" l="1"/>
  <c r="H530" i="3" s="1"/>
  <c r="G530" i="3"/>
  <c r="E531" i="3"/>
  <c r="D532" i="3"/>
  <c r="D533" i="3" l="1"/>
  <c r="E532" i="3"/>
  <c r="G531" i="3"/>
  <c r="F531" i="3"/>
  <c r="H531" i="3" s="1"/>
  <c r="G532" i="3" l="1"/>
  <c r="F532" i="3"/>
  <c r="H532" i="3" s="1"/>
  <c r="E533" i="3"/>
  <c r="D534" i="3"/>
  <c r="E534" i="3" l="1"/>
  <c r="D535" i="3"/>
  <c r="G533" i="3"/>
  <c r="F533" i="3"/>
  <c r="H533" i="3" s="1"/>
  <c r="D536" i="3" l="1"/>
  <c r="E535" i="3"/>
  <c r="G534" i="3"/>
  <c r="F534" i="3"/>
  <c r="H534" i="3" s="1"/>
  <c r="G535" i="3" l="1"/>
  <c r="F535" i="3"/>
  <c r="H535" i="3" s="1"/>
  <c r="E536" i="3"/>
  <c r="D537" i="3"/>
  <c r="D538" i="3" l="1"/>
  <c r="E537" i="3"/>
  <c r="F536" i="3"/>
  <c r="H536" i="3" s="1"/>
  <c r="G536" i="3"/>
  <c r="G537" i="3" l="1"/>
  <c r="F537" i="3"/>
  <c r="H537" i="3" s="1"/>
  <c r="D539" i="3"/>
  <c r="E538" i="3"/>
  <c r="F538" i="3" l="1"/>
  <c r="H538" i="3" s="1"/>
  <c r="G538" i="3"/>
  <c r="E539" i="3"/>
  <c r="D540" i="3"/>
  <c r="D541" i="3" l="1"/>
  <c r="E540" i="3"/>
  <c r="G539" i="3"/>
  <c r="F539" i="3"/>
  <c r="H539" i="3" s="1"/>
  <c r="G540" i="3" l="1"/>
  <c r="F540" i="3"/>
  <c r="H540" i="3" s="1"/>
  <c r="E541" i="3"/>
  <c r="D542" i="3"/>
  <c r="E542" i="3" l="1"/>
  <c r="D543" i="3"/>
  <c r="G541" i="3"/>
  <c r="F541" i="3"/>
  <c r="H541" i="3" s="1"/>
  <c r="D544" i="3" l="1"/>
  <c r="E543" i="3"/>
  <c r="G542" i="3"/>
  <c r="F542" i="3"/>
  <c r="H542" i="3" s="1"/>
  <c r="G543" i="3" l="1"/>
  <c r="F543" i="3"/>
  <c r="H543" i="3" s="1"/>
  <c r="E544" i="3"/>
  <c r="D545" i="3"/>
  <c r="D546" i="3" l="1"/>
  <c r="E545" i="3"/>
  <c r="F544" i="3"/>
  <c r="H544" i="3" s="1"/>
  <c r="G544" i="3"/>
  <c r="G545" i="3" l="1"/>
  <c r="F545" i="3"/>
  <c r="H545" i="3" s="1"/>
  <c r="D547" i="3"/>
  <c r="E546" i="3"/>
  <c r="E547" i="3" l="1"/>
  <c r="D548" i="3"/>
  <c r="F546" i="3"/>
  <c r="H546" i="3" s="1"/>
  <c r="G546" i="3"/>
  <c r="D549" i="3" l="1"/>
  <c r="E548" i="3"/>
  <c r="G547" i="3"/>
  <c r="F547" i="3"/>
  <c r="H547" i="3" s="1"/>
  <c r="D550" i="3" l="1"/>
  <c r="E549" i="3"/>
  <c r="G548" i="3"/>
  <c r="F548" i="3"/>
  <c r="H548" i="3" s="1"/>
  <c r="G549" i="3" l="1"/>
  <c r="F549" i="3"/>
  <c r="H549" i="3" s="1"/>
  <c r="D551" i="3"/>
  <c r="E550" i="3"/>
  <c r="D552" i="3" l="1"/>
  <c r="E551" i="3"/>
  <c r="G550" i="3"/>
  <c r="F550" i="3"/>
  <c r="H550" i="3" s="1"/>
  <c r="D553" i="3" l="1"/>
  <c r="E552" i="3"/>
  <c r="G551" i="3"/>
  <c r="F551" i="3"/>
  <c r="H551" i="3" s="1"/>
  <c r="G552" i="3" l="1"/>
  <c r="F552" i="3"/>
  <c r="H552" i="3" s="1"/>
  <c r="E553" i="3"/>
  <c r="D554" i="3"/>
  <c r="E554" i="3" l="1"/>
  <c r="D555" i="3"/>
  <c r="G553" i="3"/>
  <c r="F553" i="3"/>
  <c r="H553" i="3" s="1"/>
  <c r="E555" i="3" l="1"/>
  <c r="D556" i="3"/>
  <c r="G554" i="3"/>
  <c r="F554" i="3"/>
  <c r="H554" i="3" s="1"/>
  <c r="D557" i="3" l="1"/>
  <c r="E556" i="3"/>
  <c r="G555" i="3"/>
  <c r="F555" i="3"/>
  <c r="H555" i="3" s="1"/>
  <c r="F556" i="3" l="1"/>
  <c r="H556" i="3" s="1"/>
  <c r="G556" i="3"/>
  <c r="D558" i="3"/>
  <c r="E557" i="3"/>
  <c r="F557" i="3" l="1"/>
  <c r="H557" i="3" s="1"/>
  <c r="G557" i="3"/>
  <c r="D559" i="3"/>
  <c r="E558" i="3"/>
  <c r="F558" i="3" l="1"/>
  <c r="H558" i="3" s="1"/>
  <c r="G558" i="3"/>
  <c r="E559" i="3"/>
  <c r="D560" i="3"/>
  <c r="D561" i="3" l="1"/>
  <c r="E560" i="3"/>
  <c r="G559" i="3"/>
  <c r="F559" i="3"/>
  <c r="H559" i="3" s="1"/>
  <c r="G560" i="3" l="1"/>
  <c r="F560" i="3"/>
  <c r="H560" i="3" s="1"/>
  <c r="E561" i="3"/>
  <c r="D562" i="3"/>
  <c r="E562" i="3" l="1"/>
  <c r="D563" i="3"/>
  <c r="G561" i="3"/>
  <c r="F561" i="3"/>
  <c r="H561" i="3" s="1"/>
  <c r="D564" i="3" l="1"/>
  <c r="E563" i="3"/>
  <c r="G562" i="3"/>
  <c r="F562" i="3"/>
  <c r="H562" i="3" s="1"/>
  <c r="G563" i="3" l="1"/>
  <c r="F563" i="3"/>
  <c r="H563" i="3" s="1"/>
  <c r="E564" i="3"/>
  <c r="D565" i="3"/>
  <c r="D566" i="3" l="1"/>
  <c r="E565" i="3"/>
  <c r="F564" i="3"/>
  <c r="H564" i="3" s="1"/>
  <c r="G564" i="3"/>
  <c r="G565" i="3" l="1"/>
  <c r="F565" i="3"/>
  <c r="H565" i="3" s="1"/>
  <c r="D567" i="3"/>
  <c r="E566" i="3"/>
  <c r="E567" i="3" l="1"/>
  <c r="D568" i="3"/>
  <c r="F566" i="3"/>
  <c r="H566" i="3" s="1"/>
  <c r="G566" i="3"/>
  <c r="G567" i="3" l="1"/>
  <c r="F567" i="3"/>
  <c r="H567" i="3" s="1"/>
  <c r="D569" i="3"/>
  <c r="E568" i="3"/>
  <c r="G568" i="3" l="1"/>
  <c r="F568" i="3"/>
  <c r="H568" i="3" s="1"/>
  <c r="E569" i="3"/>
  <c r="D570" i="3"/>
  <c r="E570" i="3" l="1"/>
  <c r="D571" i="3"/>
  <c r="G569" i="3"/>
  <c r="F569" i="3"/>
  <c r="H569" i="3" s="1"/>
  <c r="D572" i="3" l="1"/>
  <c r="E571" i="3"/>
  <c r="G570" i="3"/>
  <c r="F570" i="3"/>
  <c r="H570" i="3" s="1"/>
  <c r="G571" i="3" l="1"/>
  <c r="F571" i="3"/>
  <c r="H571" i="3" s="1"/>
  <c r="E572" i="3"/>
  <c r="D573" i="3"/>
  <c r="F572" i="3" l="1"/>
  <c r="H572" i="3" s="1"/>
  <c r="G572" i="3"/>
  <c r="D574" i="3"/>
  <c r="E573" i="3"/>
  <c r="G573" i="3" l="1"/>
  <c r="F573" i="3"/>
  <c r="H573" i="3" s="1"/>
  <c r="D575" i="3"/>
  <c r="E574" i="3"/>
  <c r="E575" i="3" l="1"/>
  <c r="D576" i="3"/>
  <c r="F574" i="3"/>
  <c r="H574" i="3" s="1"/>
  <c r="G574" i="3"/>
  <c r="D577" i="3" l="1"/>
  <c r="E576" i="3"/>
  <c r="G575" i="3"/>
  <c r="F575" i="3"/>
  <c r="H575" i="3" s="1"/>
  <c r="G576" i="3" l="1"/>
  <c r="F576" i="3"/>
  <c r="H576" i="3" s="1"/>
  <c r="E577" i="3"/>
  <c r="D578" i="3"/>
  <c r="G577" i="3" l="1"/>
  <c r="F577" i="3"/>
  <c r="H577" i="3" s="1"/>
  <c r="E578" i="3"/>
  <c r="D579" i="3"/>
  <c r="D580" i="3" l="1"/>
  <c r="E579" i="3"/>
  <c r="G578" i="3"/>
  <c r="F578" i="3"/>
  <c r="H578" i="3" s="1"/>
  <c r="G579" i="3" l="1"/>
  <c r="F579" i="3"/>
  <c r="H579" i="3" s="1"/>
  <c r="E580" i="3"/>
  <c r="D581" i="3"/>
  <c r="D582" i="3" l="1"/>
  <c r="E581" i="3"/>
  <c r="F580" i="3"/>
  <c r="H580" i="3" s="1"/>
  <c r="G580" i="3"/>
  <c r="G581" i="3" l="1"/>
  <c r="F581" i="3"/>
  <c r="H581" i="3" s="1"/>
  <c r="D583" i="3"/>
  <c r="E582" i="3"/>
  <c r="F582" i="3" l="1"/>
  <c r="H582" i="3" s="1"/>
  <c r="G582" i="3"/>
  <c r="E583" i="3"/>
  <c r="D584" i="3"/>
  <c r="D585" i="3" l="1"/>
  <c r="E584" i="3"/>
  <c r="G583" i="3"/>
  <c r="F583" i="3"/>
  <c r="H583" i="3" s="1"/>
  <c r="G584" i="3" l="1"/>
  <c r="F584" i="3"/>
  <c r="H584" i="3" s="1"/>
  <c r="E585" i="3"/>
  <c r="D586" i="3"/>
  <c r="G585" i="3" l="1"/>
  <c r="F585" i="3"/>
  <c r="H585" i="3" s="1"/>
  <c r="E586" i="3"/>
  <c r="D587" i="3"/>
  <c r="G586" i="3" l="1"/>
  <c r="F586" i="3"/>
  <c r="H586" i="3" s="1"/>
  <c r="D588" i="3"/>
  <c r="E587" i="3"/>
  <c r="G587" i="3" l="1"/>
  <c r="F587" i="3"/>
  <c r="H587" i="3" s="1"/>
  <c r="E588" i="3"/>
  <c r="D589" i="3"/>
  <c r="D590" i="3" l="1"/>
  <c r="E589" i="3"/>
  <c r="F588" i="3"/>
  <c r="H588" i="3" s="1"/>
  <c r="G588" i="3"/>
  <c r="G589" i="3" l="1"/>
  <c r="F589" i="3"/>
  <c r="H589" i="3" s="1"/>
  <c r="D591" i="3"/>
  <c r="E590" i="3"/>
  <c r="F590" i="3" l="1"/>
  <c r="H590" i="3" s="1"/>
  <c r="G590" i="3"/>
  <c r="E591" i="3"/>
  <c r="D592" i="3"/>
  <c r="D593" i="3" l="1"/>
  <c r="E592" i="3"/>
  <c r="G591" i="3"/>
  <c r="F591" i="3"/>
  <c r="H591" i="3" s="1"/>
  <c r="G592" i="3" l="1"/>
  <c r="F592" i="3"/>
  <c r="H592" i="3" s="1"/>
  <c r="E593" i="3"/>
  <c r="D594" i="3"/>
  <c r="E594" i="3" l="1"/>
  <c r="D595" i="3"/>
  <c r="G593" i="3"/>
  <c r="F593" i="3"/>
  <c r="H593" i="3" s="1"/>
  <c r="D596" i="3" l="1"/>
  <c r="E595" i="3"/>
  <c r="G594" i="3"/>
  <c r="F594" i="3"/>
  <c r="H594" i="3" s="1"/>
  <c r="G595" i="3" l="1"/>
  <c r="F595" i="3"/>
  <c r="H595" i="3" s="1"/>
  <c r="E596" i="3"/>
  <c r="D597" i="3"/>
  <c r="F596" i="3" l="1"/>
  <c r="H596" i="3" s="1"/>
  <c r="G596" i="3"/>
  <c r="D598" i="3"/>
  <c r="E597" i="3"/>
  <c r="G597" i="3" l="1"/>
  <c r="F597" i="3"/>
  <c r="H597" i="3" s="1"/>
  <c r="D599" i="3"/>
  <c r="E598" i="3"/>
  <c r="F598" i="3" l="1"/>
  <c r="H598" i="3" s="1"/>
  <c r="G598" i="3"/>
  <c r="E599" i="3"/>
  <c r="D600" i="3"/>
  <c r="D601" i="3" l="1"/>
  <c r="E600" i="3"/>
  <c r="G599" i="3"/>
  <c r="F599" i="3"/>
  <c r="H599" i="3" s="1"/>
  <c r="G600" i="3" l="1"/>
  <c r="F600" i="3"/>
  <c r="H600" i="3" s="1"/>
  <c r="E601" i="3"/>
  <c r="D602" i="3"/>
  <c r="G601" i="3" l="1"/>
  <c r="F601" i="3"/>
  <c r="H601" i="3" s="1"/>
  <c r="E602" i="3"/>
  <c r="D603" i="3"/>
  <c r="D604" i="3" l="1"/>
  <c r="E603" i="3"/>
  <c r="G602" i="3"/>
  <c r="F602" i="3"/>
  <c r="H602" i="3" s="1"/>
  <c r="G603" i="3" l="1"/>
  <c r="F603" i="3"/>
  <c r="H603" i="3" s="1"/>
  <c r="E604" i="3"/>
  <c r="D605" i="3"/>
  <c r="D606" i="3" l="1"/>
  <c r="E605" i="3"/>
  <c r="F604" i="3"/>
  <c r="H604" i="3" s="1"/>
  <c r="G604" i="3"/>
  <c r="G605" i="3" l="1"/>
  <c r="F605" i="3"/>
  <c r="H605" i="3" s="1"/>
  <c r="D607" i="3"/>
  <c r="E606" i="3"/>
  <c r="F606" i="3" l="1"/>
  <c r="H606" i="3" s="1"/>
  <c r="G606" i="3"/>
  <c r="E607" i="3"/>
  <c r="D608" i="3"/>
  <c r="D609" i="3" l="1"/>
  <c r="E608" i="3"/>
  <c r="G607" i="3"/>
  <c r="F607" i="3"/>
  <c r="H607" i="3" s="1"/>
  <c r="G608" i="3" l="1"/>
  <c r="F608" i="3"/>
  <c r="H608" i="3" s="1"/>
  <c r="E609" i="3"/>
  <c r="D610" i="3"/>
  <c r="E610" i="3" l="1"/>
  <c r="D611" i="3"/>
  <c r="G609" i="3"/>
  <c r="F609" i="3"/>
  <c r="H609" i="3" s="1"/>
  <c r="D612" i="3" l="1"/>
  <c r="E611" i="3"/>
  <c r="G610" i="3"/>
  <c r="F610" i="3"/>
  <c r="H610" i="3" s="1"/>
  <c r="G611" i="3" l="1"/>
  <c r="F611" i="3"/>
  <c r="H611" i="3" s="1"/>
  <c r="E612" i="3"/>
  <c r="D613" i="3"/>
  <c r="D614" i="3" l="1"/>
  <c r="E613" i="3"/>
  <c r="F612" i="3"/>
  <c r="H612" i="3" s="1"/>
  <c r="G612" i="3"/>
  <c r="G613" i="3" l="1"/>
  <c r="F613" i="3"/>
  <c r="H613" i="3" s="1"/>
  <c r="D615" i="3"/>
  <c r="E614" i="3"/>
  <c r="F614" i="3" l="1"/>
  <c r="H614" i="3" s="1"/>
  <c r="G614" i="3"/>
  <c r="E615" i="3"/>
  <c r="D616" i="3"/>
  <c r="D617" i="3" l="1"/>
  <c r="E616" i="3"/>
  <c r="G615" i="3"/>
  <c r="F615" i="3"/>
  <c r="H615" i="3" s="1"/>
  <c r="G616" i="3" l="1"/>
  <c r="F616" i="3"/>
  <c r="H616" i="3" s="1"/>
  <c r="E617" i="3"/>
  <c r="D618" i="3"/>
  <c r="E618" i="3" l="1"/>
  <c r="D619" i="3"/>
  <c r="G617" i="3"/>
  <c r="F617" i="3"/>
  <c r="H617" i="3" s="1"/>
  <c r="D620" i="3" l="1"/>
  <c r="E619" i="3"/>
  <c r="G618" i="3"/>
  <c r="F618" i="3"/>
  <c r="H618" i="3" s="1"/>
  <c r="G619" i="3" l="1"/>
  <c r="F619" i="3"/>
  <c r="H619" i="3" s="1"/>
  <c r="E620" i="3"/>
  <c r="D621" i="3"/>
  <c r="D622" i="3" l="1"/>
  <c r="E621" i="3"/>
  <c r="F620" i="3"/>
  <c r="H620" i="3" s="1"/>
  <c r="G620" i="3"/>
  <c r="G621" i="3" l="1"/>
  <c r="F621" i="3"/>
  <c r="H621" i="3" s="1"/>
  <c r="D623" i="3"/>
  <c r="E622" i="3"/>
  <c r="F622" i="3" l="1"/>
  <c r="H622" i="3" s="1"/>
  <c r="G622" i="3"/>
  <c r="E623" i="3"/>
  <c r="D624" i="3"/>
  <c r="D625" i="3" l="1"/>
  <c r="E624" i="3"/>
  <c r="G623" i="3"/>
  <c r="F623" i="3"/>
  <c r="H623" i="3" s="1"/>
  <c r="G624" i="3" l="1"/>
  <c r="F624" i="3"/>
  <c r="H624" i="3" s="1"/>
  <c r="E625" i="3"/>
  <c r="D626" i="3"/>
  <c r="E626" i="3" l="1"/>
  <c r="D627" i="3"/>
  <c r="G625" i="3"/>
  <c r="F625" i="3"/>
  <c r="H625" i="3" s="1"/>
  <c r="D628" i="3" l="1"/>
  <c r="E627" i="3"/>
  <c r="G626" i="3"/>
  <c r="F626" i="3"/>
  <c r="H626" i="3" s="1"/>
  <c r="G627" i="3" l="1"/>
  <c r="F627" i="3"/>
  <c r="H627" i="3" s="1"/>
  <c r="E628" i="3"/>
  <c r="D629" i="3"/>
  <c r="D630" i="3" l="1"/>
  <c r="E629" i="3"/>
  <c r="F628" i="3"/>
  <c r="H628" i="3" s="1"/>
  <c r="G628" i="3"/>
  <c r="D631" i="3" l="1"/>
  <c r="E630" i="3"/>
  <c r="G629" i="3"/>
  <c r="F629" i="3"/>
  <c r="H629" i="3" s="1"/>
  <c r="F630" i="3" l="1"/>
  <c r="H630" i="3" s="1"/>
  <c r="G630" i="3"/>
  <c r="E631" i="3"/>
  <c r="D632" i="3"/>
  <c r="D633" i="3" l="1"/>
  <c r="E632" i="3"/>
  <c r="G631" i="3"/>
  <c r="F631" i="3"/>
  <c r="H631" i="3" s="1"/>
  <c r="G632" i="3" l="1"/>
  <c r="F632" i="3"/>
  <c r="H632" i="3" s="1"/>
  <c r="E633" i="3"/>
  <c r="D634" i="3"/>
  <c r="E634" i="3" l="1"/>
  <c r="D635" i="3"/>
  <c r="G633" i="3"/>
  <c r="F633" i="3"/>
  <c r="H633" i="3" s="1"/>
  <c r="D636" i="3" l="1"/>
  <c r="E635" i="3"/>
  <c r="G634" i="3"/>
  <c r="F634" i="3"/>
  <c r="H634" i="3" s="1"/>
  <c r="G635" i="3" l="1"/>
  <c r="F635" i="3"/>
  <c r="H635" i="3" s="1"/>
  <c r="E636" i="3"/>
  <c r="D637" i="3"/>
  <c r="D638" i="3" l="1"/>
  <c r="E637" i="3"/>
  <c r="F636" i="3"/>
  <c r="H636" i="3" s="1"/>
  <c r="G636" i="3"/>
  <c r="G637" i="3" l="1"/>
  <c r="F637" i="3"/>
  <c r="H637" i="3" s="1"/>
  <c r="D639" i="3"/>
  <c r="E638" i="3"/>
  <c r="F638" i="3" l="1"/>
  <c r="H638" i="3" s="1"/>
  <c r="G638" i="3"/>
  <c r="E639" i="3"/>
  <c r="D640" i="3"/>
  <c r="D641" i="3" l="1"/>
  <c r="E640" i="3"/>
  <c r="G639" i="3"/>
  <c r="F639" i="3"/>
  <c r="H639" i="3" s="1"/>
  <c r="G640" i="3" l="1"/>
  <c r="F640" i="3"/>
  <c r="H640" i="3" s="1"/>
  <c r="E641" i="3"/>
  <c r="D642" i="3"/>
  <c r="E642" i="3" l="1"/>
  <c r="D643" i="3"/>
  <c r="G641" i="3"/>
  <c r="F641" i="3"/>
  <c r="H641" i="3" s="1"/>
  <c r="D644" i="3" l="1"/>
  <c r="E643" i="3"/>
  <c r="G642" i="3"/>
  <c r="F642" i="3"/>
  <c r="H642" i="3" s="1"/>
  <c r="G643" i="3" l="1"/>
  <c r="F643" i="3"/>
  <c r="H643" i="3" s="1"/>
  <c r="E644" i="3"/>
  <c r="D645" i="3"/>
  <c r="D646" i="3" l="1"/>
  <c r="E645" i="3"/>
  <c r="F644" i="3"/>
  <c r="H644" i="3" s="1"/>
  <c r="G644" i="3"/>
  <c r="G645" i="3" l="1"/>
  <c r="F645" i="3"/>
  <c r="H645" i="3" s="1"/>
  <c r="D647" i="3"/>
  <c r="E646" i="3"/>
  <c r="F646" i="3" l="1"/>
  <c r="H646" i="3" s="1"/>
  <c r="G646" i="3"/>
  <c r="E647" i="3"/>
  <c r="D648" i="3"/>
  <c r="D649" i="3" l="1"/>
  <c r="E648" i="3"/>
  <c r="G647" i="3"/>
  <c r="F647" i="3"/>
  <c r="H647" i="3" s="1"/>
  <c r="G648" i="3" l="1"/>
  <c r="F648" i="3"/>
  <c r="H648" i="3" s="1"/>
  <c r="E649" i="3"/>
  <c r="D650" i="3"/>
  <c r="E650" i="3" l="1"/>
  <c r="D651" i="3"/>
  <c r="G649" i="3"/>
  <c r="F649" i="3"/>
  <c r="H649" i="3" s="1"/>
  <c r="D652" i="3" l="1"/>
  <c r="E651" i="3"/>
  <c r="G650" i="3"/>
  <c r="F650" i="3"/>
  <c r="H650" i="3" s="1"/>
  <c r="G651" i="3" l="1"/>
  <c r="F651" i="3"/>
  <c r="H651" i="3" s="1"/>
  <c r="E652" i="3"/>
  <c r="D653" i="3"/>
  <c r="D654" i="3" l="1"/>
  <c r="E653" i="3"/>
  <c r="F652" i="3"/>
  <c r="H652" i="3" s="1"/>
  <c r="G652" i="3"/>
  <c r="G653" i="3" l="1"/>
  <c r="F653" i="3"/>
  <c r="H653" i="3" s="1"/>
  <c r="E654" i="3"/>
  <c r="D655" i="3"/>
  <c r="D656" i="3" l="1"/>
  <c r="E655" i="3"/>
  <c r="F654" i="3"/>
  <c r="H654" i="3" s="1"/>
  <c r="G654" i="3"/>
  <c r="G655" i="3" l="1"/>
  <c r="F655" i="3"/>
  <c r="H655" i="3" s="1"/>
  <c r="E656" i="3"/>
  <c r="D657" i="3"/>
  <c r="G656" i="3" l="1"/>
  <c r="F656" i="3"/>
  <c r="H656" i="3" s="1"/>
  <c r="D658" i="3"/>
  <c r="E657" i="3"/>
  <c r="G657" i="3" l="1"/>
  <c r="F657" i="3"/>
  <c r="H657" i="3" s="1"/>
  <c r="D659" i="3"/>
  <c r="E658" i="3"/>
  <c r="F658" i="3" l="1"/>
  <c r="H658" i="3" s="1"/>
  <c r="G658" i="3"/>
  <c r="E659" i="3"/>
  <c r="D660" i="3"/>
  <c r="D661" i="3" l="1"/>
  <c r="E660" i="3"/>
  <c r="G659" i="3"/>
  <c r="F659" i="3"/>
  <c r="H659" i="3" s="1"/>
  <c r="G660" i="3" l="1"/>
  <c r="F660" i="3"/>
  <c r="H660" i="3" s="1"/>
  <c r="E661" i="3"/>
  <c r="D662" i="3"/>
  <c r="G661" i="3" l="1"/>
  <c r="F661" i="3"/>
  <c r="H661" i="3" s="1"/>
  <c r="D663" i="3"/>
  <c r="E662" i="3"/>
  <c r="F662" i="3" l="1"/>
  <c r="H662" i="3" s="1"/>
  <c r="G662" i="3"/>
  <c r="D664" i="3"/>
  <c r="E663" i="3"/>
  <c r="F663" i="3" l="1"/>
  <c r="H663" i="3" s="1"/>
  <c r="G663" i="3"/>
  <c r="D665" i="3"/>
  <c r="E664" i="3"/>
  <c r="E665" i="3" l="1"/>
  <c r="D666" i="3"/>
  <c r="G664" i="3"/>
  <c r="F664" i="3"/>
  <c r="H664" i="3" s="1"/>
  <c r="D667" i="3" l="1"/>
  <c r="E666" i="3"/>
  <c r="G665" i="3"/>
  <c r="F665" i="3"/>
  <c r="H665" i="3" s="1"/>
  <c r="G666" i="3" l="1"/>
  <c r="F666" i="3"/>
  <c r="H666" i="3" s="1"/>
  <c r="E667" i="3"/>
  <c r="D668" i="3"/>
  <c r="D669" i="3" l="1"/>
  <c r="E668" i="3"/>
  <c r="G667" i="3"/>
  <c r="F667" i="3"/>
  <c r="H667" i="3" s="1"/>
  <c r="G668" i="3" l="1"/>
  <c r="F668" i="3"/>
  <c r="H668" i="3" s="1"/>
  <c r="D670" i="3"/>
  <c r="E669" i="3"/>
  <c r="F669" i="3" l="1"/>
  <c r="H669" i="3" s="1"/>
  <c r="G669" i="3"/>
  <c r="E670" i="3"/>
  <c r="D671" i="3"/>
  <c r="D672" i="3" l="1"/>
  <c r="E671" i="3"/>
  <c r="F670" i="3"/>
  <c r="H670" i="3" s="1"/>
  <c r="G670" i="3"/>
  <c r="G671" i="3" l="1"/>
  <c r="F671" i="3"/>
  <c r="H671" i="3" s="1"/>
  <c r="E672" i="3"/>
  <c r="D673" i="3"/>
  <c r="D674" i="3" l="1"/>
  <c r="E673" i="3"/>
  <c r="G672" i="3"/>
  <c r="F672" i="3"/>
  <c r="H672" i="3" s="1"/>
  <c r="G673" i="3" l="1"/>
  <c r="F673" i="3"/>
  <c r="H673" i="3" s="1"/>
  <c r="E674" i="3"/>
  <c r="D675" i="3"/>
  <c r="E675" i="3" l="1"/>
  <c r="D676" i="3"/>
  <c r="F674" i="3"/>
  <c r="H674" i="3" s="1"/>
  <c r="G674" i="3"/>
  <c r="E676" i="3" l="1"/>
  <c r="D677" i="3"/>
  <c r="G675" i="3"/>
  <c r="F675" i="3"/>
  <c r="H675" i="3" s="1"/>
  <c r="D678" i="3" l="1"/>
  <c r="E677" i="3"/>
  <c r="G676" i="3"/>
  <c r="F676" i="3"/>
  <c r="H676" i="3" s="1"/>
  <c r="G677" i="3" l="1"/>
  <c r="F677" i="3"/>
  <c r="H677" i="3" s="1"/>
  <c r="D679" i="3"/>
  <c r="E678" i="3"/>
  <c r="F678" i="3" l="1"/>
  <c r="H678" i="3" s="1"/>
  <c r="G678" i="3"/>
  <c r="D680" i="3"/>
  <c r="E679" i="3"/>
  <c r="G679" i="3" l="1"/>
  <c r="F679" i="3"/>
  <c r="H679" i="3" s="1"/>
  <c r="D681" i="3"/>
  <c r="E680" i="3"/>
  <c r="E681" i="3" l="1"/>
  <c r="D682" i="3"/>
  <c r="F680" i="3"/>
  <c r="H680" i="3" s="1"/>
  <c r="G680" i="3"/>
  <c r="D683" i="3" l="1"/>
  <c r="E682" i="3"/>
  <c r="G681" i="3"/>
  <c r="F681" i="3"/>
  <c r="H681" i="3" s="1"/>
  <c r="E683" i="3" l="1"/>
  <c r="D684" i="3"/>
  <c r="G682" i="3"/>
  <c r="F682" i="3"/>
  <c r="H682" i="3" s="1"/>
  <c r="D685" i="3" l="1"/>
  <c r="E684" i="3"/>
  <c r="G683" i="3"/>
  <c r="F683" i="3"/>
  <c r="H683" i="3" s="1"/>
  <c r="G684" i="3" l="1"/>
  <c r="F684" i="3"/>
  <c r="H684" i="3" s="1"/>
  <c r="E685" i="3"/>
  <c r="D686" i="3"/>
  <c r="D687" i="3" l="1"/>
  <c r="E686" i="3"/>
  <c r="F685" i="3"/>
  <c r="H685" i="3" s="1"/>
  <c r="G685" i="3"/>
  <c r="F686" i="3" l="1"/>
  <c r="H686" i="3" s="1"/>
  <c r="G686" i="3"/>
  <c r="D688" i="3"/>
  <c r="E687" i="3"/>
  <c r="D689" i="3" l="1"/>
  <c r="E688" i="3"/>
  <c r="G687" i="3"/>
  <c r="F687" i="3"/>
  <c r="H687" i="3" s="1"/>
  <c r="F688" i="3" l="1"/>
  <c r="H688" i="3" s="1"/>
  <c r="G688" i="3"/>
  <c r="E689" i="3"/>
  <c r="D690" i="3"/>
  <c r="G689" i="3" l="1"/>
  <c r="F689" i="3"/>
  <c r="H689" i="3" s="1"/>
  <c r="D691" i="3"/>
  <c r="E690" i="3"/>
  <c r="G690" i="3" l="1"/>
  <c r="F690" i="3"/>
  <c r="H690" i="3" s="1"/>
  <c r="E691" i="3"/>
  <c r="D692" i="3"/>
  <c r="G691" i="3" l="1"/>
  <c r="F691" i="3"/>
  <c r="H691" i="3" s="1"/>
  <c r="E692" i="3"/>
  <c r="D693" i="3"/>
  <c r="D694" i="3" l="1"/>
  <c r="E693" i="3"/>
  <c r="G692" i="3"/>
  <c r="F692" i="3"/>
  <c r="H692" i="3" s="1"/>
  <c r="G693" i="3" l="1"/>
  <c r="F693" i="3"/>
  <c r="H693" i="3" s="1"/>
  <c r="E694" i="3"/>
  <c r="D695" i="3"/>
  <c r="D696" i="3" l="1"/>
  <c r="E695" i="3"/>
  <c r="F694" i="3"/>
  <c r="H694" i="3" s="1"/>
  <c r="G694" i="3"/>
  <c r="G695" i="3" l="1"/>
  <c r="F695" i="3"/>
  <c r="H695" i="3" s="1"/>
  <c r="D697" i="3"/>
  <c r="E696" i="3"/>
  <c r="G696" i="3" l="1"/>
  <c r="F696" i="3"/>
  <c r="H696" i="3" s="1"/>
  <c r="E697" i="3"/>
  <c r="D698" i="3"/>
  <c r="D699" i="3" l="1"/>
  <c r="E698" i="3"/>
  <c r="G697" i="3"/>
  <c r="F697" i="3"/>
  <c r="H697" i="3" s="1"/>
  <c r="G698" i="3" l="1"/>
  <c r="F698" i="3"/>
  <c r="H698" i="3" s="1"/>
  <c r="E699" i="3"/>
  <c r="D700" i="3"/>
  <c r="E700" i="3" l="1"/>
  <c r="D701" i="3"/>
  <c r="G699" i="3"/>
  <c r="F699" i="3"/>
  <c r="H699" i="3" s="1"/>
  <c r="D702" i="3" l="1"/>
  <c r="E701" i="3"/>
  <c r="G700" i="3"/>
  <c r="F700" i="3"/>
  <c r="H700" i="3" s="1"/>
  <c r="G701" i="3" l="1"/>
  <c r="F701" i="3"/>
  <c r="H701" i="3" s="1"/>
  <c r="E702" i="3"/>
  <c r="D703" i="3"/>
  <c r="D704" i="3" l="1"/>
  <c r="E703" i="3"/>
  <c r="F702" i="3"/>
  <c r="H702" i="3" s="1"/>
  <c r="G702" i="3"/>
  <c r="G703" i="3" l="1"/>
  <c r="F703" i="3"/>
  <c r="H703" i="3" s="1"/>
  <c r="D705" i="3"/>
  <c r="E704" i="3"/>
  <c r="E705" i="3" l="1"/>
  <c r="D706" i="3"/>
  <c r="F704" i="3"/>
  <c r="H704" i="3" s="1"/>
  <c r="G704" i="3"/>
  <c r="D707" i="3" l="1"/>
  <c r="E706" i="3"/>
  <c r="G705" i="3"/>
  <c r="F705" i="3"/>
  <c r="H705" i="3" s="1"/>
  <c r="G706" i="3" l="1"/>
  <c r="F706" i="3"/>
  <c r="H706" i="3" s="1"/>
  <c r="E707" i="3"/>
  <c r="D708" i="3"/>
  <c r="E708" i="3" l="1"/>
  <c r="D709" i="3"/>
  <c r="G707" i="3"/>
  <c r="F707" i="3"/>
  <c r="H707" i="3" s="1"/>
  <c r="D710" i="3" l="1"/>
  <c r="E709" i="3"/>
  <c r="G708" i="3"/>
  <c r="F708" i="3"/>
  <c r="H708" i="3" s="1"/>
  <c r="G709" i="3" l="1"/>
  <c r="F709" i="3"/>
  <c r="H709" i="3" s="1"/>
  <c r="E710" i="3"/>
  <c r="D711" i="3"/>
  <c r="D712" i="3" l="1"/>
  <c r="E711" i="3"/>
  <c r="F710" i="3"/>
  <c r="H710" i="3" s="1"/>
  <c r="G710" i="3"/>
  <c r="G711" i="3" l="1"/>
  <c r="F711" i="3"/>
  <c r="H711" i="3" s="1"/>
  <c r="D713" i="3"/>
  <c r="E712" i="3"/>
  <c r="G712" i="3" l="1"/>
  <c r="F712" i="3"/>
  <c r="H712" i="3" s="1"/>
  <c r="E713" i="3"/>
  <c r="D714" i="3"/>
  <c r="G713" i="3" l="1"/>
  <c r="F713" i="3"/>
  <c r="H713" i="3" s="1"/>
  <c r="D715" i="3"/>
  <c r="E714" i="3"/>
  <c r="G714" i="3" l="1"/>
  <c r="F714" i="3"/>
  <c r="H714" i="3" s="1"/>
  <c r="E715" i="3"/>
  <c r="D716" i="3"/>
  <c r="E716" i="3" l="1"/>
  <c r="D717" i="3"/>
  <c r="G715" i="3"/>
  <c r="F715" i="3"/>
  <c r="H715" i="3" s="1"/>
  <c r="D718" i="3" l="1"/>
  <c r="E717" i="3"/>
  <c r="G716" i="3"/>
  <c r="F716" i="3"/>
  <c r="H716" i="3" s="1"/>
  <c r="G717" i="3" l="1"/>
  <c r="F717" i="3"/>
  <c r="H717" i="3" s="1"/>
  <c r="E718" i="3"/>
  <c r="D719" i="3"/>
  <c r="D720" i="3" l="1"/>
  <c r="E719" i="3"/>
  <c r="F718" i="3"/>
  <c r="H718" i="3" s="1"/>
  <c r="G718" i="3"/>
  <c r="G719" i="3" l="1"/>
  <c r="F719" i="3"/>
  <c r="H719" i="3" s="1"/>
  <c r="D721" i="3"/>
  <c r="E720" i="3"/>
  <c r="D722" i="3" l="1"/>
  <c r="E721" i="3"/>
  <c r="F720" i="3"/>
  <c r="H720" i="3" s="1"/>
  <c r="G720" i="3"/>
  <c r="G721" i="3" l="1"/>
  <c r="F721" i="3"/>
  <c r="H721" i="3" s="1"/>
  <c r="D723" i="3"/>
  <c r="E722" i="3"/>
  <c r="G722" i="3" l="1"/>
  <c r="F722" i="3"/>
  <c r="H722" i="3" s="1"/>
  <c r="E723" i="3"/>
  <c r="D724" i="3"/>
  <c r="D725" i="3" l="1"/>
  <c r="E724" i="3"/>
  <c r="G723" i="3"/>
  <c r="F723" i="3"/>
  <c r="H723" i="3" s="1"/>
  <c r="G724" i="3" l="1"/>
  <c r="F724" i="3"/>
  <c r="H724" i="3" s="1"/>
  <c r="E725" i="3"/>
  <c r="D726" i="3"/>
  <c r="G725" i="3" l="1"/>
  <c r="F725" i="3"/>
  <c r="H725" i="3" s="1"/>
  <c r="E726" i="3"/>
  <c r="D727" i="3"/>
  <c r="G726" i="3" l="1"/>
  <c r="F726" i="3"/>
  <c r="H726" i="3" s="1"/>
  <c r="D728" i="3"/>
  <c r="E727" i="3"/>
  <c r="G727" i="3" l="1"/>
  <c r="F727" i="3"/>
  <c r="H727" i="3" s="1"/>
  <c r="E728" i="3"/>
  <c r="D729" i="3"/>
  <c r="D730" i="3" l="1"/>
  <c r="E729" i="3"/>
  <c r="F728" i="3"/>
  <c r="H728" i="3" s="1"/>
  <c r="G728" i="3"/>
  <c r="G729" i="3" l="1"/>
  <c r="F729" i="3"/>
  <c r="H729" i="3" s="1"/>
  <c r="D731" i="3"/>
  <c r="E730" i="3"/>
  <c r="G730" i="3" l="1"/>
  <c r="F730" i="3"/>
  <c r="H730" i="3" s="1"/>
  <c r="E731" i="3"/>
  <c r="D732" i="3"/>
  <c r="D733" i="3" l="1"/>
  <c r="E732" i="3"/>
  <c r="G731" i="3"/>
  <c r="F731" i="3"/>
  <c r="H731" i="3" s="1"/>
  <c r="G732" i="3" l="1"/>
  <c r="F732" i="3"/>
  <c r="H732" i="3" s="1"/>
  <c r="E733" i="3"/>
  <c r="D734" i="3"/>
  <c r="E734" i="3" l="1"/>
  <c r="D735" i="3"/>
  <c r="G733" i="3"/>
  <c r="F733" i="3"/>
  <c r="H733" i="3" s="1"/>
  <c r="D736" i="3" l="1"/>
  <c r="E735" i="3"/>
  <c r="G734" i="3"/>
  <c r="F734" i="3"/>
  <c r="H734" i="3" s="1"/>
  <c r="G735" i="3" l="1"/>
  <c r="F735" i="3"/>
  <c r="H735" i="3" s="1"/>
  <c r="E736" i="3"/>
  <c r="D737" i="3"/>
  <c r="F736" i="3" l="1"/>
  <c r="H736" i="3" s="1"/>
  <c r="G736" i="3"/>
  <c r="D738" i="3"/>
  <c r="E737" i="3"/>
  <c r="D739" i="3" l="1"/>
  <c r="E738" i="3"/>
  <c r="G737" i="3"/>
  <c r="F737" i="3"/>
  <c r="H737" i="3" s="1"/>
  <c r="G738" i="3" l="1"/>
  <c r="F738" i="3"/>
  <c r="H738" i="3" s="1"/>
  <c r="E739" i="3"/>
  <c r="D740" i="3"/>
  <c r="D741" i="3" l="1"/>
  <c r="E740" i="3"/>
  <c r="G739" i="3"/>
  <c r="F739" i="3"/>
  <c r="H739" i="3" s="1"/>
  <c r="G740" i="3" l="1"/>
  <c r="F740" i="3"/>
  <c r="H740" i="3" s="1"/>
  <c r="E741" i="3"/>
  <c r="D742" i="3"/>
  <c r="E742" i="3" l="1"/>
  <c r="D743" i="3"/>
  <c r="G741" i="3"/>
  <c r="F741" i="3"/>
  <c r="H741" i="3" s="1"/>
  <c r="D744" i="3" l="1"/>
  <c r="E743" i="3"/>
  <c r="G742" i="3"/>
  <c r="F742" i="3"/>
  <c r="H742" i="3" s="1"/>
  <c r="G743" i="3" l="1"/>
  <c r="F743" i="3"/>
  <c r="H743" i="3" s="1"/>
  <c r="E744" i="3"/>
  <c r="D745" i="3"/>
  <c r="D746" i="3" l="1"/>
  <c r="E745" i="3"/>
  <c r="F744" i="3"/>
  <c r="H744" i="3" s="1"/>
  <c r="G744" i="3"/>
  <c r="G745" i="3" l="1"/>
  <c r="F745" i="3"/>
  <c r="H745" i="3" s="1"/>
  <c r="D747" i="3"/>
  <c r="E746" i="3"/>
  <c r="G746" i="3" l="1"/>
  <c r="F746" i="3"/>
  <c r="H746" i="3" s="1"/>
  <c r="E747" i="3"/>
  <c r="D748" i="3"/>
  <c r="D749" i="3" l="1"/>
  <c r="E748" i="3"/>
  <c r="G747" i="3"/>
  <c r="F747" i="3"/>
  <c r="H747" i="3" s="1"/>
  <c r="G748" i="3" l="1"/>
  <c r="F748" i="3"/>
  <c r="H748" i="3" s="1"/>
  <c r="E749" i="3"/>
  <c r="D750" i="3"/>
  <c r="G749" i="3" l="1"/>
  <c r="F749" i="3"/>
  <c r="H749" i="3" s="1"/>
  <c r="E750" i="3"/>
  <c r="D751" i="3"/>
  <c r="D752" i="3" l="1"/>
  <c r="E751" i="3"/>
  <c r="G750" i="3"/>
  <c r="F750" i="3"/>
  <c r="H750" i="3" s="1"/>
  <c r="G751" i="3" l="1"/>
  <c r="F751" i="3"/>
  <c r="H751" i="3" s="1"/>
  <c r="E752" i="3"/>
  <c r="D753" i="3"/>
  <c r="D754" i="3" l="1"/>
  <c r="E753" i="3"/>
  <c r="F752" i="3"/>
  <c r="H752" i="3" s="1"/>
  <c r="G752" i="3"/>
  <c r="G753" i="3" l="1"/>
  <c r="F753" i="3"/>
  <c r="H753" i="3" s="1"/>
  <c r="D755" i="3"/>
  <c r="E754" i="3"/>
  <c r="E755" i="3" l="1"/>
  <c r="D756" i="3"/>
  <c r="G754" i="3"/>
  <c r="F754" i="3"/>
  <c r="H754" i="3" s="1"/>
  <c r="D757" i="3" l="1"/>
  <c r="E756" i="3"/>
  <c r="G755" i="3"/>
  <c r="F755" i="3"/>
  <c r="H755" i="3" s="1"/>
  <c r="G756" i="3" l="1"/>
  <c r="F756" i="3"/>
  <c r="H756" i="3" s="1"/>
  <c r="E757" i="3"/>
  <c r="D758" i="3"/>
  <c r="E758" i="3" l="1"/>
  <c r="D759" i="3"/>
  <c r="G757" i="3"/>
  <c r="F757" i="3"/>
  <c r="H757" i="3" s="1"/>
  <c r="D760" i="3" l="1"/>
  <c r="E759" i="3"/>
  <c r="G758" i="3"/>
  <c r="F758" i="3"/>
  <c r="H758" i="3" s="1"/>
  <c r="E760" i="3" l="1"/>
  <c r="D761" i="3"/>
  <c r="G759" i="3"/>
  <c r="F759" i="3"/>
  <c r="H759" i="3" s="1"/>
  <c r="D762" i="3" l="1"/>
  <c r="E761" i="3"/>
  <c r="F760" i="3"/>
  <c r="H760" i="3" s="1"/>
  <c r="G760" i="3"/>
  <c r="G761" i="3" l="1"/>
  <c r="F761" i="3"/>
  <c r="H761" i="3" s="1"/>
  <c r="D763" i="3"/>
  <c r="E762" i="3"/>
  <c r="E763" i="3" l="1"/>
  <c r="D764" i="3"/>
  <c r="G762" i="3"/>
  <c r="F762" i="3"/>
  <c r="H762" i="3" s="1"/>
  <c r="D765" i="3" l="1"/>
  <c r="E764" i="3"/>
  <c r="G763" i="3"/>
  <c r="F763" i="3"/>
  <c r="H763" i="3" s="1"/>
  <c r="G764" i="3" l="1"/>
  <c r="F764" i="3"/>
  <c r="H764" i="3" s="1"/>
  <c r="E765" i="3"/>
  <c r="D766" i="3"/>
  <c r="G765" i="3" l="1"/>
  <c r="F765" i="3"/>
  <c r="H765" i="3" s="1"/>
  <c r="E766" i="3"/>
  <c r="D767" i="3"/>
  <c r="D768" i="3" l="1"/>
  <c r="E767" i="3"/>
  <c r="G766" i="3"/>
  <c r="F766" i="3"/>
  <c r="H766" i="3" s="1"/>
  <c r="G767" i="3" l="1"/>
  <c r="F767" i="3"/>
  <c r="H767" i="3" s="1"/>
  <c r="E768" i="3"/>
  <c r="D769" i="3"/>
  <c r="D770" i="3" l="1"/>
  <c r="E769" i="3"/>
  <c r="F768" i="3"/>
  <c r="H768" i="3" s="1"/>
  <c r="G768" i="3"/>
  <c r="G769" i="3" l="1"/>
  <c r="F769" i="3"/>
  <c r="H769" i="3" s="1"/>
  <c r="D771" i="3"/>
  <c r="E770" i="3"/>
  <c r="E771" i="3" l="1"/>
  <c r="D772" i="3"/>
  <c r="G770" i="3"/>
  <c r="F770" i="3"/>
  <c r="H770" i="3" s="1"/>
  <c r="D773" i="3" l="1"/>
  <c r="E772" i="3"/>
  <c r="G771" i="3"/>
  <c r="F771" i="3"/>
  <c r="H771" i="3" s="1"/>
  <c r="G772" i="3" l="1"/>
  <c r="F772" i="3"/>
  <c r="H772" i="3" s="1"/>
  <c r="E773" i="3"/>
  <c r="D774" i="3"/>
  <c r="G773" i="3" l="1"/>
  <c r="F773" i="3"/>
  <c r="H773" i="3" s="1"/>
  <c r="E774" i="3"/>
  <c r="D775" i="3"/>
  <c r="G774" i="3" l="1"/>
  <c r="F774" i="3"/>
  <c r="H774" i="3" s="1"/>
  <c r="D776" i="3"/>
  <c r="E775" i="3"/>
  <c r="E776" i="3" l="1"/>
  <c r="D777" i="3"/>
  <c r="G775" i="3"/>
  <c r="F775" i="3"/>
  <c r="H775" i="3" s="1"/>
  <c r="D778" i="3" l="1"/>
  <c r="E777" i="3"/>
  <c r="F776" i="3"/>
  <c r="H776" i="3" s="1"/>
  <c r="G776" i="3"/>
  <c r="G777" i="3" l="1"/>
  <c r="F777" i="3"/>
  <c r="H777" i="3" s="1"/>
  <c r="D779" i="3"/>
  <c r="E778" i="3"/>
  <c r="G778" i="3" l="1"/>
  <c r="F778" i="3"/>
  <c r="H778" i="3" s="1"/>
  <c r="E779" i="3"/>
  <c r="D780" i="3"/>
  <c r="G779" i="3" l="1"/>
  <c r="F779" i="3"/>
  <c r="H779" i="3" s="1"/>
  <c r="D781" i="3"/>
  <c r="E780" i="3"/>
  <c r="G780" i="3" l="1"/>
  <c r="F780" i="3"/>
  <c r="H780" i="3" s="1"/>
  <c r="E781" i="3"/>
  <c r="D782" i="3"/>
  <c r="E782" i="3" l="1"/>
  <c r="D783" i="3"/>
  <c r="G781" i="3"/>
  <c r="F781" i="3"/>
  <c r="H781" i="3" s="1"/>
  <c r="D784" i="3" l="1"/>
  <c r="E783" i="3"/>
  <c r="G782" i="3"/>
  <c r="F782" i="3"/>
  <c r="H782" i="3" s="1"/>
  <c r="G783" i="3" l="1"/>
  <c r="F783" i="3"/>
  <c r="H783" i="3" s="1"/>
  <c r="E784" i="3"/>
  <c r="D785" i="3"/>
  <c r="F784" i="3" l="1"/>
  <c r="H784" i="3" s="1"/>
  <c r="G784" i="3"/>
  <c r="D786" i="3"/>
  <c r="E785" i="3"/>
  <c r="G785" i="3" l="1"/>
  <c r="F785" i="3"/>
  <c r="H785" i="3" s="1"/>
  <c r="D787" i="3"/>
  <c r="E786" i="3"/>
  <c r="G786" i="3" l="1"/>
  <c r="F786" i="3"/>
  <c r="H786" i="3" s="1"/>
  <c r="E787" i="3"/>
  <c r="D788" i="3"/>
  <c r="G787" i="3" l="1"/>
  <c r="F787" i="3"/>
  <c r="H787" i="3" s="1"/>
  <c r="D789" i="3"/>
  <c r="E788" i="3"/>
  <c r="G788" i="3" l="1"/>
  <c r="F788" i="3"/>
  <c r="H788" i="3" s="1"/>
  <c r="E789" i="3"/>
  <c r="D790" i="3"/>
  <c r="E790" i="3" l="1"/>
  <c r="D791" i="3"/>
  <c r="G789" i="3"/>
  <c r="F789" i="3"/>
  <c r="H789" i="3" s="1"/>
  <c r="D792" i="3" l="1"/>
  <c r="E791" i="3"/>
  <c r="G790" i="3"/>
  <c r="F790" i="3"/>
  <c r="H790" i="3" s="1"/>
  <c r="G791" i="3" l="1"/>
  <c r="F791" i="3"/>
  <c r="H791" i="3" s="1"/>
  <c r="E792" i="3"/>
  <c r="D793" i="3"/>
  <c r="F792" i="3" l="1"/>
  <c r="H792" i="3" s="1"/>
  <c r="G792" i="3"/>
  <c r="D794" i="3"/>
  <c r="E793" i="3"/>
  <c r="D795" i="3" l="1"/>
  <c r="E794" i="3"/>
  <c r="G793" i="3"/>
  <c r="F793" i="3"/>
  <c r="H793" i="3" s="1"/>
  <c r="G794" i="3" l="1"/>
  <c r="F794" i="3"/>
  <c r="H794" i="3" s="1"/>
  <c r="E795" i="3"/>
  <c r="D796" i="3"/>
  <c r="D797" i="3" l="1"/>
  <c r="E796" i="3"/>
  <c r="G795" i="3"/>
  <c r="F795" i="3"/>
  <c r="H795" i="3" s="1"/>
  <c r="G796" i="3" l="1"/>
  <c r="F796" i="3"/>
  <c r="H796" i="3" s="1"/>
  <c r="E797" i="3"/>
  <c r="D798" i="3"/>
  <c r="E798" i="3" l="1"/>
  <c r="D799" i="3"/>
  <c r="G797" i="3"/>
  <c r="F797" i="3"/>
  <c r="H797" i="3" s="1"/>
  <c r="D800" i="3" l="1"/>
  <c r="E799" i="3"/>
  <c r="G798" i="3"/>
  <c r="F798" i="3"/>
  <c r="H798" i="3" s="1"/>
  <c r="G799" i="3" l="1"/>
  <c r="F799" i="3"/>
  <c r="H799" i="3" s="1"/>
  <c r="E800" i="3"/>
  <c r="D801" i="3"/>
  <c r="F800" i="3" l="1"/>
  <c r="H800" i="3" s="1"/>
  <c r="G800" i="3"/>
  <c r="D802" i="3"/>
  <c r="E801" i="3"/>
  <c r="D803" i="3" l="1"/>
  <c r="E802" i="3"/>
  <c r="G801" i="3"/>
  <c r="F801" i="3"/>
  <c r="H801" i="3" s="1"/>
  <c r="G802" i="3" l="1"/>
  <c r="F802" i="3"/>
  <c r="H802" i="3" s="1"/>
  <c r="E803" i="3"/>
  <c r="D804" i="3"/>
  <c r="D805" i="3" l="1"/>
  <c r="E804" i="3"/>
  <c r="G803" i="3"/>
  <c r="F803" i="3"/>
  <c r="H803" i="3" s="1"/>
  <c r="G804" i="3" l="1"/>
  <c r="F804" i="3"/>
  <c r="H804" i="3" s="1"/>
  <c r="E805" i="3"/>
  <c r="D806" i="3"/>
  <c r="E806" i="3" l="1"/>
  <c r="D807" i="3"/>
  <c r="G805" i="3"/>
  <c r="F805" i="3"/>
  <c r="H805" i="3" s="1"/>
  <c r="D808" i="3" l="1"/>
  <c r="E807" i="3"/>
  <c r="G806" i="3"/>
  <c r="F806" i="3"/>
  <c r="H806" i="3" s="1"/>
  <c r="G807" i="3" l="1"/>
  <c r="F807" i="3"/>
  <c r="H807" i="3" s="1"/>
  <c r="E808" i="3"/>
  <c r="D809" i="3"/>
  <c r="D810" i="3" l="1"/>
  <c r="E809" i="3"/>
  <c r="F808" i="3"/>
  <c r="H808" i="3" s="1"/>
  <c r="G808" i="3"/>
  <c r="G809" i="3" l="1"/>
  <c r="F809" i="3"/>
  <c r="H809" i="3" s="1"/>
  <c r="D811" i="3"/>
  <c r="E810" i="3"/>
  <c r="G810" i="3" l="1"/>
  <c r="F810" i="3"/>
  <c r="H810" i="3" s="1"/>
  <c r="E811" i="3"/>
  <c r="D812" i="3"/>
  <c r="G811" i="3" l="1"/>
  <c r="F811" i="3"/>
  <c r="H811" i="3" s="1"/>
  <c r="D813" i="3"/>
  <c r="E812" i="3"/>
  <c r="E813" i="3" l="1"/>
  <c r="D814" i="3"/>
  <c r="G812" i="3"/>
  <c r="F812" i="3"/>
  <c r="H812" i="3" s="1"/>
  <c r="E814" i="3" l="1"/>
  <c r="D815" i="3"/>
  <c r="G813" i="3"/>
  <c r="F813" i="3"/>
  <c r="H813" i="3" s="1"/>
  <c r="D816" i="3" l="1"/>
  <c r="E815" i="3"/>
  <c r="G814" i="3"/>
  <c r="F814" i="3"/>
  <c r="H814" i="3" s="1"/>
  <c r="G815" i="3" l="1"/>
  <c r="F815" i="3"/>
  <c r="H815" i="3" s="1"/>
  <c r="E816" i="3"/>
  <c r="D817" i="3"/>
  <c r="D818" i="3" l="1"/>
  <c r="E817" i="3"/>
  <c r="F816" i="3"/>
  <c r="H816" i="3" s="1"/>
  <c r="G816" i="3"/>
  <c r="G817" i="3" l="1"/>
  <c r="F817" i="3"/>
  <c r="H817" i="3" s="1"/>
  <c r="D819" i="3"/>
  <c r="E818" i="3"/>
  <c r="E819" i="3" l="1"/>
  <c r="D820" i="3"/>
  <c r="G818" i="3"/>
  <c r="F818" i="3"/>
  <c r="H818" i="3" s="1"/>
  <c r="D821" i="3" l="1"/>
  <c r="E820" i="3"/>
  <c r="G819" i="3"/>
  <c r="F819" i="3"/>
  <c r="H819" i="3" s="1"/>
  <c r="G820" i="3" l="1"/>
  <c r="F820" i="3"/>
  <c r="H820" i="3" s="1"/>
  <c r="E821" i="3"/>
  <c r="D822" i="3"/>
  <c r="E822" i="3" l="1"/>
  <c r="D823" i="3"/>
  <c r="G821" i="3"/>
  <c r="F821" i="3"/>
  <c r="H821" i="3" s="1"/>
  <c r="D824" i="3" l="1"/>
  <c r="E823" i="3"/>
  <c r="G822" i="3"/>
  <c r="F822" i="3"/>
  <c r="H822" i="3" s="1"/>
  <c r="G823" i="3" l="1"/>
  <c r="F823" i="3"/>
  <c r="H823" i="3" s="1"/>
  <c r="E824" i="3"/>
  <c r="D825" i="3"/>
  <c r="F824" i="3" l="1"/>
  <c r="H824" i="3" s="1"/>
  <c r="G824" i="3"/>
  <c r="D826" i="3"/>
  <c r="E825" i="3"/>
  <c r="G825" i="3" l="1"/>
  <c r="F825" i="3"/>
  <c r="H825" i="3" s="1"/>
  <c r="D827" i="3"/>
  <c r="E826" i="3"/>
  <c r="E827" i="3" l="1"/>
  <c r="D828" i="3"/>
  <c r="G826" i="3"/>
  <c r="F826" i="3"/>
  <c r="H826" i="3" s="1"/>
  <c r="D829" i="3" l="1"/>
  <c r="E828" i="3"/>
  <c r="G827" i="3"/>
  <c r="F827" i="3"/>
  <c r="H827" i="3" s="1"/>
  <c r="G828" i="3" l="1"/>
  <c r="F828" i="3"/>
  <c r="H828" i="3" s="1"/>
  <c r="E829" i="3"/>
  <c r="D830" i="3"/>
  <c r="E830" i="3" l="1"/>
  <c r="D831" i="3"/>
  <c r="G829" i="3"/>
  <c r="F829" i="3"/>
  <c r="H829" i="3" s="1"/>
  <c r="D832" i="3" l="1"/>
  <c r="E831" i="3"/>
  <c r="G830" i="3"/>
  <c r="F830" i="3"/>
  <c r="H830" i="3" s="1"/>
  <c r="G831" i="3" l="1"/>
  <c r="F831" i="3"/>
  <c r="H831" i="3" s="1"/>
  <c r="E832" i="3"/>
  <c r="D833" i="3"/>
  <c r="F832" i="3" l="1"/>
  <c r="H832" i="3" s="1"/>
  <c r="G832" i="3"/>
  <c r="D834" i="3"/>
  <c r="E833" i="3"/>
  <c r="D835" i="3" l="1"/>
  <c r="E834" i="3"/>
  <c r="G833" i="3"/>
  <c r="F833" i="3"/>
  <c r="H833" i="3" s="1"/>
  <c r="G834" i="3" l="1"/>
  <c r="F834" i="3"/>
  <c r="H834" i="3" s="1"/>
  <c r="E835" i="3"/>
  <c r="D836" i="3"/>
  <c r="D837" i="3" l="1"/>
  <c r="E836" i="3"/>
  <c r="G835" i="3"/>
  <c r="F835" i="3"/>
  <c r="H835" i="3" s="1"/>
  <c r="G836" i="3" l="1"/>
  <c r="F836" i="3"/>
  <c r="H836" i="3" s="1"/>
  <c r="E837" i="3"/>
  <c r="D838" i="3"/>
  <c r="E838" i="3" l="1"/>
  <c r="D839" i="3"/>
  <c r="G837" i="3"/>
  <c r="F837" i="3"/>
  <c r="H837" i="3" s="1"/>
  <c r="D840" i="3" l="1"/>
  <c r="E839" i="3"/>
  <c r="G838" i="3"/>
  <c r="F838" i="3"/>
  <c r="H838" i="3" s="1"/>
  <c r="G839" i="3" l="1"/>
  <c r="F839" i="3"/>
  <c r="H839" i="3" s="1"/>
  <c r="E840" i="3"/>
  <c r="D841" i="3"/>
  <c r="D842" i="3" l="1"/>
  <c r="E841" i="3"/>
  <c r="F840" i="3"/>
  <c r="H840" i="3" s="1"/>
  <c r="G840" i="3"/>
  <c r="G841" i="3" l="1"/>
  <c r="F841" i="3"/>
  <c r="H841" i="3" s="1"/>
  <c r="D843" i="3"/>
  <c r="E842" i="3"/>
  <c r="G842" i="3" l="1"/>
  <c r="F842" i="3"/>
  <c r="H842" i="3" s="1"/>
  <c r="E843" i="3"/>
  <c r="D844" i="3"/>
  <c r="G843" i="3" l="1"/>
  <c r="F843" i="3"/>
  <c r="H843" i="3" s="1"/>
  <c r="D845" i="3"/>
  <c r="E844" i="3"/>
  <c r="G844" i="3" l="1"/>
  <c r="F844" i="3"/>
  <c r="H844" i="3" s="1"/>
  <c r="E845" i="3"/>
  <c r="D846" i="3"/>
  <c r="E846" i="3" l="1"/>
  <c r="D847" i="3"/>
  <c r="G845" i="3"/>
  <c r="F845" i="3"/>
  <c r="H845" i="3" s="1"/>
  <c r="D848" i="3" l="1"/>
  <c r="E847" i="3"/>
  <c r="G846" i="3"/>
  <c r="F846" i="3"/>
  <c r="H846" i="3" s="1"/>
  <c r="G847" i="3" l="1"/>
  <c r="F847" i="3"/>
  <c r="H847" i="3" s="1"/>
  <c r="E848" i="3"/>
  <c r="D849" i="3"/>
  <c r="D850" i="3" l="1"/>
  <c r="E849" i="3"/>
  <c r="F848" i="3"/>
  <c r="H848" i="3" s="1"/>
  <c r="G848" i="3"/>
  <c r="G849" i="3" l="1"/>
  <c r="F849" i="3"/>
  <c r="H849" i="3" s="1"/>
  <c r="D851" i="3"/>
  <c r="E850" i="3"/>
  <c r="G850" i="3" l="1"/>
  <c r="F850" i="3"/>
  <c r="H850" i="3" s="1"/>
  <c r="E851" i="3"/>
  <c r="D852" i="3"/>
  <c r="G851" i="3" l="1"/>
  <c r="F851" i="3"/>
  <c r="H851" i="3" s="1"/>
  <c r="D853" i="3"/>
  <c r="E852" i="3"/>
  <c r="G852" i="3" l="1"/>
  <c r="F852" i="3"/>
  <c r="H852" i="3" s="1"/>
  <c r="E853" i="3"/>
  <c r="D854" i="3"/>
  <c r="G853" i="3" l="1"/>
  <c r="F853" i="3"/>
  <c r="H853" i="3" s="1"/>
  <c r="E854" i="3"/>
  <c r="D855" i="3"/>
  <c r="D856" i="3" l="1"/>
  <c r="E855" i="3"/>
  <c r="G854" i="3"/>
  <c r="F854" i="3"/>
  <c r="H854" i="3" s="1"/>
  <c r="G855" i="3" l="1"/>
  <c r="F855" i="3"/>
  <c r="H855" i="3" s="1"/>
  <c r="E856" i="3"/>
  <c r="D857" i="3"/>
  <c r="D858" i="3" l="1"/>
  <c r="E857" i="3"/>
  <c r="F856" i="3"/>
  <c r="H856" i="3" s="1"/>
  <c r="G856" i="3"/>
  <c r="G857" i="3" l="1"/>
  <c r="F857" i="3"/>
  <c r="H857" i="3" s="1"/>
  <c r="D859" i="3"/>
  <c r="E858" i="3"/>
  <c r="G858" i="3" l="1"/>
  <c r="F858" i="3"/>
  <c r="H858" i="3" s="1"/>
  <c r="E859" i="3"/>
  <c r="D860" i="3"/>
  <c r="G859" i="3" l="1"/>
  <c r="F859" i="3"/>
  <c r="H859" i="3" s="1"/>
  <c r="D861" i="3"/>
  <c r="E860" i="3"/>
  <c r="E861" i="3" l="1"/>
  <c r="D862" i="3"/>
  <c r="G860" i="3"/>
  <c r="F860" i="3"/>
  <c r="H860" i="3" s="1"/>
  <c r="D863" i="3" l="1"/>
  <c r="E862" i="3"/>
  <c r="F861" i="3"/>
  <c r="H861" i="3" s="1"/>
  <c r="G861" i="3"/>
  <c r="F862" i="3" l="1"/>
  <c r="H862" i="3" s="1"/>
  <c r="G862" i="3"/>
  <c r="D864" i="3"/>
  <c r="E863" i="3"/>
  <c r="G863" i="3" l="1"/>
  <c r="F863" i="3"/>
  <c r="H863" i="3" s="1"/>
  <c r="D865" i="3"/>
  <c r="E864" i="3"/>
  <c r="G864" i="3" l="1"/>
  <c r="F864" i="3"/>
  <c r="H864" i="3" s="1"/>
  <c r="D866" i="3"/>
  <c r="E865" i="3"/>
  <c r="G865" i="3" l="1"/>
  <c r="F865" i="3"/>
  <c r="H865" i="3" s="1"/>
  <c r="E866" i="3"/>
  <c r="D867" i="3"/>
  <c r="E867" i="3" l="1"/>
  <c r="D868" i="3"/>
  <c r="G866" i="3"/>
  <c r="F866" i="3"/>
  <c r="H866" i="3" s="1"/>
  <c r="E868" i="3" l="1"/>
  <c r="D869" i="3"/>
  <c r="G867" i="3"/>
  <c r="F867" i="3"/>
  <c r="H867" i="3" s="1"/>
  <c r="D870" i="3" l="1"/>
  <c r="E869" i="3"/>
  <c r="G868" i="3"/>
  <c r="F868" i="3"/>
  <c r="H868" i="3" s="1"/>
  <c r="G869" i="3" l="1"/>
  <c r="F869" i="3"/>
  <c r="H869" i="3" s="1"/>
  <c r="E870" i="3"/>
  <c r="D871" i="3"/>
  <c r="F870" i="3" l="1"/>
  <c r="H870" i="3" s="1"/>
  <c r="G870" i="3"/>
  <c r="D872" i="3"/>
  <c r="E871" i="3"/>
  <c r="G871" i="3" l="1"/>
  <c r="F871" i="3"/>
  <c r="H871" i="3" s="1"/>
  <c r="E872" i="3"/>
  <c r="D873" i="3"/>
  <c r="D874" i="3" l="1"/>
  <c r="E873" i="3"/>
  <c r="F872" i="3"/>
  <c r="H872" i="3" s="1"/>
  <c r="G872" i="3"/>
  <c r="G873" i="3" l="1"/>
  <c r="F873" i="3"/>
  <c r="H873" i="3" s="1"/>
  <c r="E874" i="3"/>
  <c r="D875" i="3"/>
  <c r="E875" i="3" l="1"/>
  <c r="D876" i="3"/>
  <c r="G874" i="3"/>
  <c r="F874" i="3"/>
  <c r="H874" i="3" s="1"/>
  <c r="D877" i="3" l="1"/>
  <c r="E876" i="3"/>
  <c r="G875" i="3"/>
  <c r="F875" i="3"/>
  <c r="H875" i="3" s="1"/>
  <c r="G876" i="3" l="1"/>
  <c r="F876" i="3"/>
  <c r="H876" i="3" s="1"/>
  <c r="D878" i="3"/>
  <c r="E877" i="3"/>
  <c r="E878" i="3" l="1"/>
  <c r="D879" i="3"/>
  <c r="G877" i="3"/>
  <c r="F877" i="3"/>
  <c r="H877" i="3" s="1"/>
  <c r="D880" i="3" l="1"/>
  <c r="E879" i="3"/>
  <c r="F878" i="3"/>
  <c r="H878" i="3" s="1"/>
  <c r="G878" i="3"/>
  <c r="G879" i="3" l="1"/>
  <c r="F879" i="3"/>
  <c r="H879" i="3" s="1"/>
  <c r="E880" i="3"/>
  <c r="D881" i="3"/>
  <c r="D882" i="3" l="1"/>
  <c r="E881" i="3"/>
  <c r="F880" i="3"/>
  <c r="H880" i="3" s="1"/>
  <c r="G880" i="3"/>
  <c r="G881" i="3" l="1"/>
  <c r="F881" i="3"/>
  <c r="H881" i="3" s="1"/>
  <c r="D883" i="3"/>
  <c r="E882" i="3"/>
  <c r="F882" i="3" l="1"/>
  <c r="H882" i="3" s="1"/>
  <c r="G882" i="3"/>
  <c r="E883" i="3"/>
  <c r="D884" i="3"/>
  <c r="E884" i="3" l="1"/>
  <c r="D885" i="3"/>
  <c r="G883" i="3"/>
  <c r="F883" i="3"/>
  <c r="H883" i="3" s="1"/>
  <c r="D886" i="3" l="1"/>
  <c r="E885" i="3"/>
  <c r="G884" i="3"/>
  <c r="F884" i="3"/>
  <c r="H884" i="3" s="1"/>
  <c r="G885" i="3" l="1"/>
  <c r="F885" i="3"/>
  <c r="H885" i="3" s="1"/>
  <c r="E886" i="3"/>
  <c r="D887" i="3"/>
  <c r="D888" i="3" l="1"/>
  <c r="E887" i="3"/>
  <c r="F886" i="3"/>
  <c r="H886" i="3" s="1"/>
  <c r="G886" i="3"/>
  <c r="G887" i="3" l="1"/>
  <c r="F887" i="3"/>
  <c r="H887" i="3" s="1"/>
  <c r="E888" i="3"/>
  <c r="D889" i="3"/>
  <c r="D890" i="3" l="1"/>
  <c r="E889" i="3"/>
  <c r="G888" i="3"/>
  <c r="F888" i="3"/>
  <c r="H888" i="3" s="1"/>
  <c r="G889" i="3" l="1"/>
  <c r="F889" i="3"/>
  <c r="H889" i="3" s="1"/>
  <c r="D891" i="3"/>
  <c r="E890" i="3"/>
  <c r="G890" i="3" l="1"/>
  <c r="F890" i="3"/>
  <c r="H890" i="3" s="1"/>
  <c r="E891" i="3"/>
  <c r="D892" i="3"/>
  <c r="D893" i="3" l="1"/>
  <c r="E892" i="3"/>
  <c r="G891" i="3"/>
  <c r="F891" i="3"/>
  <c r="H891" i="3" s="1"/>
  <c r="G892" i="3" l="1"/>
  <c r="F892" i="3"/>
  <c r="H892" i="3" s="1"/>
  <c r="E893" i="3"/>
  <c r="D894" i="3"/>
  <c r="E894" i="3" l="1"/>
  <c r="D895" i="3"/>
  <c r="G893" i="3"/>
  <c r="F893" i="3"/>
  <c r="H893" i="3" s="1"/>
  <c r="F894" i="3" l="1"/>
  <c r="H894" i="3" s="1"/>
  <c r="G894" i="3"/>
  <c r="D896" i="3"/>
  <c r="E895" i="3"/>
  <c r="F895" i="3" l="1"/>
  <c r="H895" i="3" s="1"/>
  <c r="G895" i="3"/>
  <c r="D897" i="3"/>
  <c r="E896" i="3"/>
  <c r="G896" i="3" l="1"/>
  <c r="F896" i="3"/>
  <c r="H896" i="3" s="1"/>
  <c r="D898" i="3"/>
  <c r="E897" i="3"/>
  <c r="G897" i="3" l="1"/>
  <c r="F897" i="3"/>
  <c r="H897" i="3" s="1"/>
  <c r="D899" i="3"/>
  <c r="E898" i="3"/>
  <c r="G898" i="3" l="1"/>
  <c r="F898" i="3"/>
  <c r="H898" i="3" s="1"/>
  <c r="E899" i="3"/>
  <c r="D900" i="3"/>
  <c r="E900" i="3" l="1"/>
  <c r="D901" i="3"/>
  <c r="G899" i="3"/>
  <c r="F899" i="3"/>
  <c r="H899" i="3" s="1"/>
  <c r="D902" i="3" l="1"/>
  <c r="E901" i="3"/>
  <c r="G900" i="3"/>
  <c r="F900" i="3"/>
  <c r="H900" i="3" s="1"/>
  <c r="G901" i="3" l="1"/>
  <c r="F901" i="3"/>
  <c r="H901" i="3" s="1"/>
  <c r="E902" i="3"/>
  <c r="D903" i="3"/>
  <c r="D904" i="3" l="1"/>
  <c r="E903" i="3"/>
  <c r="F902" i="3"/>
  <c r="H902" i="3" s="1"/>
  <c r="G902" i="3"/>
  <c r="F903" i="3" l="1"/>
  <c r="H903" i="3" s="1"/>
  <c r="G903" i="3"/>
  <c r="D905" i="3"/>
  <c r="E904" i="3"/>
  <c r="G904" i="3" l="1"/>
  <c r="F904" i="3"/>
  <c r="H904" i="3" s="1"/>
  <c r="D906" i="3"/>
  <c r="E905" i="3"/>
  <c r="G905" i="3" l="1"/>
  <c r="F905" i="3"/>
  <c r="H905" i="3" s="1"/>
  <c r="D907" i="3"/>
  <c r="E906" i="3"/>
  <c r="G906" i="3" l="1"/>
  <c r="F906" i="3"/>
  <c r="H906" i="3" s="1"/>
  <c r="E907" i="3"/>
  <c r="D908" i="3"/>
  <c r="E908" i="3" l="1"/>
  <c r="D909" i="3"/>
  <c r="G907" i="3"/>
  <c r="F907" i="3"/>
  <c r="H907" i="3" s="1"/>
  <c r="D910" i="3" l="1"/>
  <c r="E909" i="3"/>
  <c r="G908" i="3"/>
  <c r="F908" i="3"/>
  <c r="H908" i="3" s="1"/>
  <c r="G909" i="3" l="1"/>
  <c r="F909" i="3"/>
  <c r="H909" i="3" s="1"/>
  <c r="E910" i="3"/>
  <c r="D911" i="3"/>
  <c r="F910" i="3" l="1"/>
  <c r="H910" i="3" s="1"/>
  <c r="G910" i="3"/>
  <c r="D912" i="3"/>
  <c r="E911" i="3"/>
  <c r="F911" i="3" l="1"/>
  <c r="H911" i="3" s="1"/>
  <c r="G911" i="3"/>
  <c r="D913" i="3"/>
  <c r="E912" i="3"/>
  <c r="G912" i="3" l="1"/>
  <c r="F912" i="3"/>
  <c r="H912" i="3" s="1"/>
  <c r="E913" i="3"/>
  <c r="D914" i="3"/>
  <c r="G913" i="3" l="1"/>
  <c r="F913" i="3"/>
  <c r="H913" i="3" s="1"/>
  <c r="D915" i="3"/>
  <c r="E914" i="3"/>
  <c r="G914" i="3" l="1"/>
  <c r="F914" i="3"/>
  <c r="H914" i="3" s="1"/>
  <c r="E915" i="3"/>
  <c r="D916" i="3"/>
  <c r="G915" i="3" l="1"/>
  <c r="F915" i="3"/>
  <c r="H915" i="3" s="1"/>
  <c r="E916" i="3"/>
  <c r="D917" i="3"/>
  <c r="D918" i="3" l="1"/>
  <c r="E917" i="3"/>
  <c r="G916" i="3"/>
  <c r="F916" i="3"/>
  <c r="H916" i="3" s="1"/>
  <c r="G917" i="3" l="1"/>
  <c r="F917" i="3"/>
  <c r="H917" i="3" s="1"/>
  <c r="E918" i="3"/>
  <c r="D919" i="3"/>
  <c r="D920" i="3" l="1"/>
  <c r="E919" i="3"/>
  <c r="F918" i="3"/>
  <c r="H918" i="3" s="1"/>
  <c r="G918" i="3"/>
  <c r="F919" i="3" l="1"/>
  <c r="H919" i="3" s="1"/>
  <c r="G919" i="3"/>
  <c r="D921" i="3"/>
  <c r="E920" i="3"/>
  <c r="G920" i="3" l="1"/>
  <c r="F920" i="3"/>
  <c r="H920" i="3" s="1"/>
  <c r="E921" i="3"/>
  <c r="D922" i="3"/>
  <c r="D923" i="3" l="1"/>
  <c r="E922" i="3"/>
  <c r="G921" i="3"/>
  <c r="F921" i="3"/>
  <c r="H921" i="3" s="1"/>
  <c r="G922" i="3" l="1"/>
  <c r="F922" i="3"/>
  <c r="H922" i="3" s="1"/>
  <c r="E923" i="3"/>
  <c r="D924" i="3"/>
  <c r="G923" i="3" l="1"/>
  <c r="F923" i="3"/>
  <c r="H923" i="3" s="1"/>
  <c r="E924" i="3"/>
  <c r="D925" i="3"/>
  <c r="G924" i="3" l="1"/>
  <c r="F924" i="3"/>
  <c r="H924" i="3" s="1"/>
  <c r="D926" i="3"/>
  <c r="E925" i="3"/>
  <c r="E926" i="3" l="1"/>
  <c r="D927" i="3"/>
  <c r="G925" i="3"/>
  <c r="F925" i="3"/>
  <c r="H925" i="3" s="1"/>
  <c r="D928" i="3" l="1"/>
  <c r="E927" i="3"/>
  <c r="G926" i="3"/>
  <c r="F926" i="3"/>
  <c r="H926" i="3" s="1"/>
  <c r="F927" i="3" l="1"/>
  <c r="H927" i="3" s="1"/>
  <c r="G927" i="3"/>
  <c r="E928" i="3"/>
  <c r="D929" i="3"/>
  <c r="D930" i="3" l="1"/>
  <c r="E929" i="3"/>
  <c r="F928" i="3"/>
  <c r="H928" i="3" s="1"/>
  <c r="G928" i="3"/>
  <c r="G929" i="3" l="1"/>
  <c r="F929" i="3"/>
  <c r="H929" i="3" s="1"/>
  <c r="D931" i="3"/>
  <c r="E930" i="3"/>
  <c r="E931" i="3" l="1"/>
  <c r="D932" i="3"/>
  <c r="G930" i="3"/>
  <c r="F930" i="3"/>
  <c r="H930" i="3" s="1"/>
  <c r="D933" i="3" l="1"/>
  <c r="E932" i="3"/>
  <c r="G931" i="3"/>
  <c r="F931" i="3"/>
  <c r="H931" i="3" s="1"/>
  <c r="G932" i="3" l="1"/>
  <c r="F932" i="3"/>
  <c r="H932" i="3" s="1"/>
  <c r="E933" i="3"/>
  <c r="D934" i="3"/>
  <c r="E934" i="3" l="1"/>
  <c r="D935" i="3"/>
  <c r="G933" i="3"/>
  <c r="F933" i="3"/>
  <c r="H933" i="3" s="1"/>
  <c r="D936" i="3" l="1"/>
  <c r="E935" i="3"/>
  <c r="G934" i="3"/>
  <c r="F934" i="3"/>
  <c r="H934" i="3" s="1"/>
  <c r="E936" i="3" l="1"/>
  <c r="D937" i="3"/>
  <c r="G935" i="3"/>
  <c r="F935" i="3"/>
  <c r="H935" i="3" s="1"/>
  <c r="D938" i="3" l="1"/>
  <c r="E937" i="3"/>
  <c r="F936" i="3"/>
  <c r="H936" i="3" s="1"/>
  <c r="G936" i="3"/>
  <c r="G937" i="3" l="1"/>
  <c r="F937" i="3"/>
  <c r="H937" i="3" s="1"/>
  <c r="D939" i="3"/>
  <c r="E938" i="3"/>
  <c r="G938" i="3" l="1"/>
  <c r="F938" i="3"/>
  <c r="H938" i="3" s="1"/>
  <c r="E939" i="3"/>
  <c r="D940" i="3"/>
  <c r="G939" i="3" l="1"/>
  <c r="F939" i="3"/>
  <c r="H939" i="3" s="1"/>
  <c r="D941" i="3"/>
  <c r="E940" i="3"/>
  <c r="G940" i="3" l="1"/>
  <c r="F940" i="3"/>
  <c r="H940" i="3" s="1"/>
  <c r="E941" i="3"/>
  <c r="D942" i="3"/>
  <c r="E942" i="3" l="1"/>
  <c r="D943" i="3"/>
  <c r="G941" i="3"/>
  <c r="F941" i="3"/>
  <c r="H941" i="3" s="1"/>
  <c r="D944" i="3" l="1"/>
  <c r="E943" i="3"/>
  <c r="G942" i="3"/>
  <c r="F942" i="3"/>
  <c r="H942" i="3" s="1"/>
  <c r="G943" i="3" l="1"/>
  <c r="F943" i="3"/>
  <c r="H943" i="3" s="1"/>
  <c r="E944" i="3"/>
  <c r="D945" i="3"/>
  <c r="F944" i="3" l="1"/>
  <c r="H944" i="3" s="1"/>
  <c r="G944" i="3"/>
  <c r="D946" i="3"/>
  <c r="E945" i="3"/>
  <c r="G945" i="3" l="1"/>
  <c r="F945" i="3"/>
  <c r="H945" i="3" s="1"/>
  <c r="D947" i="3"/>
  <c r="E946" i="3"/>
  <c r="G946" i="3" l="1"/>
  <c r="F946" i="3"/>
  <c r="H946" i="3" s="1"/>
  <c r="E947" i="3"/>
  <c r="D948" i="3"/>
  <c r="D949" i="3" l="1"/>
  <c r="E948" i="3"/>
  <c r="G947" i="3"/>
  <c r="F947" i="3"/>
  <c r="H947" i="3" s="1"/>
  <c r="G948" i="3" l="1"/>
  <c r="F948" i="3"/>
  <c r="H948" i="3" s="1"/>
  <c r="E949" i="3"/>
  <c r="D950" i="3"/>
  <c r="E950" i="3" l="1"/>
  <c r="D951" i="3"/>
  <c r="G949" i="3"/>
  <c r="F949" i="3"/>
  <c r="H949" i="3" s="1"/>
  <c r="D952" i="3" l="1"/>
  <c r="E951" i="3"/>
  <c r="G950" i="3"/>
  <c r="F950" i="3"/>
  <c r="H950" i="3" s="1"/>
  <c r="G951" i="3" l="1"/>
  <c r="F951" i="3"/>
  <c r="H951" i="3" s="1"/>
  <c r="E952" i="3"/>
  <c r="D953" i="3"/>
  <c r="D954" i="3" l="1"/>
  <c r="E953" i="3"/>
  <c r="F952" i="3"/>
  <c r="H952" i="3" s="1"/>
  <c r="G952" i="3"/>
  <c r="G953" i="3" l="1"/>
  <c r="F953" i="3"/>
  <c r="H953" i="3" s="1"/>
  <c r="D955" i="3"/>
  <c r="E954" i="3"/>
  <c r="G954" i="3" l="1"/>
  <c r="F954" i="3"/>
  <c r="H954" i="3" s="1"/>
  <c r="E955" i="3"/>
  <c r="D956" i="3"/>
  <c r="D957" i="3" l="1"/>
  <c r="E956" i="3"/>
  <c r="G955" i="3"/>
  <c r="F955" i="3"/>
  <c r="H955" i="3" s="1"/>
  <c r="G956" i="3" l="1"/>
  <c r="F956" i="3"/>
  <c r="H956" i="3" s="1"/>
  <c r="E957" i="3"/>
  <c r="D958" i="3"/>
  <c r="E958" i="3" l="1"/>
  <c r="D959" i="3"/>
  <c r="G957" i="3"/>
  <c r="F957" i="3"/>
  <c r="H957" i="3" s="1"/>
  <c r="D960" i="3" l="1"/>
  <c r="E959" i="3"/>
  <c r="G958" i="3"/>
  <c r="F958" i="3"/>
  <c r="H958" i="3" s="1"/>
  <c r="G959" i="3" l="1"/>
  <c r="F959" i="3"/>
  <c r="H959" i="3" s="1"/>
  <c r="E960" i="3"/>
  <c r="D961" i="3"/>
  <c r="D962" i="3" l="1"/>
  <c r="E961" i="3"/>
  <c r="F960" i="3"/>
  <c r="H960" i="3" s="1"/>
  <c r="G960" i="3"/>
  <c r="G961" i="3" l="1"/>
  <c r="F961" i="3"/>
  <c r="H961" i="3" s="1"/>
  <c r="D963" i="3"/>
  <c r="E962" i="3"/>
  <c r="E963" i="3" l="1"/>
  <c r="D964" i="3"/>
  <c r="G962" i="3"/>
  <c r="F962" i="3"/>
  <c r="H962" i="3" s="1"/>
  <c r="D965" i="3" l="1"/>
  <c r="E964" i="3"/>
  <c r="G963" i="3"/>
  <c r="F963" i="3"/>
  <c r="H963" i="3" s="1"/>
  <c r="G964" i="3" l="1"/>
  <c r="F964" i="3"/>
  <c r="H964" i="3" s="1"/>
  <c r="E965" i="3"/>
  <c r="D966" i="3"/>
  <c r="G965" i="3" l="1"/>
  <c r="F965" i="3"/>
  <c r="H965" i="3" s="1"/>
  <c r="E966" i="3"/>
  <c r="D967" i="3"/>
  <c r="G966" i="3" l="1"/>
  <c r="F966" i="3"/>
  <c r="H966" i="3" s="1"/>
  <c r="D968" i="3"/>
  <c r="E967" i="3"/>
  <c r="G967" i="3" l="1"/>
  <c r="F967" i="3"/>
  <c r="H967" i="3" s="1"/>
  <c r="E968" i="3"/>
  <c r="D969" i="3"/>
  <c r="D970" i="3" l="1"/>
  <c r="E969" i="3"/>
  <c r="F968" i="3"/>
  <c r="H968" i="3" s="1"/>
  <c r="G968" i="3"/>
  <c r="G969" i="3" l="1"/>
  <c r="F969" i="3"/>
  <c r="H969" i="3" s="1"/>
  <c r="D971" i="3"/>
  <c r="E970" i="3"/>
  <c r="E971" i="3" l="1"/>
  <c r="D972" i="3"/>
  <c r="G970" i="3"/>
  <c r="F970" i="3"/>
  <c r="H970" i="3" s="1"/>
  <c r="G971" i="3" l="1"/>
  <c r="F971" i="3"/>
  <c r="H971" i="3" s="1"/>
  <c r="D973" i="3"/>
  <c r="E972" i="3"/>
  <c r="E973" i="3" l="1"/>
  <c r="D974" i="3"/>
  <c r="G972" i="3"/>
  <c r="F972" i="3"/>
  <c r="H972" i="3" s="1"/>
  <c r="E974" i="3" l="1"/>
  <c r="D975" i="3"/>
  <c r="G973" i="3"/>
  <c r="F973" i="3"/>
  <c r="H973" i="3" s="1"/>
  <c r="D976" i="3" l="1"/>
  <c r="E975" i="3"/>
  <c r="G974" i="3"/>
  <c r="F974" i="3"/>
  <c r="H974" i="3" s="1"/>
  <c r="G975" i="3" l="1"/>
  <c r="F975" i="3"/>
  <c r="H975" i="3" s="1"/>
  <c r="E976" i="3"/>
  <c r="D977" i="3"/>
  <c r="D978" i="3" l="1"/>
  <c r="E977" i="3"/>
  <c r="F976" i="3"/>
  <c r="H976" i="3" s="1"/>
  <c r="G976" i="3"/>
  <c r="G977" i="3" l="1"/>
  <c r="F977" i="3"/>
  <c r="H977" i="3" s="1"/>
  <c r="D979" i="3"/>
  <c r="E978" i="3"/>
  <c r="G978" i="3" l="1"/>
  <c r="F978" i="3"/>
  <c r="H978" i="3" s="1"/>
  <c r="E979" i="3"/>
  <c r="D980" i="3"/>
  <c r="D981" i="3" l="1"/>
  <c r="E980" i="3"/>
  <c r="G979" i="3"/>
  <c r="F979" i="3"/>
  <c r="H979" i="3" s="1"/>
  <c r="G980" i="3" l="1"/>
  <c r="F980" i="3"/>
  <c r="H980" i="3" s="1"/>
  <c r="E981" i="3"/>
  <c r="D982" i="3"/>
  <c r="E982" i="3" l="1"/>
  <c r="D983" i="3"/>
  <c r="G981" i="3"/>
  <c r="F981" i="3"/>
  <c r="H981" i="3" s="1"/>
  <c r="D984" i="3" l="1"/>
  <c r="E983" i="3"/>
  <c r="G982" i="3"/>
  <c r="F982" i="3"/>
  <c r="H982" i="3" s="1"/>
  <c r="G983" i="3" l="1"/>
  <c r="F983" i="3"/>
  <c r="H983" i="3" s="1"/>
  <c r="E984" i="3"/>
  <c r="D985" i="3"/>
  <c r="D986" i="3" l="1"/>
  <c r="E985" i="3"/>
  <c r="F984" i="3"/>
  <c r="H984" i="3" s="1"/>
  <c r="G984" i="3"/>
  <c r="G985" i="3" l="1"/>
  <c r="F985" i="3"/>
  <c r="H985" i="3" s="1"/>
  <c r="D987" i="3"/>
  <c r="E986" i="3"/>
  <c r="G986" i="3" l="1"/>
  <c r="F986" i="3"/>
  <c r="H986" i="3" s="1"/>
  <c r="E987" i="3"/>
  <c r="D988" i="3"/>
  <c r="D989" i="3" l="1"/>
  <c r="E988" i="3"/>
  <c r="G987" i="3"/>
  <c r="F987" i="3"/>
  <c r="H987" i="3" s="1"/>
  <c r="G988" i="3" l="1"/>
  <c r="F988" i="3"/>
  <c r="H988" i="3" s="1"/>
  <c r="E989" i="3"/>
  <c r="D990" i="3"/>
  <c r="G989" i="3" l="1"/>
  <c r="F989" i="3"/>
  <c r="H989" i="3" s="1"/>
  <c r="E990" i="3"/>
  <c r="D991" i="3"/>
  <c r="D992" i="3" l="1"/>
  <c r="E991" i="3"/>
  <c r="G990" i="3"/>
  <c r="F990" i="3"/>
  <c r="H990" i="3" s="1"/>
  <c r="G991" i="3" l="1"/>
  <c r="F991" i="3"/>
  <c r="H991" i="3" s="1"/>
  <c r="E992" i="3"/>
  <c r="D993" i="3"/>
  <c r="D994" i="3" l="1"/>
  <c r="E993" i="3"/>
  <c r="F992" i="3"/>
  <c r="H992" i="3" s="1"/>
  <c r="G992" i="3"/>
  <c r="G993" i="3" l="1"/>
  <c r="F993" i="3"/>
  <c r="H993" i="3" s="1"/>
  <c r="D995" i="3"/>
  <c r="E994" i="3"/>
  <c r="G994" i="3" l="1"/>
  <c r="F994" i="3"/>
  <c r="H994" i="3" s="1"/>
  <c r="E995" i="3"/>
  <c r="D996" i="3"/>
  <c r="D997" i="3" l="1"/>
  <c r="E996" i="3"/>
  <c r="G995" i="3"/>
  <c r="F995" i="3"/>
  <c r="H995" i="3" s="1"/>
  <c r="G996" i="3" l="1"/>
  <c r="F996" i="3"/>
  <c r="H996" i="3" s="1"/>
  <c r="E997" i="3"/>
  <c r="D998" i="3"/>
  <c r="E998" i="3" l="1"/>
  <c r="D999" i="3"/>
  <c r="G997" i="3"/>
  <c r="F997" i="3"/>
  <c r="H997" i="3" s="1"/>
  <c r="D1000" i="3" l="1"/>
  <c r="E999" i="3"/>
  <c r="G998" i="3"/>
  <c r="F998" i="3"/>
  <c r="H998" i="3" s="1"/>
  <c r="G999" i="3" l="1"/>
  <c r="F999" i="3"/>
  <c r="H999" i="3" s="1"/>
  <c r="E1000" i="3"/>
  <c r="D1001" i="3"/>
  <c r="D1002" i="3" l="1"/>
  <c r="E1001" i="3"/>
  <c r="F1000" i="3"/>
  <c r="H1000" i="3" s="1"/>
  <c r="G1000" i="3"/>
  <c r="G1001" i="3" l="1"/>
  <c r="F1001" i="3"/>
  <c r="H1001" i="3" s="1"/>
  <c r="D1003" i="3"/>
  <c r="E1002" i="3"/>
  <c r="G1002" i="3" l="1"/>
  <c r="F1002" i="3"/>
  <c r="H1002" i="3" s="1"/>
  <c r="E1003" i="3"/>
  <c r="D1004" i="3"/>
  <c r="D1005" i="3" l="1"/>
  <c r="E1004" i="3"/>
  <c r="G1003" i="3"/>
  <c r="F1003" i="3"/>
  <c r="H1003" i="3" s="1"/>
  <c r="G1004" i="3" l="1"/>
  <c r="F1004" i="3"/>
  <c r="H1004" i="3" s="1"/>
  <c r="E1005" i="3"/>
  <c r="D1006" i="3"/>
  <c r="G1005" i="3" l="1"/>
  <c r="F1005" i="3"/>
  <c r="H1005" i="3" s="1"/>
  <c r="E1006" i="3"/>
  <c r="D1007" i="3"/>
  <c r="G1006" i="3" l="1"/>
  <c r="F1006" i="3"/>
  <c r="H1006" i="3" s="1"/>
  <c r="D1008" i="3"/>
  <c r="E1007" i="3"/>
  <c r="E1008" i="3" l="1"/>
  <c r="D1009" i="3"/>
  <c r="G1007" i="3"/>
  <c r="F1007" i="3"/>
  <c r="H1007" i="3" s="1"/>
  <c r="D1010" i="3" l="1"/>
  <c r="E1009" i="3"/>
  <c r="F1008" i="3"/>
  <c r="H1008" i="3" s="1"/>
  <c r="G1008" i="3"/>
  <c r="G1009" i="3" l="1"/>
  <c r="F1009" i="3"/>
  <c r="H1009" i="3" s="1"/>
  <c r="D1011" i="3"/>
  <c r="E1010" i="3"/>
  <c r="G1010" i="3" l="1"/>
  <c r="F1010" i="3"/>
  <c r="H1010" i="3" s="1"/>
  <c r="E1011" i="3"/>
  <c r="D1012" i="3"/>
  <c r="G1011" i="3" l="1"/>
  <c r="F1011" i="3"/>
  <c r="H1011" i="3" s="1"/>
  <c r="D1013" i="3"/>
  <c r="E1012" i="3"/>
  <c r="G1012" i="3" l="1"/>
  <c r="F1012" i="3"/>
  <c r="H1012" i="3" s="1"/>
  <c r="E1013" i="3"/>
  <c r="D1014" i="3"/>
  <c r="E1014" i="3" l="1"/>
  <c r="D1015" i="3"/>
  <c r="G1013" i="3"/>
  <c r="F1013" i="3"/>
  <c r="H1013" i="3" s="1"/>
  <c r="D1016" i="3" l="1"/>
  <c r="E1015" i="3"/>
  <c r="G1014" i="3"/>
  <c r="F1014" i="3"/>
  <c r="H1014" i="3" s="1"/>
  <c r="G1015" i="3" l="1"/>
  <c r="F1015" i="3"/>
  <c r="H1015" i="3" s="1"/>
  <c r="E1016" i="3"/>
  <c r="D1017" i="3"/>
  <c r="D1018" i="3" l="1"/>
  <c r="E1017" i="3"/>
  <c r="F1016" i="3"/>
  <c r="H1016" i="3" s="1"/>
  <c r="G1016" i="3"/>
  <c r="G1017" i="3" l="1"/>
  <c r="F1017" i="3"/>
  <c r="H1017" i="3" s="1"/>
  <c r="D1019" i="3"/>
  <c r="E1018" i="3"/>
  <c r="G1018" i="3" l="1"/>
  <c r="F1018" i="3"/>
  <c r="H1018" i="3" s="1"/>
  <c r="E1019" i="3"/>
  <c r="D1020" i="3"/>
  <c r="G1019" i="3" l="1"/>
  <c r="F1019" i="3"/>
  <c r="H1019" i="3" s="1"/>
  <c r="D1021" i="3"/>
  <c r="E1020" i="3"/>
  <c r="G1020" i="3" l="1"/>
  <c r="F1020" i="3"/>
  <c r="H1020" i="3" s="1"/>
  <c r="E1021" i="3"/>
  <c r="D1022" i="3"/>
  <c r="E1022" i="3" l="1"/>
  <c r="D1023" i="3"/>
  <c r="G1021" i="3"/>
  <c r="F1021" i="3"/>
  <c r="H1021" i="3" s="1"/>
  <c r="D1024" i="3" l="1"/>
  <c r="E1023" i="3"/>
  <c r="G1022" i="3"/>
  <c r="F1022" i="3"/>
  <c r="H1022" i="3" s="1"/>
  <c r="G1023" i="3" l="1"/>
  <c r="F1023" i="3"/>
  <c r="H1023" i="3" s="1"/>
  <c r="E1024" i="3"/>
  <c r="D1025" i="3"/>
  <c r="F1024" i="3" l="1"/>
  <c r="H1024" i="3" s="1"/>
  <c r="G1024" i="3"/>
  <c r="D1026" i="3"/>
  <c r="E1025" i="3"/>
  <c r="G1025" i="3" l="1"/>
  <c r="F1025" i="3"/>
  <c r="H1025" i="3" s="1"/>
  <c r="D1027" i="3"/>
  <c r="E1026" i="3"/>
  <c r="E1027" i="3" l="1"/>
  <c r="D1028" i="3"/>
  <c r="G1026" i="3"/>
  <c r="F1026" i="3"/>
  <c r="H1026" i="3" s="1"/>
  <c r="D1029" i="3" l="1"/>
  <c r="E1028" i="3"/>
  <c r="G1027" i="3"/>
  <c r="F1027" i="3"/>
  <c r="H1027" i="3" s="1"/>
  <c r="G1028" i="3" l="1"/>
  <c r="F1028" i="3"/>
  <c r="H1028" i="3" s="1"/>
  <c r="E1029" i="3"/>
  <c r="D1030" i="3"/>
  <c r="G1029" i="3" l="1"/>
  <c r="F1029" i="3"/>
  <c r="H1029" i="3" s="1"/>
  <c r="E1030" i="3"/>
  <c r="D1031" i="3"/>
  <c r="D1032" i="3" l="1"/>
  <c r="E1031" i="3"/>
  <c r="G1030" i="3"/>
  <c r="F1030" i="3"/>
  <c r="H1030" i="3" s="1"/>
  <c r="G1031" i="3" l="1"/>
  <c r="F1031" i="3"/>
  <c r="H1031" i="3" s="1"/>
  <c r="E1032" i="3"/>
  <c r="D1033" i="3"/>
  <c r="D1034" i="3" l="1"/>
  <c r="E1033" i="3"/>
  <c r="F1032" i="3"/>
  <c r="H1032" i="3" s="1"/>
  <c r="G1032" i="3"/>
  <c r="G1033" i="3" l="1"/>
  <c r="F1033" i="3"/>
  <c r="H1033" i="3" s="1"/>
  <c r="D1035" i="3"/>
  <c r="E1034" i="3"/>
  <c r="G1034" i="3" l="1"/>
  <c r="F1034" i="3"/>
  <c r="H1034" i="3" s="1"/>
  <c r="E1035" i="3"/>
  <c r="D1036" i="3"/>
  <c r="D1037" i="3" l="1"/>
  <c r="E1036" i="3"/>
  <c r="G1035" i="3"/>
  <c r="F1035" i="3"/>
  <c r="H1035" i="3" s="1"/>
  <c r="G1036" i="3" l="1"/>
  <c r="F1036" i="3"/>
  <c r="H1036" i="3" s="1"/>
  <c r="E1037" i="3"/>
  <c r="D1038" i="3"/>
  <c r="G1037" i="3" l="1"/>
  <c r="F1037" i="3"/>
  <c r="H1037" i="3" s="1"/>
  <c r="E1038" i="3"/>
  <c r="D1039" i="3"/>
  <c r="G1038" i="3" l="1"/>
  <c r="F1038" i="3"/>
  <c r="H1038" i="3" s="1"/>
  <c r="D1040" i="3"/>
  <c r="E1039" i="3"/>
  <c r="E1040" i="3" l="1"/>
  <c r="D1041" i="3"/>
  <c r="G1039" i="3"/>
  <c r="F1039" i="3"/>
  <c r="H1039" i="3" s="1"/>
  <c r="D1042" i="3" l="1"/>
  <c r="E1041" i="3"/>
  <c r="F1040" i="3"/>
  <c r="H1040" i="3" s="1"/>
  <c r="G1040" i="3"/>
  <c r="G1041" i="3" l="1"/>
  <c r="F1041" i="3"/>
  <c r="H1041" i="3" s="1"/>
  <c r="D1043" i="3"/>
  <c r="E1042" i="3"/>
  <c r="E1043" i="3" l="1"/>
  <c r="D1044" i="3"/>
  <c r="G1042" i="3"/>
  <c r="F1042" i="3"/>
  <c r="H1042" i="3" s="1"/>
  <c r="D1045" i="3" l="1"/>
  <c r="E1044" i="3"/>
  <c r="G1043" i="3"/>
  <c r="F1043" i="3"/>
  <c r="H1043" i="3" s="1"/>
  <c r="E1045" i="3" l="1"/>
  <c r="D1046" i="3"/>
  <c r="G1044" i="3"/>
  <c r="F1044" i="3"/>
  <c r="H1044" i="3" s="1"/>
  <c r="E1046" i="3" l="1"/>
  <c r="D1047" i="3"/>
  <c r="G1045" i="3"/>
  <c r="F1045" i="3"/>
  <c r="H1045" i="3" s="1"/>
  <c r="D1048" i="3" l="1"/>
  <c r="E1047" i="3"/>
  <c r="G1046" i="3"/>
  <c r="F1046" i="3"/>
  <c r="H1046" i="3" s="1"/>
  <c r="G1047" i="3" l="1"/>
  <c r="F1047" i="3"/>
  <c r="H1047" i="3" s="1"/>
  <c r="E1048" i="3"/>
  <c r="D1049" i="3"/>
  <c r="F1048" i="3" l="1"/>
  <c r="H1048" i="3" s="1"/>
  <c r="G1048" i="3"/>
  <c r="D1050" i="3"/>
  <c r="E1049" i="3"/>
  <c r="G1049" i="3" l="1"/>
  <c r="F1049" i="3"/>
  <c r="H1049" i="3" s="1"/>
  <c r="D1051" i="3"/>
  <c r="E1050" i="3"/>
  <c r="G1050" i="3" l="1"/>
  <c r="F1050" i="3"/>
  <c r="H1050" i="3" s="1"/>
  <c r="E1051" i="3"/>
  <c r="D1052" i="3"/>
  <c r="G1051" i="3" l="1"/>
  <c r="F1051" i="3"/>
  <c r="H1051" i="3" s="1"/>
  <c r="D1053" i="3"/>
  <c r="E1052" i="3"/>
  <c r="G1052" i="3" l="1"/>
  <c r="F1052" i="3"/>
  <c r="H1052" i="3" s="1"/>
  <c r="E1053" i="3"/>
  <c r="D1054" i="3"/>
  <c r="G1053" i="3" l="1"/>
  <c r="F1053" i="3"/>
  <c r="H1053" i="3" s="1"/>
  <c r="E1054" i="3"/>
  <c r="D1055" i="3"/>
  <c r="D1056" i="3" l="1"/>
  <c r="E1055" i="3"/>
  <c r="G1054" i="3"/>
  <c r="F1054" i="3"/>
  <c r="H1054" i="3" s="1"/>
  <c r="G1055" i="3" l="1"/>
  <c r="F1055" i="3"/>
  <c r="H1055" i="3" s="1"/>
  <c r="E1056" i="3"/>
  <c r="D1057" i="3"/>
  <c r="D1058" i="3" l="1"/>
  <c r="E1057" i="3"/>
  <c r="F1056" i="3"/>
  <c r="H1056" i="3" s="1"/>
  <c r="G1056" i="3"/>
  <c r="G1057" i="3" l="1"/>
  <c r="F1057" i="3"/>
  <c r="H1057" i="3" s="1"/>
  <c r="D1059" i="3"/>
  <c r="E1058" i="3"/>
  <c r="E1059" i="3" l="1"/>
  <c r="D1060" i="3"/>
  <c r="G1058" i="3"/>
  <c r="F1058" i="3"/>
  <c r="H1058" i="3" s="1"/>
  <c r="D1061" i="3" l="1"/>
  <c r="E1060" i="3"/>
  <c r="G1059" i="3"/>
  <c r="F1059" i="3"/>
  <c r="H1059" i="3" s="1"/>
  <c r="G1060" i="3" l="1"/>
  <c r="F1060" i="3"/>
  <c r="H1060" i="3" s="1"/>
  <c r="E1061" i="3"/>
  <c r="D1062" i="3"/>
  <c r="E1062" i="3" l="1"/>
  <c r="D1063" i="3"/>
  <c r="G1061" i="3"/>
  <c r="F1061" i="3"/>
  <c r="H1061" i="3" s="1"/>
  <c r="D1064" i="3" l="1"/>
  <c r="E1063" i="3"/>
  <c r="G1062" i="3"/>
  <c r="F1062" i="3"/>
  <c r="H1062" i="3" s="1"/>
  <c r="G1063" i="3" l="1"/>
  <c r="F1063" i="3"/>
  <c r="H1063" i="3" s="1"/>
  <c r="E1064" i="3"/>
  <c r="D1065" i="3"/>
  <c r="D1066" i="3" l="1"/>
  <c r="E1065" i="3"/>
  <c r="F1064" i="3"/>
  <c r="H1064" i="3" s="1"/>
  <c r="G1064" i="3"/>
  <c r="G1065" i="3" l="1"/>
  <c r="F1065" i="3"/>
  <c r="H1065" i="3" s="1"/>
  <c r="D1067" i="3"/>
  <c r="E1066" i="3"/>
  <c r="G1066" i="3" l="1"/>
  <c r="F1066" i="3"/>
  <c r="H1066" i="3" s="1"/>
  <c r="E1067" i="3"/>
  <c r="D1068" i="3"/>
  <c r="D1069" i="3" l="1"/>
  <c r="E1068" i="3"/>
  <c r="G1067" i="3"/>
  <c r="F1067" i="3"/>
  <c r="H1067" i="3" s="1"/>
  <c r="G1068" i="3" l="1"/>
  <c r="F1068" i="3"/>
  <c r="H1068" i="3" s="1"/>
  <c r="E1069" i="3"/>
  <c r="D1070" i="3"/>
  <c r="E1070" i="3" l="1"/>
  <c r="D1071" i="3"/>
  <c r="G1069" i="3"/>
  <c r="F1069" i="3"/>
  <c r="H1069" i="3" s="1"/>
  <c r="D1072" i="3" l="1"/>
  <c r="E1071" i="3"/>
  <c r="G1070" i="3"/>
  <c r="F1070" i="3"/>
  <c r="H1070" i="3" s="1"/>
  <c r="G1071" i="3" l="1"/>
  <c r="F1071" i="3"/>
  <c r="H1071" i="3" s="1"/>
  <c r="E1072" i="3"/>
  <c r="D1073" i="3"/>
  <c r="D1074" i="3" l="1"/>
  <c r="E1073" i="3"/>
  <c r="F1072" i="3"/>
  <c r="H1072" i="3" s="1"/>
  <c r="G1072" i="3"/>
  <c r="G1073" i="3" l="1"/>
  <c r="F1073" i="3"/>
  <c r="H1073" i="3" s="1"/>
  <c r="D1075" i="3"/>
  <c r="E1074" i="3"/>
  <c r="G1074" i="3" l="1"/>
  <c r="F1074" i="3"/>
  <c r="H1074" i="3" s="1"/>
  <c r="E1075" i="3"/>
  <c r="D1076" i="3"/>
  <c r="D1077" i="3" l="1"/>
  <c r="E1076" i="3"/>
  <c r="G1075" i="3"/>
  <c r="F1075" i="3"/>
  <c r="H1075" i="3" s="1"/>
  <c r="G1076" i="3" l="1"/>
  <c r="F1076" i="3"/>
  <c r="H1076" i="3" s="1"/>
  <c r="E1077" i="3"/>
  <c r="D1078" i="3"/>
  <c r="E1078" i="3" l="1"/>
  <c r="D1079" i="3"/>
  <c r="G1077" i="3"/>
  <c r="F1077" i="3"/>
  <c r="H1077" i="3" s="1"/>
  <c r="D1080" i="3" l="1"/>
  <c r="E1079" i="3"/>
  <c r="G1078" i="3"/>
  <c r="F1078" i="3"/>
  <c r="H1078" i="3" s="1"/>
  <c r="G1079" i="3" l="1"/>
  <c r="F1079" i="3"/>
  <c r="H1079" i="3" s="1"/>
  <c r="E1080" i="3"/>
  <c r="D1081" i="3"/>
  <c r="D1082" i="3" l="1"/>
  <c r="E1081" i="3"/>
  <c r="F1080" i="3"/>
  <c r="H1080" i="3" s="1"/>
  <c r="G1080" i="3"/>
  <c r="G1081" i="3" l="1"/>
  <c r="F1081" i="3"/>
  <c r="H1081" i="3" s="1"/>
  <c r="D1083" i="3"/>
  <c r="E1082" i="3"/>
  <c r="G1082" i="3" l="1"/>
  <c r="F1082" i="3"/>
  <c r="H1082" i="3" s="1"/>
  <c r="E1083" i="3"/>
  <c r="D1084" i="3"/>
  <c r="D1085" i="3" l="1"/>
  <c r="E1084" i="3"/>
  <c r="G1083" i="3"/>
  <c r="F1083" i="3"/>
  <c r="H1083" i="3" s="1"/>
  <c r="G1084" i="3" l="1"/>
  <c r="F1084" i="3"/>
  <c r="H1084" i="3" s="1"/>
  <c r="E1085" i="3"/>
  <c r="D1086" i="3"/>
  <c r="G1085" i="3" l="1"/>
  <c r="F1085" i="3"/>
  <c r="H1085" i="3" s="1"/>
  <c r="E1086" i="3"/>
  <c r="D1087" i="3"/>
  <c r="E1087" i="3" l="1"/>
  <c r="D1088" i="3"/>
  <c r="G1086" i="3"/>
  <c r="F1086" i="3"/>
  <c r="H1086" i="3" s="1"/>
  <c r="D1089" i="3" l="1"/>
  <c r="E1088" i="3"/>
  <c r="F1087" i="3"/>
  <c r="H1087" i="3" s="1"/>
  <c r="G1087" i="3"/>
  <c r="G1088" i="3" l="1"/>
  <c r="F1088" i="3"/>
  <c r="H1088" i="3" s="1"/>
  <c r="E1089" i="3"/>
  <c r="D1090" i="3"/>
  <c r="D1091" i="3" l="1"/>
  <c r="E1090" i="3"/>
  <c r="F1089" i="3"/>
  <c r="H1089" i="3" s="1"/>
  <c r="G1089" i="3"/>
  <c r="G1090" i="3" l="1"/>
  <c r="F1090" i="3"/>
  <c r="H1090" i="3" s="1"/>
  <c r="E1091" i="3"/>
  <c r="D1092" i="3"/>
  <c r="D1093" i="3" l="1"/>
  <c r="E1092" i="3"/>
  <c r="G1091" i="3"/>
  <c r="F1091" i="3"/>
  <c r="H1091" i="3" s="1"/>
  <c r="G1092" i="3" l="1"/>
  <c r="F1092" i="3"/>
  <c r="H1092" i="3" s="1"/>
  <c r="D1094" i="3"/>
  <c r="E1093" i="3"/>
  <c r="G1093" i="3" l="1"/>
  <c r="F1093" i="3"/>
  <c r="H1093" i="3" s="1"/>
  <c r="E1094" i="3"/>
  <c r="D1095" i="3"/>
  <c r="D1096" i="3" l="1"/>
  <c r="E1095" i="3"/>
  <c r="G1094" i="3"/>
  <c r="F1094" i="3"/>
  <c r="H1094" i="3" s="1"/>
  <c r="G1095" i="3" l="1"/>
  <c r="F1095" i="3"/>
  <c r="H1095" i="3" s="1"/>
  <c r="E1096" i="3"/>
  <c r="D1097" i="3"/>
  <c r="G1096" i="3" l="1"/>
  <c r="F1096" i="3"/>
  <c r="H1096" i="3" s="1"/>
  <c r="D1098" i="3"/>
  <c r="E1097" i="3"/>
  <c r="F1097" i="3" l="1"/>
  <c r="H1097" i="3" s="1"/>
  <c r="G1097" i="3"/>
  <c r="D1099" i="3"/>
  <c r="E1098" i="3"/>
  <c r="F1098" i="3" l="1"/>
  <c r="H1098" i="3" s="1"/>
  <c r="G1098" i="3"/>
  <c r="D1100" i="3"/>
  <c r="E1099" i="3"/>
  <c r="E1100" i="3" l="1"/>
  <c r="D1101" i="3"/>
  <c r="G1099" i="3"/>
  <c r="F1099" i="3"/>
  <c r="H1099" i="3" s="1"/>
  <c r="D1102" i="3" l="1"/>
  <c r="E1101" i="3"/>
  <c r="G1100" i="3"/>
  <c r="F1100" i="3"/>
  <c r="H1100" i="3" s="1"/>
  <c r="G1101" i="3" l="1"/>
  <c r="F1101" i="3"/>
  <c r="H1101" i="3" s="1"/>
  <c r="E1102" i="3"/>
  <c r="D1103" i="3"/>
  <c r="D1104" i="3" l="1"/>
  <c r="E1103" i="3"/>
  <c r="G1102" i="3"/>
  <c r="F1102" i="3"/>
  <c r="H1102" i="3" s="1"/>
  <c r="G1103" i="3" l="1"/>
  <c r="F1103" i="3"/>
  <c r="H1103" i="3" s="1"/>
  <c r="D1105" i="3"/>
  <c r="E1104" i="3"/>
  <c r="E1105" i="3" l="1"/>
  <c r="D1106" i="3"/>
  <c r="G1104" i="3"/>
  <c r="F1104" i="3"/>
  <c r="H1104" i="3" s="1"/>
  <c r="D1107" i="3" l="1"/>
  <c r="E1106" i="3"/>
  <c r="F1105" i="3"/>
  <c r="H1105" i="3" s="1"/>
  <c r="G1105" i="3"/>
  <c r="G1106" i="3" l="1"/>
  <c r="F1106" i="3"/>
  <c r="H1106" i="3" s="1"/>
  <c r="D1108" i="3"/>
  <c r="E1107" i="3"/>
  <c r="F1107" i="3" l="1"/>
  <c r="H1107" i="3" s="1"/>
  <c r="G1107" i="3"/>
  <c r="D1109" i="3"/>
  <c r="E1108" i="3"/>
  <c r="G1108" i="3" l="1"/>
  <c r="F1108" i="3"/>
  <c r="H1108" i="3" s="1"/>
  <c r="D1110" i="3"/>
  <c r="E1109" i="3"/>
  <c r="E1110" i="3" l="1"/>
  <c r="D1111" i="3"/>
  <c r="G1109" i="3"/>
  <c r="F1109" i="3"/>
  <c r="H1109" i="3" s="1"/>
  <c r="D1112" i="3" l="1"/>
  <c r="E1111" i="3"/>
  <c r="G1110" i="3"/>
  <c r="F1110" i="3"/>
  <c r="H1110" i="3" s="1"/>
  <c r="G1111" i="3" l="1"/>
  <c r="F1111" i="3"/>
  <c r="H1111" i="3" s="1"/>
  <c r="E1112" i="3"/>
  <c r="D1113" i="3"/>
  <c r="E1113" i="3" l="1"/>
  <c r="D1114" i="3"/>
  <c r="G1112" i="3"/>
  <c r="F1112" i="3"/>
  <c r="H1112" i="3" s="1"/>
  <c r="D1115" i="3" l="1"/>
  <c r="E1114" i="3"/>
  <c r="F1113" i="3"/>
  <c r="H1113" i="3" s="1"/>
  <c r="G1113" i="3"/>
  <c r="G1114" i="3" l="1"/>
  <c r="F1114" i="3"/>
  <c r="H1114" i="3" s="1"/>
  <c r="E1115" i="3"/>
  <c r="D1116" i="3"/>
  <c r="D1117" i="3" l="1"/>
  <c r="E1116" i="3"/>
  <c r="F1115" i="3"/>
  <c r="H1115" i="3" s="1"/>
  <c r="G1115" i="3"/>
  <c r="G1116" i="3" l="1"/>
  <c r="F1116" i="3"/>
  <c r="H1116" i="3" s="1"/>
  <c r="D1118" i="3"/>
  <c r="E1117" i="3"/>
  <c r="G1117" i="3" l="1"/>
  <c r="F1117" i="3"/>
  <c r="H1117" i="3" s="1"/>
  <c r="E1118" i="3"/>
  <c r="D1119" i="3"/>
  <c r="G1118" i="3" l="1"/>
  <c r="F1118" i="3"/>
  <c r="H1118" i="3" s="1"/>
  <c r="D1120" i="3"/>
  <c r="E1119" i="3"/>
  <c r="G1119" i="3" l="1"/>
  <c r="F1119" i="3"/>
  <c r="H1119" i="3" s="1"/>
  <c r="E1120" i="3"/>
  <c r="D1121" i="3"/>
  <c r="E1121" i="3" l="1"/>
  <c r="D1122" i="3"/>
  <c r="G1120" i="3"/>
  <c r="F1120" i="3"/>
  <c r="H1120" i="3" s="1"/>
  <c r="D1123" i="3" l="1"/>
  <c r="E1122" i="3"/>
  <c r="F1121" i="3"/>
  <c r="H1121" i="3" s="1"/>
  <c r="G1121" i="3"/>
  <c r="G1122" i="3" l="1"/>
  <c r="F1122" i="3"/>
  <c r="H1122" i="3" s="1"/>
  <c r="E1123" i="3"/>
  <c r="D1124" i="3"/>
  <c r="D1125" i="3" l="1"/>
  <c r="E1124" i="3"/>
  <c r="F1123" i="3"/>
  <c r="H1123" i="3" s="1"/>
  <c r="G1123" i="3"/>
  <c r="G1124" i="3" l="1"/>
  <c r="F1124" i="3"/>
  <c r="H1124" i="3" s="1"/>
  <c r="D1126" i="3"/>
  <c r="E1125" i="3"/>
  <c r="G1125" i="3" l="1"/>
  <c r="F1125" i="3"/>
  <c r="H1125" i="3" s="1"/>
  <c r="E1126" i="3"/>
  <c r="D1127" i="3"/>
  <c r="D1128" i="3" l="1"/>
  <c r="E1127" i="3"/>
  <c r="G1126" i="3"/>
  <c r="F1126" i="3"/>
  <c r="H1126" i="3" s="1"/>
  <c r="G1127" i="3" l="1"/>
  <c r="F1127" i="3"/>
  <c r="H1127" i="3" s="1"/>
  <c r="E1128" i="3"/>
  <c r="D1129" i="3"/>
  <c r="E1129" i="3" l="1"/>
  <c r="D1130" i="3"/>
  <c r="G1128" i="3"/>
  <c r="F1128" i="3"/>
  <c r="H1128" i="3" s="1"/>
  <c r="D1131" i="3" l="1"/>
  <c r="E1130" i="3"/>
  <c r="G1129" i="3"/>
  <c r="F1129" i="3"/>
  <c r="H1129" i="3" s="1"/>
  <c r="G1130" i="3" l="1"/>
  <c r="F1130" i="3"/>
  <c r="H1130" i="3" s="1"/>
  <c r="E1131" i="3"/>
  <c r="D1132" i="3"/>
  <c r="D1133" i="3" l="1"/>
  <c r="E1132" i="3"/>
  <c r="F1131" i="3"/>
  <c r="H1131" i="3" s="1"/>
  <c r="G1131" i="3"/>
  <c r="G1132" i="3" l="1"/>
  <c r="F1132" i="3"/>
  <c r="H1132" i="3" s="1"/>
  <c r="D1134" i="3"/>
  <c r="E1133" i="3"/>
  <c r="G1133" i="3" l="1"/>
  <c r="F1133" i="3"/>
  <c r="H1133" i="3" s="1"/>
  <c r="E1134" i="3"/>
  <c r="D1135" i="3"/>
  <c r="D1136" i="3" l="1"/>
  <c r="E1135" i="3"/>
  <c r="G1134" i="3"/>
  <c r="F1134" i="3"/>
  <c r="H1134" i="3" s="1"/>
  <c r="G1135" i="3" l="1"/>
  <c r="F1135" i="3"/>
  <c r="H1135" i="3" s="1"/>
  <c r="E1136" i="3"/>
  <c r="D1137" i="3"/>
  <c r="G1136" i="3" l="1"/>
  <c r="F1136" i="3"/>
  <c r="H1136" i="3" s="1"/>
  <c r="E1137" i="3"/>
  <c r="D1138" i="3"/>
  <c r="D1139" i="3" l="1"/>
  <c r="E1138" i="3"/>
  <c r="G1137" i="3"/>
  <c r="F1137" i="3"/>
  <c r="H1137" i="3" s="1"/>
  <c r="G1138" i="3" l="1"/>
  <c r="F1138" i="3"/>
  <c r="H1138" i="3" s="1"/>
  <c r="E1139" i="3"/>
  <c r="D1140" i="3"/>
  <c r="D1141" i="3" l="1"/>
  <c r="E1140" i="3"/>
  <c r="F1139" i="3"/>
  <c r="H1139" i="3" s="1"/>
  <c r="G1139" i="3"/>
  <c r="G1140" i="3" l="1"/>
  <c r="F1140" i="3"/>
  <c r="H1140" i="3" s="1"/>
  <c r="D1142" i="3"/>
  <c r="E1141" i="3"/>
  <c r="G1141" i="3" l="1"/>
  <c r="F1141" i="3"/>
  <c r="H1141" i="3" s="1"/>
  <c r="E1142" i="3"/>
  <c r="D1143" i="3"/>
  <c r="D1144" i="3" l="1"/>
  <c r="E1143" i="3"/>
  <c r="G1142" i="3"/>
  <c r="F1142" i="3"/>
  <c r="H1142" i="3" s="1"/>
  <c r="G1143" i="3" l="1"/>
  <c r="F1143" i="3"/>
  <c r="H1143" i="3" s="1"/>
  <c r="E1144" i="3"/>
  <c r="D1145" i="3"/>
  <c r="G1144" i="3" l="1"/>
  <c r="F1144" i="3"/>
  <c r="H1144" i="3" s="1"/>
  <c r="E1145" i="3"/>
  <c r="D1146" i="3"/>
  <c r="D1147" i="3" l="1"/>
  <c r="E1146" i="3"/>
  <c r="G1145" i="3"/>
  <c r="F1145" i="3"/>
  <c r="H1145" i="3" s="1"/>
  <c r="G1146" i="3" l="1"/>
  <c r="F1146" i="3"/>
  <c r="H1146" i="3" s="1"/>
  <c r="E1147" i="3"/>
  <c r="D1148" i="3"/>
  <c r="D1149" i="3" l="1"/>
  <c r="E1148" i="3"/>
  <c r="F1147" i="3"/>
  <c r="H1147" i="3" s="1"/>
  <c r="G1147" i="3"/>
  <c r="G1148" i="3" l="1"/>
  <c r="F1148" i="3"/>
  <c r="H1148" i="3" s="1"/>
  <c r="D1150" i="3"/>
  <c r="E1149" i="3"/>
  <c r="E1150" i="3" l="1"/>
  <c r="D1151" i="3"/>
  <c r="G1149" i="3"/>
  <c r="F1149" i="3"/>
  <c r="H1149" i="3" s="1"/>
  <c r="D1152" i="3" l="1"/>
  <c r="E1151" i="3"/>
  <c r="G1150" i="3"/>
  <c r="F1150" i="3"/>
  <c r="H1150" i="3" s="1"/>
  <c r="G1151" i="3" l="1"/>
  <c r="F1151" i="3"/>
  <c r="H1151" i="3" s="1"/>
  <c r="E1152" i="3"/>
  <c r="D1153" i="3"/>
  <c r="G1152" i="3" l="1"/>
  <c r="F1152" i="3"/>
  <c r="H1152" i="3" s="1"/>
  <c r="E1153" i="3"/>
  <c r="D1154" i="3"/>
  <c r="D1155" i="3" l="1"/>
  <c r="E1154" i="3"/>
  <c r="G1153" i="3"/>
  <c r="F1153" i="3"/>
  <c r="H1153" i="3" s="1"/>
  <c r="G1154" i="3" l="1"/>
  <c r="F1154" i="3"/>
  <c r="H1154" i="3" s="1"/>
  <c r="E1155" i="3"/>
  <c r="D1156" i="3"/>
  <c r="D1157" i="3" l="1"/>
  <c r="E1156" i="3"/>
  <c r="F1155" i="3"/>
  <c r="H1155" i="3" s="1"/>
  <c r="G1155" i="3"/>
  <c r="G1156" i="3" l="1"/>
  <c r="F1156" i="3"/>
  <c r="H1156" i="3" s="1"/>
  <c r="D1158" i="3"/>
  <c r="E1157" i="3"/>
  <c r="E1158" i="3" l="1"/>
  <c r="D1159" i="3"/>
  <c r="G1157" i="3"/>
  <c r="F1157" i="3"/>
  <c r="H1157" i="3" s="1"/>
  <c r="D1160" i="3" l="1"/>
  <c r="E1159" i="3"/>
  <c r="G1158" i="3"/>
  <c r="F1158" i="3"/>
  <c r="H1158" i="3" s="1"/>
  <c r="G1159" i="3" l="1"/>
  <c r="F1159" i="3"/>
  <c r="H1159" i="3" s="1"/>
  <c r="E1160" i="3"/>
  <c r="D1161" i="3"/>
  <c r="E1161" i="3" l="1"/>
  <c r="D1162" i="3"/>
  <c r="G1160" i="3"/>
  <c r="F1160" i="3"/>
  <c r="H1160" i="3" s="1"/>
  <c r="D1163" i="3" l="1"/>
  <c r="E1162" i="3"/>
  <c r="G1161" i="3"/>
  <c r="F1161" i="3"/>
  <c r="H1161" i="3" s="1"/>
  <c r="G1162" i="3" l="1"/>
  <c r="F1162" i="3"/>
  <c r="H1162" i="3" s="1"/>
  <c r="E1163" i="3"/>
  <c r="D1164" i="3"/>
  <c r="D1165" i="3" l="1"/>
  <c r="E1164" i="3"/>
  <c r="F1163" i="3"/>
  <c r="H1163" i="3" s="1"/>
  <c r="G1163" i="3"/>
  <c r="G1164" i="3" l="1"/>
  <c r="F1164" i="3"/>
  <c r="H1164" i="3" s="1"/>
  <c r="D1166" i="3"/>
  <c r="E1165" i="3"/>
  <c r="G1165" i="3" l="1"/>
  <c r="F1165" i="3"/>
  <c r="H1165" i="3" s="1"/>
  <c r="E1166" i="3"/>
  <c r="D1167" i="3"/>
  <c r="G1166" i="3" l="1"/>
  <c r="F1166" i="3"/>
  <c r="H1166" i="3" s="1"/>
  <c r="D1168" i="3"/>
  <c r="E1167" i="3"/>
  <c r="E1168" i="3" l="1"/>
  <c r="D1169" i="3"/>
  <c r="G1167" i="3"/>
  <c r="F1167" i="3"/>
  <c r="H1167" i="3" s="1"/>
  <c r="E1169" i="3" l="1"/>
  <c r="D1170" i="3"/>
  <c r="G1168" i="3"/>
  <c r="F1168" i="3"/>
  <c r="H1168" i="3" s="1"/>
  <c r="D1171" i="3" l="1"/>
  <c r="E1170" i="3"/>
  <c r="G1169" i="3"/>
  <c r="F1169" i="3"/>
  <c r="H1169" i="3" s="1"/>
  <c r="G1170" i="3" l="1"/>
  <c r="F1170" i="3"/>
  <c r="H1170" i="3" s="1"/>
  <c r="E1171" i="3"/>
  <c r="D1172" i="3"/>
  <c r="D1173" i="3" l="1"/>
  <c r="E1172" i="3"/>
  <c r="F1171" i="3"/>
  <c r="H1171" i="3" s="1"/>
  <c r="G1171" i="3"/>
  <c r="G1172" i="3" l="1"/>
  <c r="F1172" i="3"/>
  <c r="H1172" i="3" s="1"/>
  <c r="D1174" i="3"/>
  <c r="E1173" i="3"/>
  <c r="G1173" i="3" l="1"/>
  <c r="F1173" i="3"/>
  <c r="H1173" i="3" s="1"/>
  <c r="E1174" i="3"/>
  <c r="D1175" i="3"/>
  <c r="D1176" i="3" l="1"/>
  <c r="E1175" i="3"/>
  <c r="G1174" i="3"/>
  <c r="F1174" i="3"/>
  <c r="H1174" i="3" s="1"/>
  <c r="G1175" i="3" l="1"/>
  <c r="F1175" i="3"/>
  <c r="H1175" i="3" s="1"/>
  <c r="E1176" i="3"/>
  <c r="D1177" i="3"/>
  <c r="E1177" i="3" l="1"/>
  <c r="D1178" i="3"/>
  <c r="G1176" i="3"/>
  <c r="F1176" i="3"/>
  <c r="H1176" i="3" s="1"/>
  <c r="E1178" i="3" l="1"/>
  <c r="D1179" i="3"/>
  <c r="G1177" i="3"/>
  <c r="F1177" i="3"/>
  <c r="H1177" i="3" s="1"/>
  <c r="E1179" i="3" l="1"/>
  <c r="D1180" i="3"/>
  <c r="G1178" i="3"/>
  <c r="F1178" i="3"/>
  <c r="H1178" i="3" s="1"/>
  <c r="D1181" i="3" l="1"/>
  <c r="E1180" i="3"/>
  <c r="G1179" i="3"/>
  <c r="F1179" i="3"/>
  <c r="H1179" i="3" s="1"/>
  <c r="G1180" i="3" l="1"/>
  <c r="F1180" i="3"/>
  <c r="H1180" i="3" s="1"/>
  <c r="E1181" i="3"/>
  <c r="D1182" i="3"/>
  <c r="F1181" i="3" l="1"/>
  <c r="H1181" i="3" s="1"/>
  <c r="G1181" i="3"/>
  <c r="D1183" i="3"/>
  <c r="E1182" i="3"/>
  <c r="G1182" i="3" l="1"/>
  <c r="F1182" i="3"/>
  <c r="H1182" i="3" s="1"/>
  <c r="E1183" i="3"/>
  <c r="D1184" i="3"/>
  <c r="F1183" i="3" l="1"/>
  <c r="H1183" i="3" s="1"/>
  <c r="G1183" i="3"/>
  <c r="D1185" i="3"/>
  <c r="E1184" i="3"/>
  <c r="G1184" i="3" l="1"/>
  <c r="F1184" i="3"/>
  <c r="H1184" i="3" s="1"/>
  <c r="E1185" i="3"/>
  <c r="D1186" i="3"/>
  <c r="E1186" i="3" l="1"/>
  <c r="D1187" i="3"/>
  <c r="G1185" i="3"/>
  <c r="F1185" i="3"/>
  <c r="H1185" i="3" s="1"/>
  <c r="D1188" i="3" l="1"/>
  <c r="E1187" i="3"/>
  <c r="G1186" i="3"/>
  <c r="F1186" i="3"/>
  <c r="H1186" i="3" s="1"/>
  <c r="G1187" i="3" l="1"/>
  <c r="F1187" i="3"/>
  <c r="H1187" i="3" s="1"/>
  <c r="E1188" i="3"/>
  <c r="D1189" i="3"/>
  <c r="D1190" i="3" l="1"/>
  <c r="E1189" i="3"/>
  <c r="G1188" i="3"/>
  <c r="F1188" i="3"/>
  <c r="H1188" i="3" s="1"/>
  <c r="F1189" i="3" l="1"/>
  <c r="H1189" i="3" s="1"/>
  <c r="G1189" i="3"/>
  <c r="D1191" i="3"/>
  <c r="E1190" i="3"/>
  <c r="G1190" i="3" l="1"/>
  <c r="F1190" i="3"/>
  <c r="H1190" i="3" s="1"/>
  <c r="D1192" i="3"/>
  <c r="E1191" i="3"/>
  <c r="G1191" i="3" l="1"/>
  <c r="F1191" i="3"/>
  <c r="H1191" i="3" s="1"/>
  <c r="E1192" i="3"/>
  <c r="D1193" i="3"/>
  <c r="D1194" i="3" l="1"/>
  <c r="E1193" i="3"/>
  <c r="G1192" i="3"/>
  <c r="F1192" i="3"/>
  <c r="H1192" i="3" s="1"/>
  <c r="G1193" i="3" l="1"/>
  <c r="F1193" i="3"/>
  <c r="H1193" i="3" s="1"/>
  <c r="E1194" i="3"/>
  <c r="D1195" i="3"/>
  <c r="D1196" i="3" l="1"/>
  <c r="E1195" i="3"/>
  <c r="F1194" i="3"/>
  <c r="H1194" i="3" s="1"/>
  <c r="G1194" i="3"/>
  <c r="G1195" i="3" l="1"/>
  <c r="F1195" i="3"/>
  <c r="H1195" i="3" s="1"/>
  <c r="E1196" i="3"/>
  <c r="D1197" i="3"/>
  <c r="D1198" i="3" l="1"/>
  <c r="E1197" i="3"/>
  <c r="G1196" i="3"/>
  <c r="F1196" i="3"/>
  <c r="H1196" i="3" s="1"/>
  <c r="F1197" i="3" l="1"/>
  <c r="H1197" i="3" s="1"/>
  <c r="G1197" i="3"/>
  <c r="D1199" i="3"/>
  <c r="E1198" i="3"/>
  <c r="G1198" i="3" l="1"/>
  <c r="F1198" i="3"/>
  <c r="H1198" i="3" s="1"/>
  <c r="E1199" i="3"/>
  <c r="D1200" i="3"/>
  <c r="D1201" i="3" l="1"/>
  <c r="E1200" i="3"/>
  <c r="G1199" i="3"/>
  <c r="F1199" i="3"/>
  <c r="H1199" i="3" s="1"/>
  <c r="G1200" i="3" l="1"/>
  <c r="F1200" i="3"/>
  <c r="H1200" i="3" s="1"/>
  <c r="E1201" i="3"/>
  <c r="D1202" i="3"/>
  <c r="E1202" i="3" l="1"/>
  <c r="D1203" i="3"/>
  <c r="G1201" i="3"/>
  <c r="F1201" i="3"/>
  <c r="H1201" i="3" s="1"/>
  <c r="E1203" i="3" l="1"/>
  <c r="D1204" i="3"/>
  <c r="G1202" i="3"/>
  <c r="F1202" i="3"/>
  <c r="H1202" i="3" s="1"/>
  <c r="D1205" i="3" l="1"/>
  <c r="E1204" i="3"/>
  <c r="F1203" i="3"/>
  <c r="H1203" i="3" s="1"/>
  <c r="G1203" i="3"/>
  <c r="G1204" i="3" l="1"/>
  <c r="F1204" i="3"/>
  <c r="H1204" i="3" s="1"/>
  <c r="E1205" i="3"/>
  <c r="D1206" i="3"/>
  <c r="D1207" i="3" l="1"/>
  <c r="E1206" i="3"/>
  <c r="F1205" i="3"/>
  <c r="H1205" i="3" s="1"/>
  <c r="G1205" i="3"/>
  <c r="G1206" i="3" l="1"/>
  <c r="F1206" i="3"/>
  <c r="H1206" i="3" s="1"/>
  <c r="E1207" i="3"/>
  <c r="D1208" i="3"/>
  <c r="D1209" i="3" l="1"/>
  <c r="E1208" i="3"/>
  <c r="G1207" i="3"/>
  <c r="F1207" i="3"/>
  <c r="H1207" i="3" s="1"/>
  <c r="G1208" i="3" l="1"/>
  <c r="F1208" i="3"/>
  <c r="H1208" i="3" s="1"/>
  <c r="D1210" i="3"/>
  <c r="E1209" i="3"/>
  <c r="G1209" i="3" l="1"/>
  <c r="F1209" i="3"/>
  <c r="H1209" i="3" s="1"/>
  <c r="E1210" i="3"/>
  <c r="D1211" i="3"/>
  <c r="G1210" i="3" l="1"/>
  <c r="F1210" i="3"/>
  <c r="H1210" i="3" s="1"/>
  <c r="D1212" i="3"/>
  <c r="E1211" i="3"/>
  <c r="G1211" i="3" l="1"/>
  <c r="F1211" i="3"/>
  <c r="H1211" i="3" s="1"/>
  <c r="E1212" i="3"/>
  <c r="D1213" i="3"/>
  <c r="G1212" i="3" l="1"/>
  <c r="F1212" i="3"/>
  <c r="H1212" i="3" s="1"/>
  <c r="D1214" i="3"/>
  <c r="E1213" i="3"/>
  <c r="F1213" i="3" l="1"/>
  <c r="H1213" i="3" s="1"/>
  <c r="G1213" i="3"/>
  <c r="D1215" i="3"/>
  <c r="E1214" i="3"/>
  <c r="F1214" i="3" l="1"/>
  <c r="H1214" i="3" s="1"/>
  <c r="G1214" i="3"/>
  <c r="D1216" i="3"/>
  <c r="E1215" i="3"/>
  <c r="G1215" i="3" l="1"/>
  <c r="F1215" i="3"/>
  <c r="H1215" i="3" s="1"/>
  <c r="E1216" i="3"/>
  <c r="D1217" i="3"/>
  <c r="D1218" i="3" l="1"/>
  <c r="E1217" i="3"/>
  <c r="G1216" i="3"/>
  <c r="F1216" i="3"/>
  <c r="H1216" i="3" s="1"/>
  <c r="G1217" i="3" l="1"/>
  <c r="F1217" i="3"/>
  <c r="H1217" i="3" s="1"/>
  <c r="E1218" i="3"/>
  <c r="D1219" i="3"/>
  <c r="D1220" i="3" l="1"/>
  <c r="E1219" i="3"/>
  <c r="G1218" i="3"/>
  <c r="F1218" i="3"/>
  <c r="H1218" i="3" s="1"/>
  <c r="G1219" i="3" l="1"/>
  <c r="F1219" i="3"/>
  <c r="H1219" i="3" s="1"/>
  <c r="E1220" i="3"/>
  <c r="D1221" i="3"/>
  <c r="E1221" i="3" l="1"/>
  <c r="D1222" i="3"/>
  <c r="G1220" i="3"/>
  <c r="F1220" i="3"/>
  <c r="H1220" i="3" s="1"/>
  <c r="D1223" i="3" l="1"/>
  <c r="E1222" i="3"/>
  <c r="F1221" i="3"/>
  <c r="H1221" i="3" s="1"/>
  <c r="G1221" i="3"/>
  <c r="G1222" i="3" l="1"/>
  <c r="F1222" i="3"/>
  <c r="H1222" i="3" s="1"/>
  <c r="D1224" i="3"/>
  <c r="E1223" i="3"/>
  <c r="G1223" i="3" l="1"/>
  <c r="F1223" i="3"/>
  <c r="H1223" i="3" s="1"/>
  <c r="D1225" i="3"/>
  <c r="E1224" i="3"/>
  <c r="D1226" i="3" l="1"/>
  <c r="E1225" i="3"/>
  <c r="G1224" i="3"/>
  <c r="F1224" i="3"/>
  <c r="H1224" i="3" s="1"/>
  <c r="G1225" i="3" l="1"/>
  <c r="F1225" i="3"/>
  <c r="H1225" i="3" s="1"/>
  <c r="E1226" i="3"/>
  <c r="D1227" i="3"/>
  <c r="G1226" i="3" l="1"/>
  <c r="F1226" i="3"/>
  <c r="H1226" i="3" s="1"/>
  <c r="D1228" i="3"/>
  <c r="E1227" i="3"/>
  <c r="G1227" i="3" l="1"/>
  <c r="F1227" i="3"/>
  <c r="H1227" i="3" s="1"/>
  <c r="D1229" i="3"/>
  <c r="E1228" i="3"/>
  <c r="G1228" i="3" l="1"/>
  <c r="F1228" i="3"/>
  <c r="H1228" i="3" s="1"/>
  <c r="E1229" i="3"/>
  <c r="D1230" i="3"/>
  <c r="D1231" i="3" l="1"/>
  <c r="E1230" i="3"/>
  <c r="F1229" i="3"/>
  <c r="H1229" i="3" s="1"/>
  <c r="G1229" i="3"/>
  <c r="G1230" i="3" l="1"/>
  <c r="F1230" i="3"/>
  <c r="H1230" i="3" s="1"/>
  <c r="E1231" i="3"/>
  <c r="D1232" i="3"/>
  <c r="D1233" i="3" l="1"/>
  <c r="E1232" i="3"/>
  <c r="F1231" i="3"/>
  <c r="H1231" i="3" s="1"/>
  <c r="G1231" i="3"/>
  <c r="G1232" i="3" l="1"/>
  <c r="F1232" i="3"/>
  <c r="H1232" i="3" s="1"/>
  <c r="D1234" i="3"/>
  <c r="E1233" i="3"/>
  <c r="F1233" i="3" l="1"/>
  <c r="H1233" i="3" s="1"/>
  <c r="G1233" i="3"/>
  <c r="E1234" i="3"/>
  <c r="D1235" i="3"/>
  <c r="E1235" i="3" l="1"/>
  <c r="D1236" i="3"/>
  <c r="G1234" i="3"/>
  <c r="F1234" i="3"/>
  <c r="H1234" i="3" s="1"/>
  <c r="D1237" i="3" l="1"/>
  <c r="E1236" i="3"/>
  <c r="G1235" i="3"/>
  <c r="F1235" i="3"/>
  <c r="H1235" i="3" s="1"/>
  <c r="G1236" i="3" l="1"/>
  <c r="F1236" i="3"/>
  <c r="H1236" i="3" s="1"/>
  <c r="E1237" i="3"/>
  <c r="D1238" i="3"/>
  <c r="D1239" i="3" l="1"/>
  <c r="E1238" i="3"/>
  <c r="F1237" i="3"/>
  <c r="H1237" i="3" s="1"/>
  <c r="G1237" i="3"/>
  <c r="G1238" i="3" l="1"/>
  <c r="F1238" i="3"/>
  <c r="H1238" i="3" s="1"/>
  <c r="E1239" i="3"/>
  <c r="D1240" i="3"/>
  <c r="D1241" i="3" l="1"/>
  <c r="E1240" i="3"/>
  <c r="G1239" i="3"/>
  <c r="F1239" i="3"/>
  <c r="H1239" i="3" s="1"/>
  <c r="G1240" i="3" l="1"/>
  <c r="F1240" i="3"/>
  <c r="H1240" i="3" s="1"/>
  <c r="D1242" i="3"/>
  <c r="E1241" i="3"/>
  <c r="E1242" i="3" l="1"/>
  <c r="D1243" i="3"/>
  <c r="G1241" i="3"/>
  <c r="F1241" i="3"/>
  <c r="H1241" i="3" s="1"/>
  <c r="D1244" i="3" l="1"/>
  <c r="E1243" i="3"/>
  <c r="G1242" i="3"/>
  <c r="F1242" i="3"/>
  <c r="H1242" i="3" s="1"/>
  <c r="G1243" i="3" l="1"/>
  <c r="F1243" i="3"/>
  <c r="H1243" i="3" s="1"/>
  <c r="E1244" i="3"/>
  <c r="D1245" i="3"/>
  <c r="E1245" i="3" l="1"/>
  <c r="D1246" i="3"/>
  <c r="G1244" i="3"/>
  <c r="F1244" i="3"/>
  <c r="H1244" i="3" s="1"/>
  <c r="D1247" i="3" l="1"/>
  <c r="E1246" i="3"/>
  <c r="F1245" i="3"/>
  <c r="H1245" i="3" s="1"/>
  <c r="G1245" i="3"/>
  <c r="G1246" i="3" l="1"/>
  <c r="F1246" i="3"/>
  <c r="H1246" i="3" s="1"/>
  <c r="E1247" i="3"/>
  <c r="D1248" i="3"/>
  <c r="D1249" i="3" l="1"/>
  <c r="E1248" i="3"/>
  <c r="G1247" i="3"/>
  <c r="F1247" i="3"/>
  <c r="H1247" i="3" s="1"/>
  <c r="G1248" i="3" l="1"/>
  <c r="F1248" i="3"/>
  <c r="H1248" i="3" s="1"/>
  <c r="E1249" i="3"/>
  <c r="D1250" i="3"/>
  <c r="G1249" i="3" l="1"/>
  <c r="F1249" i="3"/>
  <c r="H1249" i="3" s="1"/>
  <c r="E1250" i="3"/>
  <c r="D1251" i="3"/>
  <c r="G1250" i="3" l="1"/>
  <c r="F1250" i="3"/>
  <c r="H1250" i="3" s="1"/>
  <c r="D1252" i="3"/>
  <c r="E1251" i="3"/>
  <c r="E1252" i="3" l="1"/>
  <c r="D1253" i="3"/>
  <c r="G1251" i="3"/>
  <c r="F1251" i="3"/>
  <c r="H1251" i="3" s="1"/>
  <c r="D1254" i="3" l="1"/>
  <c r="E1253" i="3"/>
  <c r="F1252" i="3"/>
  <c r="H1252" i="3" s="1"/>
  <c r="G1252" i="3"/>
  <c r="G1253" i="3" l="1"/>
  <c r="F1253" i="3"/>
  <c r="H1253" i="3" s="1"/>
  <c r="D1255" i="3"/>
  <c r="E1254" i="3"/>
  <c r="F1254" i="3" l="1"/>
  <c r="H1254" i="3" s="1"/>
  <c r="G1254" i="3"/>
  <c r="E1255" i="3"/>
  <c r="D1256" i="3"/>
  <c r="D1257" i="3" l="1"/>
  <c r="E1256" i="3"/>
  <c r="G1255" i="3"/>
  <c r="F1255" i="3"/>
  <c r="H1255" i="3" s="1"/>
  <c r="G1256" i="3" l="1"/>
  <c r="F1256" i="3"/>
  <c r="H1256" i="3" s="1"/>
  <c r="E1257" i="3"/>
  <c r="D1258" i="3"/>
  <c r="E1258" i="3" l="1"/>
  <c r="D1259" i="3"/>
  <c r="G1257" i="3"/>
  <c r="F1257" i="3"/>
  <c r="H1257" i="3" s="1"/>
  <c r="D1260" i="3" l="1"/>
  <c r="E1259" i="3"/>
  <c r="G1258" i="3"/>
  <c r="F1258" i="3"/>
  <c r="H1258" i="3" s="1"/>
  <c r="G1259" i="3" l="1"/>
  <c r="F1259" i="3"/>
  <c r="H1259" i="3" s="1"/>
  <c r="E1260" i="3"/>
  <c r="F1260" i="3" l="1"/>
  <c r="H1260" i="3" s="1"/>
  <c r="G1260" i="3"/>
  <c r="M6" i="3" l="1"/>
  <c r="M8" i="3" l="1"/>
  <c r="M9" i="3" l="1"/>
  <c r="M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O5" authorId="0" shapeId="0" xr:uid="{1D2BC03C-953A-4E20-9E50-8F622685F7BC}">
      <text>
        <r>
          <rPr>
            <sz val="9"/>
            <rFont val="Aptos Narrow"/>
            <family val="2"/>
            <scheme val="minor"/>
          </rPr>
          <t>alpha varied from 0.05 to 0.95 in multiples of 0.05</t>
        </r>
      </text>
    </comment>
    <comment ref="O6" authorId="0" shapeId="0" xr:uid="{C781E22E-771D-4383-AB23-72E6D315904F}">
      <text>
        <r>
          <rPr>
            <sz val="9"/>
            <rFont val="Aptos Narrow"/>
            <family val="2"/>
            <scheme val="minor"/>
          </rPr>
          <t>ME closest to 0</t>
        </r>
      </text>
    </comment>
  </commentList>
</comments>
</file>

<file path=xl/sharedStrings.xml><?xml version="1.0" encoding="utf-8"?>
<sst xmlns="http://schemas.openxmlformats.org/spreadsheetml/2006/main" count="50" uniqueCount="41">
  <si>
    <t>Date</t>
  </si>
  <si>
    <t>Adj Close</t>
  </si>
  <si>
    <t xml:space="preserve">Naive Trend </t>
  </si>
  <si>
    <t>Erorr 1</t>
  </si>
  <si>
    <t>Sq Erorr 1</t>
  </si>
  <si>
    <t>Abs Erorr 1</t>
  </si>
  <si>
    <t>Abs Pct Error 1</t>
  </si>
  <si>
    <t>3-MA</t>
  </si>
  <si>
    <t>Erorr 2</t>
  </si>
  <si>
    <t>Sq Erorr 2</t>
  </si>
  <si>
    <t>Abs Erorr 2</t>
  </si>
  <si>
    <t>Abs Pct Erorr 2</t>
  </si>
  <si>
    <t>6-MA</t>
  </si>
  <si>
    <t>Erorr 3</t>
  </si>
  <si>
    <t>Sq Erorr 3</t>
  </si>
  <si>
    <t>Abs Erorr 3</t>
  </si>
  <si>
    <t>Abs Pct Erorr 3</t>
  </si>
  <si>
    <t>Error measures</t>
  </si>
  <si>
    <t>Mean error (ME)</t>
  </si>
  <si>
    <t>Mean absolute error (MAE)</t>
  </si>
  <si>
    <t>Root mean square error (RMSE)</t>
  </si>
  <si>
    <t>Mean absolute pct error (MAPE)</t>
  </si>
  <si>
    <t>Sq Error</t>
  </si>
  <si>
    <t>Abs Pct Error</t>
  </si>
  <si>
    <t>Least bias</t>
  </si>
  <si>
    <t>Smallest MAE</t>
  </si>
  <si>
    <t>Smallest RMSE</t>
  </si>
  <si>
    <t>Smallest MAPE</t>
  </si>
  <si>
    <r>
      <t>Mean error (</t>
    </r>
    <r>
      <rPr>
        <b/>
        <sz val="11"/>
        <rFont val="Calibri"/>
        <family val="2"/>
      </rPr>
      <t>ME</t>
    </r>
    <r>
      <rPr>
        <sz val="11"/>
        <rFont val="Calibri"/>
        <family val="2"/>
      </rPr>
      <t>)</t>
    </r>
  </si>
  <si>
    <r>
      <t>Mean absolute error (</t>
    </r>
    <r>
      <rPr>
        <b/>
        <sz val="11"/>
        <rFont val="Calibri"/>
        <family val="2"/>
      </rPr>
      <t>MAE</t>
    </r>
    <r>
      <rPr>
        <sz val="11"/>
        <rFont val="Calibri"/>
        <family val="2"/>
      </rPr>
      <t>)</t>
    </r>
  </si>
  <si>
    <r>
      <t>Root mean square error (</t>
    </r>
    <r>
      <rPr>
        <b/>
        <sz val="11"/>
        <rFont val="Calibri"/>
        <family val="2"/>
      </rPr>
      <t>RMSE</t>
    </r>
    <r>
      <rPr>
        <sz val="11"/>
        <rFont val="Calibri"/>
        <family val="2"/>
      </rPr>
      <t>)</t>
    </r>
  </si>
  <si>
    <r>
      <t>Mean absolute pct error (</t>
    </r>
    <r>
      <rPr>
        <b/>
        <sz val="11"/>
        <rFont val="Calibri"/>
        <family val="2"/>
      </rPr>
      <t>MAPE</t>
    </r>
    <r>
      <rPr>
        <sz val="11"/>
        <rFont val="Calibri"/>
        <family val="2"/>
      </rPr>
      <t>)</t>
    </r>
  </si>
  <si>
    <t>For level (alpha)</t>
  </si>
  <si>
    <t>Initialization value(s)</t>
  </si>
  <si>
    <t>Initial level</t>
  </si>
  <si>
    <t xml:space="preserve">Best error measures with respect to smoothing </t>
  </si>
  <si>
    <t>Alpha</t>
  </si>
  <si>
    <t>Forecast</t>
  </si>
  <si>
    <t>Error</t>
  </si>
  <si>
    <t>Abs Error</t>
  </si>
  <si>
    <t>Hằng số làm trơn (smoothing constant(s))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</si>
</sst>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13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name val="Aptos Narrow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2"/>
      <color theme="0"/>
      <name val="Times New Roman"/>
      <family val="1"/>
    </font>
    <font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2" xfId="0" applyBorder="1"/>
    <xf numFmtId="43" fontId="0" fillId="0" borderId="2" xfId="1" applyFont="1" applyBorder="1" applyAlignment="1">
      <alignment horizontal="center"/>
    </xf>
    <xf numFmtId="0" fontId="0" fillId="0" borderId="5" xfId="0" applyBorder="1"/>
    <xf numFmtId="2" fontId="6" fillId="0" borderId="2" xfId="0" applyNumberFormat="1" applyFont="1" applyBorder="1" applyAlignment="1">
      <alignment horizontal="left"/>
    </xf>
    <xf numFmtId="10" fontId="0" fillId="0" borderId="4" xfId="3" applyNumberFormat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10" fontId="0" fillId="0" borderId="6" xfId="3" applyNumberFormat="1" applyFont="1" applyBorder="1" applyAlignment="1">
      <alignment horizontal="center"/>
    </xf>
    <xf numFmtId="0" fontId="8" fillId="0" borderId="0" xfId="0" applyFont="1"/>
    <xf numFmtId="22" fontId="8" fillId="3" borderId="0" xfId="0" applyNumberFormat="1" applyFont="1" applyFill="1"/>
    <xf numFmtId="2" fontId="8" fillId="3" borderId="0" xfId="0" applyNumberFormat="1" applyFont="1" applyFill="1"/>
    <xf numFmtId="44" fontId="8" fillId="0" borderId="0" xfId="0" applyNumberFormat="1" applyFont="1"/>
    <xf numFmtId="2" fontId="8" fillId="0" borderId="0" xfId="0" applyNumberFormat="1" applyFont="1"/>
    <xf numFmtId="0" fontId="7" fillId="0" borderId="2" xfId="0" applyFont="1" applyBorder="1"/>
    <xf numFmtId="2" fontId="6" fillId="8" borderId="2" xfId="0" applyNumberFormat="1" applyFont="1" applyFill="1" applyBorder="1" applyAlignment="1">
      <alignment horizontal="center"/>
    </xf>
    <xf numFmtId="43" fontId="0" fillId="8" borderId="2" xfId="1" applyFont="1" applyFill="1" applyBorder="1" applyAlignment="1"/>
    <xf numFmtId="164" fontId="3" fillId="8" borderId="2" xfId="0" applyNumberFormat="1" applyFont="1" applyFill="1" applyBorder="1" applyAlignment="1">
      <alignment horizontal="center"/>
    </xf>
    <xf numFmtId="43" fontId="0" fillId="8" borderId="2" xfId="1" applyFont="1" applyFill="1" applyBorder="1"/>
    <xf numFmtId="43" fontId="8" fillId="0" borderId="2" xfId="1" applyFont="1" applyBorder="1"/>
    <xf numFmtId="43" fontId="8" fillId="4" borderId="2" xfId="1" applyFont="1" applyFill="1" applyBorder="1"/>
    <xf numFmtId="43" fontId="8" fillId="2" borderId="2" xfId="1" applyFont="1" applyFill="1" applyBorder="1" applyAlignment="1">
      <alignment horizontal="center"/>
    </xf>
    <xf numFmtId="0" fontId="8" fillId="5" borderId="2" xfId="0" applyFont="1" applyFill="1" applyBorder="1"/>
    <xf numFmtId="0" fontId="8" fillId="0" borderId="2" xfId="0" applyFont="1" applyBorder="1"/>
    <xf numFmtId="0" fontId="11" fillId="10" borderId="10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14" fontId="8" fillId="0" borderId="3" xfId="0" applyNumberFormat="1" applyFont="1" applyBorder="1"/>
    <xf numFmtId="0" fontId="12" fillId="6" borderId="2" xfId="0" applyFont="1" applyFill="1" applyBorder="1" applyAlignment="1">
      <alignment horizontal="center"/>
    </xf>
    <xf numFmtId="0" fontId="12" fillId="6" borderId="2" xfId="1" applyNumberFormat="1" applyFont="1" applyFill="1" applyBorder="1" applyAlignment="1">
      <alignment horizontal="center"/>
    </xf>
    <xf numFmtId="9" fontId="12" fillId="6" borderId="2" xfId="3" applyFont="1" applyFill="1" applyBorder="1" applyAlignment="1">
      <alignment horizontal="center"/>
    </xf>
    <xf numFmtId="9" fontId="12" fillId="6" borderId="4" xfId="3" applyFont="1" applyFill="1" applyBorder="1" applyAlignment="1">
      <alignment horizontal="center"/>
    </xf>
    <xf numFmtId="44" fontId="8" fillId="0" borderId="2" xfId="2" applyFont="1" applyBorder="1"/>
    <xf numFmtId="0" fontId="8" fillId="0" borderId="2" xfId="1" applyNumberFormat="1" applyFont="1" applyBorder="1" applyAlignment="1">
      <alignment horizontal="center"/>
    </xf>
    <xf numFmtId="9" fontId="8" fillId="0" borderId="2" xfId="3" applyFont="1" applyBorder="1" applyAlignment="1">
      <alignment horizontal="center"/>
    </xf>
    <xf numFmtId="0" fontId="8" fillId="0" borderId="2" xfId="2" applyNumberFormat="1" applyFont="1" applyBorder="1"/>
    <xf numFmtId="0" fontId="8" fillId="0" borderId="2" xfId="1" applyNumberFormat="1" applyFont="1" applyBorder="1"/>
    <xf numFmtId="43" fontId="8" fillId="0" borderId="4" xfId="1" applyFont="1" applyBorder="1"/>
    <xf numFmtId="44" fontId="8" fillId="5" borderId="2" xfId="2" applyFont="1" applyFill="1" applyBorder="1"/>
    <xf numFmtId="0" fontId="8" fillId="5" borderId="2" xfId="1" applyNumberFormat="1" applyFont="1" applyFill="1" applyBorder="1" applyAlignment="1">
      <alignment horizontal="center"/>
    </xf>
    <xf numFmtId="9" fontId="8" fillId="5" borderId="2" xfId="3" applyFont="1" applyFill="1" applyBorder="1" applyAlignment="1">
      <alignment horizontal="center"/>
    </xf>
    <xf numFmtId="43" fontId="8" fillId="5" borderId="4" xfId="1" applyFont="1" applyFill="1" applyBorder="1"/>
    <xf numFmtId="0" fontId="8" fillId="5" borderId="2" xfId="2" applyNumberFormat="1" applyFont="1" applyFill="1" applyBorder="1"/>
    <xf numFmtId="43" fontId="8" fillId="5" borderId="2" xfId="1" applyFont="1" applyFill="1" applyBorder="1"/>
    <xf numFmtId="14" fontId="8" fillId="0" borderId="8" xfId="0" applyNumberFormat="1" applyFont="1" applyBorder="1"/>
    <xf numFmtId="0" fontId="8" fillId="5" borderId="5" xfId="0" applyFont="1" applyFill="1" applyBorder="1"/>
    <xf numFmtId="44" fontId="8" fillId="5" borderId="5" xfId="2" applyFont="1" applyFill="1" applyBorder="1"/>
    <xf numFmtId="0" fontId="8" fillId="5" borderId="5" xfId="1" applyNumberFormat="1" applyFont="1" applyFill="1" applyBorder="1" applyAlignment="1">
      <alignment horizontal="center"/>
    </xf>
    <xf numFmtId="9" fontId="8" fillId="5" borderId="5" xfId="3" applyFont="1" applyFill="1" applyBorder="1" applyAlignment="1">
      <alignment horizontal="center"/>
    </xf>
    <xf numFmtId="0" fontId="8" fillId="5" borderId="5" xfId="2" applyNumberFormat="1" applyFont="1" applyFill="1" applyBorder="1"/>
    <xf numFmtId="43" fontId="8" fillId="5" borderId="5" xfId="1" applyFont="1" applyFill="1" applyBorder="1"/>
    <xf numFmtId="44" fontId="8" fillId="0" borderId="5" xfId="2" applyFont="1" applyBorder="1"/>
    <xf numFmtId="0" fontId="8" fillId="0" borderId="5" xfId="1" applyNumberFormat="1" applyFont="1" applyBorder="1"/>
    <xf numFmtId="43" fontId="8" fillId="0" borderId="5" xfId="1" applyFont="1" applyBorder="1"/>
    <xf numFmtId="43" fontId="8" fillId="5" borderId="6" xfId="1" applyFont="1" applyFill="1" applyBorder="1"/>
    <xf numFmtId="0" fontId="8" fillId="0" borderId="5" xfId="0" applyFont="1" applyBorder="1"/>
    <xf numFmtId="0" fontId="7" fillId="9" borderId="2" xfId="0" applyFont="1" applyFill="1" applyBorder="1"/>
    <xf numFmtId="0" fontId="7" fillId="9" borderId="4" xfId="0" applyFont="1" applyFill="1" applyBorder="1"/>
    <xf numFmtId="43" fontId="9" fillId="2" borderId="2" xfId="1" applyFont="1" applyFill="1" applyBorder="1" applyAlignment="1" applyProtection="1">
      <alignment horizontal="center"/>
    </xf>
    <xf numFmtId="43" fontId="10" fillId="4" borderId="2" xfId="1" applyFont="1" applyFill="1" applyBorder="1" applyAlignment="1" applyProtection="1">
      <alignment horizontal="left"/>
    </xf>
    <xf numFmtId="0" fontId="3" fillId="0" borderId="4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8" borderId="4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minor"/>
      </font>
      <numFmt numFmtId="35" formatCode="_(* #,##0.00_);_(* \(#,##0.00\);_(* &quot;-&quot;??_);_(@_)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1"/>
        <scheme val="minor"/>
      </font>
      <numFmt numFmtId="165" formatCode="dd/m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5" formatCode="_(* #,##0.00_);_(* \(#,##0.0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5" formatCode="_(* #,##0.00_);_(* \(#,##0.0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7" formatCode="m/d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New Roman"/>
        <family val="1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Mô hình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'3a. Moving Average'!$C$2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34925" cap="rnd">
              <a:solidFill>
                <a:schemeClr val="accent4">
                  <a:shade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'3a. Moving Average'!$B$3:$B$1266</c15:sqref>
                  </c15:fullRef>
                </c:ext>
              </c:extLst>
              <c:f>'3a. Moving Average'!$B$4:$B$1266</c:f>
              <c:numCache>
                <c:formatCode>m/d/yyyy</c:formatCode>
                <c:ptCount val="1263"/>
                <c:pt idx="0">
                  <c:v>43784.291666666664</c:v>
                </c:pt>
                <c:pt idx="1">
                  <c:v>43787.291666666664</c:v>
                </c:pt>
                <c:pt idx="2">
                  <c:v>43788.291666666664</c:v>
                </c:pt>
                <c:pt idx="3">
                  <c:v>43789.291666666664</c:v>
                </c:pt>
                <c:pt idx="4">
                  <c:v>43790.291666666664</c:v>
                </c:pt>
                <c:pt idx="5">
                  <c:v>43791.291666666664</c:v>
                </c:pt>
                <c:pt idx="6">
                  <c:v>43794.291666666664</c:v>
                </c:pt>
                <c:pt idx="7">
                  <c:v>43795.291666666664</c:v>
                </c:pt>
                <c:pt idx="8">
                  <c:v>43796.291666666664</c:v>
                </c:pt>
                <c:pt idx="9">
                  <c:v>43798.291666666664</c:v>
                </c:pt>
                <c:pt idx="10">
                  <c:v>43801.291666666664</c:v>
                </c:pt>
                <c:pt idx="11">
                  <c:v>43802.291666666664</c:v>
                </c:pt>
                <c:pt idx="12">
                  <c:v>43803.291666666664</c:v>
                </c:pt>
                <c:pt idx="13">
                  <c:v>43804.291666666664</c:v>
                </c:pt>
                <c:pt idx="14">
                  <c:v>43805.291666666664</c:v>
                </c:pt>
                <c:pt idx="15">
                  <c:v>43808.291666666664</c:v>
                </c:pt>
                <c:pt idx="16">
                  <c:v>43809.291666666664</c:v>
                </c:pt>
                <c:pt idx="17">
                  <c:v>43810.291666666664</c:v>
                </c:pt>
                <c:pt idx="18">
                  <c:v>43811.291666666664</c:v>
                </c:pt>
                <c:pt idx="19">
                  <c:v>43812.291666666664</c:v>
                </c:pt>
                <c:pt idx="20">
                  <c:v>43815.291666666664</c:v>
                </c:pt>
                <c:pt idx="21">
                  <c:v>43816.291666666664</c:v>
                </c:pt>
                <c:pt idx="22">
                  <c:v>43817.291666666664</c:v>
                </c:pt>
                <c:pt idx="23">
                  <c:v>43818.291666666664</c:v>
                </c:pt>
                <c:pt idx="24">
                  <c:v>43819.291666666664</c:v>
                </c:pt>
                <c:pt idx="25">
                  <c:v>43822.291666666664</c:v>
                </c:pt>
                <c:pt idx="26">
                  <c:v>43823.291666666664</c:v>
                </c:pt>
                <c:pt idx="27">
                  <c:v>43825.291666666664</c:v>
                </c:pt>
                <c:pt idx="28">
                  <c:v>43826.291666666664</c:v>
                </c:pt>
                <c:pt idx="29">
                  <c:v>43829.291666666664</c:v>
                </c:pt>
                <c:pt idx="30">
                  <c:v>43830.291666666664</c:v>
                </c:pt>
                <c:pt idx="31">
                  <c:v>43832.291666666664</c:v>
                </c:pt>
                <c:pt idx="32">
                  <c:v>43833.291666666664</c:v>
                </c:pt>
                <c:pt idx="33">
                  <c:v>43836.291666666664</c:v>
                </c:pt>
                <c:pt idx="34">
                  <c:v>43837.291666666664</c:v>
                </c:pt>
                <c:pt idx="35">
                  <c:v>43838.291666666664</c:v>
                </c:pt>
                <c:pt idx="36">
                  <c:v>43839.291666666664</c:v>
                </c:pt>
                <c:pt idx="37">
                  <c:v>43840.291666666664</c:v>
                </c:pt>
                <c:pt idx="38">
                  <c:v>43843.291666666664</c:v>
                </c:pt>
                <c:pt idx="39">
                  <c:v>43844.291666666664</c:v>
                </c:pt>
                <c:pt idx="40">
                  <c:v>43845.291666666664</c:v>
                </c:pt>
                <c:pt idx="41">
                  <c:v>43846.291666666664</c:v>
                </c:pt>
                <c:pt idx="42">
                  <c:v>43847.291666666664</c:v>
                </c:pt>
                <c:pt idx="43">
                  <c:v>43851.291666666664</c:v>
                </c:pt>
                <c:pt idx="44">
                  <c:v>43852.291666666664</c:v>
                </c:pt>
                <c:pt idx="45">
                  <c:v>43853.291666666664</c:v>
                </c:pt>
                <c:pt idx="46">
                  <c:v>43854.291666666664</c:v>
                </c:pt>
                <c:pt idx="47">
                  <c:v>43857.291666666664</c:v>
                </c:pt>
                <c:pt idx="48">
                  <c:v>43858.291666666664</c:v>
                </c:pt>
                <c:pt idx="49">
                  <c:v>43859.291666666664</c:v>
                </c:pt>
                <c:pt idx="50">
                  <c:v>43860.291666666664</c:v>
                </c:pt>
                <c:pt idx="51">
                  <c:v>43861.291666666664</c:v>
                </c:pt>
                <c:pt idx="52">
                  <c:v>43864.291666666664</c:v>
                </c:pt>
                <c:pt idx="53">
                  <c:v>43865.291666666664</c:v>
                </c:pt>
                <c:pt idx="54">
                  <c:v>43866.291666666664</c:v>
                </c:pt>
                <c:pt idx="55">
                  <c:v>43867.291666666664</c:v>
                </c:pt>
                <c:pt idx="56">
                  <c:v>43868.291666666664</c:v>
                </c:pt>
                <c:pt idx="57">
                  <c:v>43871.291666666664</c:v>
                </c:pt>
                <c:pt idx="58">
                  <c:v>43872.291666666664</c:v>
                </c:pt>
                <c:pt idx="59">
                  <c:v>43873.291666666664</c:v>
                </c:pt>
                <c:pt idx="60">
                  <c:v>43874.291666666664</c:v>
                </c:pt>
                <c:pt idx="61">
                  <c:v>43875.291666666664</c:v>
                </c:pt>
                <c:pt idx="62">
                  <c:v>43879.291666666664</c:v>
                </c:pt>
                <c:pt idx="63">
                  <c:v>43880.291666666664</c:v>
                </c:pt>
                <c:pt idx="64">
                  <c:v>43881.291666666664</c:v>
                </c:pt>
                <c:pt idx="65">
                  <c:v>43882.291666666664</c:v>
                </c:pt>
                <c:pt idx="66">
                  <c:v>43885.291666666664</c:v>
                </c:pt>
                <c:pt idx="67">
                  <c:v>43886.291666666664</c:v>
                </c:pt>
                <c:pt idx="68">
                  <c:v>43887.291666666664</c:v>
                </c:pt>
                <c:pt idx="69">
                  <c:v>43888.291666666664</c:v>
                </c:pt>
                <c:pt idx="70">
                  <c:v>43889.291666666664</c:v>
                </c:pt>
                <c:pt idx="71">
                  <c:v>43892.291666666664</c:v>
                </c:pt>
                <c:pt idx="72">
                  <c:v>43893.291666666664</c:v>
                </c:pt>
                <c:pt idx="73">
                  <c:v>43894.291666666664</c:v>
                </c:pt>
                <c:pt idx="74">
                  <c:v>43895.291666666664</c:v>
                </c:pt>
                <c:pt idx="75">
                  <c:v>43896.291666666664</c:v>
                </c:pt>
                <c:pt idx="76">
                  <c:v>43899.291666666664</c:v>
                </c:pt>
                <c:pt idx="77">
                  <c:v>43900.291666666664</c:v>
                </c:pt>
                <c:pt idx="78">
                  <c:v>43901.291666666664</c:v>
                </c:pt>
                <c:pt idx="79">
                  <c:v>43902.291666666664</c:v>
                </c:pt>
                <c:pt idx="80">
                  <c:v>43903.291666666664</c:v>
                </c:pt>
                <c:pt idx="81">
                  <c:v>43906.291666666664</c:v>
                </c:pt>
                <c:pt idx="82">
                  <c:v>43907.291666666664</c:v>
                </c:pt>
                <c:pt idx="83">
                  <c:v>43908.291666666664</c:v>
                </c:pt>
                <c:pt idx="84">
                  <c:v>43909.291666666664</c:v>
                </c:pt>
                <c:pt idx="85">
                  <c:v>43910.291666666664</c:v>
                </c:pt>
                <c:pt idx="86">
                  <c:v>43913.291666666664</c:v>
                </c:pt>
                <c:pt idx="87">
                  <c:v>43914.291666666664</c:v>
                </c:pt>
                <c:pt idx="88">
                  <c:v>43915.291666666664</c:v>
                </c:pt>
                <c:pt idx="89">
                  <c:v>43916.291666666664</c:v>
                </c:pt>
                <c:pt idx="90">
                  <c:v>43917.291666666664</c:v>
                </c:pt>
                <c:pt idx="91">
                  <c:v>43920.291666666664</c:v>
                </c:pt>
                <c:pt idx="92">
                  <c:v>43921.291666666664</c:v>
                </c:pt>
                <c:pt idx="93">
                  <c:v>43922.291666666664</c:v>
                </c:pt>
                <c:pt idx="94">
                  <c:v>43923.291666666664</c:v>
                </c:pt>
                <c:pt idx="95">
                  <c:v>43924.291666666664</c:v>
                </c:pt>
                <c:pt idx="96">
                  <c:v>43927.291666666664</c:v>
                </c:pt>
                <c:pt idx="97">
                  <c:v>43928.291666666664</c:v>
                </c:pt>
                <c:pt idx="98">
                  <c:v>43929.291666666664</c:v>
                </c:pt>
                <c:pt idx="99">
                  <c:v>43930.291666666664</c:v>
                </c:pt>
                <c:pt idx="100">
                  <c:v>43934.291666666664</c:v>
                </c:pt>
                <c:pt idx="101">
                  <c:v>43935.291666666664</c:v>
                </c:pt>
                <c:pt idx="102">
                  <c:v>43936.291666666664</c:v>
                </c:pt>
                <c:pt idx="103">
                  <c:v>43937.291666666664</c:v>
                </c:pt>
                <c:pt idx="104">
                  <c:v>43938.291666666664</c:v>
                </c:pt>
                <c:pt idx="105">
                  <c:v>43941.291666666664</c:v>
                </c:pt>
                <c:pt idx="106">
                  <c:v>43942.291666666664</c:v>
                </c:pt>
                <c:pt idx="107">
                  <c:v>43943.291666666664</c:v>
                </c:pt>
                <c:pt idx="108">
                  <c:v>43944.291666666664</c:v>
                </c:pt>
                <c:pt idx="109">
                  <c:v>43945.291666666664</c:v>
                </c:pt>
                <c:pt idx="110">
                  <c:v>43948.291666666664</c:v>
                </c:pt>
                <c:pt idx="111">
                  <c:v>43949.291666666664</c:v>
                </c:pt>
                <c:pt idx="112">
                  <c:v>43950.291666666664</c:v>
                </c:pt>
                <c:pt idx="113">
                  <c:v>43951.291666666664</c:v>
                </c:pt>
                <c:pt idx="114">
                  <c:v>43952.291666666664</c:v>
                </c:pt>
                <c:pt idx="115">
                  <c:v>43955.291666666664</c:v>
                </c:pt>
                <c:pt idx="116">
                  <c:v>43956.291666666664</c:v>
                </c:pt>
                <c:pt idx="117">
                  <c:v>43957.291666666664</c:v>
                </c:pt>
                <c:pt idx="118">
                  <c:v>43958.291666666664</c:v>
                </c:pt>
                <c:pt idx="119">
                  <c:v>43959.291666666664</c:v>
                </c:pt>
                <c:pt idx="120">
                  <c:v>43962.291666666664</c:v>
                </c:pt>
                <c:pt idx="121">
                  <c:v>43963.291666666664</c:v>
                </c:pt>
                <c:pt idx="122">
                  <c:v>43964.291666666664</c:v>
                </c:pt>
                <c:pt idx="123">
                  <c:v>43965.291666666664</c:v>
                </c:pt>
                <c:pt idx="124">
                  <c:v>43966.291666666664</c:v>
                </c:pt>
                <c:pt idx="125">
                  <c:v>43969.291666666664</c:v>
                </c:pt>
                <c:pt idx="126">
                  <c:v>43970.291666666664</c:v>
                </c:pt>
                <c:pt idx="127">
                  <c:v>43971.291666666664</c:v>
                </c:pt>
                <c:pt idx="128">
                  <c:v>43972.291666666664</c:v>
                </c:pt>
                <c:pt idx="129">
                  <c:v>43973.291666666664</c:v>
                </c:pt>
                <c:pt idx="130">
                  <c:v>43977.291666666664</c:v>
                </c:pt>
                <c:pt idx="131">
                  <c:v>43978.291666666664</c:v>
                </c:pt>
                <c:pt idx="132">
                  <c:v>43979.291666666664</c:v>
                </c:pt>
                <c:pt idx="133">
                  <c:v>43980.291666666664</c:v>
                </c:pt>
                <c:pt idx="134">
                  <c:v>43983.291666666664</c:v>
                </c:pt>
                <c:pt idx="135">
                  <c:v>43984.291666666664</c:v>
                </c:pt>
                <c:pt idx="136">
                  <c:v>43985.291666666664</c:v>
                </c:pt>
                <c:pt idx="137">
                  <c:v>43986.291666666664</c:v>
                </c:pt>
                <c:pt idx="138">
                  <c:v>43987.291666666664</c:v>
                </c:pt>
                <c:pt idx="139">
                  <c:v>43990.291666666664</c:v>
                </c:pt>
                <c:pt idx="140">
                  <c:v>43991.291666666664</c:v>
                </c:pt>
                <c:pt idx="141">
                  <c:v>43992.291666666664</c:v>
                </c:pt>
                <c:pt idx="142">
                  <c:v>43993.291666666664</c:v>
                </c:pt>
                <c:pt idx="143">
                  <c:v>43994.291666666664</c:v>
                </c:pt>
                <c:pt idx="144">
                  <c:v>43997.291666666664</c:v>
                </c:pt>
                <c:pt idx="145">
                  <c:v>43998.291666666664</c:v>
                </c:pt>
                <c:pt idx="146">
                  <c:v>43999.291666666664</c:v>
                </c:pt>
                <c:pt idx="147">
                  <c:v>44000.291666666664</c:v>
                </c:pt>
                <c:pt idx="148">
                  <c:v>44001.291666666664</c:v>
                </c:pt>
                <c:pt idx="149">
                  <c:v>44004.291666666664</c:v>
                </c:pt>
                <c:pt idx="150">
                  <c:v>44005.291666666664</c:v>
                </c:pt>
                <c:pt idx="151">
                  <c:v>44006.291666666664</c:v>
                </c:pt>
                <c:pt idx="152">
                  <c:v>44007.291666666664</c:v>
                </c:pt>
                <c:pt idx="153">
                  <c:v>44008.291666666664</c:v>
                </c:pt>
                <c:pt idx="154">
                  <c:v>44011.291666666664</c:v>
                </c:pt>
                <c:pt idx="155">
                  <c:v>44012.291666666664</c:v>
                </c:pt>
                <c:pt idx="156">
                  <c:v>44013.291666666664</c:v>
                </c:pt>
                <c:pt idx="157">
                  <c:v>44014.291666666664</c:v>
                </c:pt>
                <c:pt idx="158">
                  <c:v>44018.291666666664</c:v>
                </c:pt>
                <c:pt idx="159">
                  <c:v>44019.291666666664</c:v>
                </c:pt>
                <c:pt idx="160">
                  <c:v>44020.291666666664</c:v>
                </c:pt>
                <c:pt idx="161">
                  <c:v>44021.291666666664</c:v>
                </c:pt>
                <c:pt idx="162">
                  <c:v>44022.291666666664</c:v>
                </c:pt>
                <c:pt idx="163">
                  <c:v>44025.291666666664</c:v>
                </c:pt>
                <c:pt idx="164">
                  <c:v>44026.291666666664</c:v>
                </c:pt>
                <c:pt idx="165">
                  <c:v>44027.291666666664</c:v>
                </c:pt>
                <c:pt idx="166">
                  <c:v>44028.291666666664</c:v>
                </c:pt>
                <c:pt idx="167">
                  <c:v>44029.291666666664</c:v>
                </c:pt>
                <c:pt idx="168">
                  <c:v>44032.291666666664</c:v>
                </c:pt>
                <c:pt idx="169">
                  <c:v>44033.291666666664</c:v>
                </c:pt>
                <c:pt idx="170">
                  <c:v>44034.291666666664</c:v>
                </c:pt>
                <c:pt idx="171">
                  <c:v>44035.291666666664</c:v>
                </c:pt>
                <c:pt idx="172">
                  <c:v>44036.291666666664</c:v>
                </c:pt>
                <c:pt idx="173">
                  <c:v>44039.291666666664</c:v>
                </c:pt>
                <c:pt idx="174">
                  <c:v>44040.291666666664</c:v>
                </c:pt>
                <c:pt idx="175">
                  <c:v>44041.291666666664</c:v>
                </c:pt>
                <c:pt idx="176">
                  <c:v>44042.291666666664</c:v>
                </c:pt>
                <c:pt idx="177">
                  <c:v>44043.291666666664</c:v>
                </c:pt>
                <c:pt idx="178">
                  <c:v>44046.291666666664</c:v>
                </c:pt>
                <c:pt idx="179">
                  <c:v>44047.291666666664</c:v>
                </c:pt>
                <c:pt idx="180">
                  <c:v>44048.291666666664</c:v>
                </c:pt>
                <c:pt idx="181">
                  <c:v>44049.291666666664</c:v>
                </c:pt>
                <c:pt idx="182">
                  <c:v>44050.291666666664</c:v>
                </c:pt>
                <c:pt idx="183">
                  <c:v>44053.291666666664</c:v>
                </c:pt>
                <c:pt idx="184">
                  <c:v>44054.291666666664</c:v>
                </c:pt>
                <c:pt idx="185">
                  <c:v>44055.291666666664</c:v>
                </c:pt>
                <c:pt idx="186">
                  <c:v>44056.291666666664</c:v>
                </c:pt>
                <c:pt idx="187">
                  <c:v>44057.291666666664</c:v>
                </c:pt>
                <c:pt idx="188">
                  <c:v>44060.291666666664</c:v>
                </c:pt>
                <c:pt idx="189">
                  <c:v>44061.291666666664</c:v>
                </c:pt>
                <c:pt idx="190">
                  <c:v>44062.291666666664</c:v>
                </c:pt>
                <c:pt idx="191">
                  <c:v>44063.291666666664</c:v>
                </c:pt>
                <c:pt idx="192">
                  <c:v>44064.291666666664</c:v>
                </c:pt>
                <c:pt idx="193">
                  <c:v>44067.291666666664</c:v>
                </c:pt>
                <c:pt idx="194">
                  <c:v>44068.291666666664</c:v>
                </c:pt>
                <c:pt idx="195">
                  <c:v>44069.291666666664</c:v>
                </c:pt>
                <c:pt idx="196">
                  <c:v>44070.291666666664</c:v>
                </c:pt>
                <c:pt idx="197">
                  <c:v>44071.291666666664</c:v>
                </c:pt>
                <c:pt idx="198">
                  <c:v>44074.291666666664</c:v>
                </c:pt>
                <c:pt idx="199">
                  <c:v>44075.291666666664</c:v>
                </c:pt>
                <c:pt idx="200">
                  <c:v>44076.291666666664</c:v>
                </c:pt>
                <c:pt idx="201">
                  <c:v>44077.291666666664</c:v>
                </c:pt>
                <c:pt idx="202">
                  <c:v>44078.291666666664</c:v>
                </c:pt>
                <c:pt idx="203">
                  <c:v>44082.291666666664</c:v>
                </c:pt>
                <c:pt idx="204">
                  <c:v>44083.291666666664</c:v>
                </c:pt>
                <c:pt idx="205">
                  <c:v>44084.291666666664</c:v>
                </c:pt>
                <c:pt idx="206">
                  <c:v>44085.291666666664</c:v>
                </c:pt>
                <c:pt idx="207">
                  <c:v>44088.291666666664</c:v>
                </c:pt>
                <c:pt idx="208">
                  <c:v>44089.291666666664</c:v>
                </c:pt>
                <c:pt idx="209">
                  <c:v>44090.291666666664</c:v>
                </c:pt>
                <c:pt idx="210">
                  <c:v>44091.291666666664</c:v>
                </c:pt>
                <c:pt idx="211">
                  <c:v>44092.291666666664</c:v>
                </c:pt>
                <c:pt idx="212">
                  <c:v>44095.291666666664</c:v>
                </c:pt>
                <c:pt idx="213">
                  <c:v>44096.291666666664</c:v>
                </c:pt>
                <c:pt idx="214">
                  <c:v>44097.291666666664</c:v>
                </c:pt>
                <c:pt idx="215">
                  <c:v>44098.291666666664</c:v>
                </c:pt>
                <c:pt idx="216">
                  <c:v>44099.291666666664</c:v>
                </c:pt>
                <c:pt idx="217">
                  <c:v>44102.291666666664</c:v>
                </c:pt>
                <c:pt idx="218">
                  <c:v>44103.291666666664</c:v>
                </c:pt>
                <c:pt idx="219">
                  <c:v>44104.291666666664</c:v>
                </c:pt>
                <c:pt idx="220">
                  <c:v>44105.291666666664</c:v>
                </c:pt>
                <c:pt idx="221">
                  <c:v>44106.291666666664</c:v>
                </c:pt>
                <c:pt idx="222">
                  <c:v>44109.291666666664</c:v>
                </c:pt>
                <c:pt idx="223">
                  <c:v>44110.291666666664</c:v>
                </c:pt>
                <c:pt idx="224">
                  <c:v>44111.291666666664</c:v>
                </c:pt>
                <c:pt idx="225">
                  <c:v>44112.291666666664</c:v>
                </c:pt>
                <c:pt idx="226">
                  <c:v>44113.291666666664</c:v>
                </c:pt>
                <c:pt idx="227">
                  <c:v>44116.291666666664</c:v>
                </c:pt>
                <c:pt idx="228">
                  <c:v>44117.291666666664</c:v>
                </c:pt>
                <c:pt idx="229">
                  <c:v>44118.291666666664</c:v>
                </c:pt>
                <c:pt idx="230">
                  <c:v>44119.291666666664</c:v>
                </c:pt>
                <c:pt idx="231">
                  <c:v>44120.291666666664</c:v>
                </c:pt>
                <c:pt idx="232">
                  <c:v>44123.291666666664</c:v>
                </c:pt>
                <c:pt idx="233">
                  <c:v>44124.291666666664</c:v>
                </c:pt>
                <c:pt idx="234">
                  <c:v>44125.291666666664</c:v>
                </c:pt>
                <c:pt idx="235">
                  <c:v>44126.291666666664</c:v>
                </c:pt>
                <c:pt idx="236">
                  <c:v>44127.291666666664</c:v>
                </c:pt>
                <c:pt idx="237">
                  <c:v>44130.291666666664</c:v>
                </c:pt>
                <c:pt idx="238">
                  <c:v>44131.291666666664</c:v>
                </c:pt>
                <c:pt idx="239">
                  <c:v>44132.291666666664</c:v>
                </c:pt>
                <c:pt idx="240">
                  <c:v>44133.291666666664</c:v>
                </c:pt>
                <c:pt idx="241">
                  <c:v>44134.291666666664</c:v>
                </c:pt>
                <c:pt idx="242">
                  <c:v>44137.291666666664</c:v>
                </c:pt>
                <c:pt idx="243">
                  <c:v>44138.291666666664</c:v>
                </c:pt>
                <c:pt idx="244">
                  <c:v>44139.291666666664</c:v>
                </c:pt>
                <c:pt idx="245">
                  <c:v>44140.291666666664</c:v>
                </c:pt>
                <c:pt idx="246">
                  <c:v>44141.291666666664</c:v>
                </c:pt>
                <c:pt idx="247">
                  <c:v>44144.291666666664</c:v>
                </c:pt>
                <c:pt idx="248">
                  <c:v>44145.291666666664</c:v>
                </c:pt>
                <c:pt idx="249">
                  <c:v>44146.291666666664</c:v>
                </c:pt>
                <c:pt idx="250">
                  <c:v>44147.291666666664</c:v>
                </c:pt>
                <c:pt idx="251">
                  <c:v>44148.291666666664</c:v>
                </c:pt>
                <c:pt idx="252">
                  <c:v>44151.291666666664</c:v>
                </c:pt>
                <c:pt idx="253">
                  <c:v>44152.291666666664</c:v>
                </c:pt>
                <c:pt idx="254">
                  <c:v>44153.291666666664</c:v>
                </c:pt>
                <c:pt idx="255">
                  <c:v>44154.291666666664</c:v>
                </c:pt>
                <c:pt idx="256">
                  <c:v>44155.291666666664</c:v>
                </c:pt>
                <c:pt idx="257">
                  <c:v>44158.291666666664</c:v>
                </c:pt>
                <c:pt idx="258">
                  <c:v>44159.291666666664</c:v>
                </c:pt>
                <c:pt idx="259">
                  <c:v>44160.291666666664</c:v>
                </c:pt>
                <c:pt idx="260">
                  <c:v>44162.291666666664</c:v>
                </c:pt>
                <c:pt idx="261">
                  <c:v>44165.291666666664</c:v>
                </c:pt>
                <c:pt idx="262">
                  <c:v>44166.291666666664</c:v>
                </c:pt>
                <c:pt idx="263">
                  <c:v>44167.291666666664</c:v>
                </c:pt>
                <c:pt idx="264">
                  <c:v>44168.291666666664</c:v>
                </c:pt>
                <c:pt idx="265">
                  <c:v>44169.291666666664</c:v>
                </c:pt>
                <c:pt idx="266">
                  <c:v>44172.291666666664</c:v>
                </c:pt>
                <c:pt idx="267">
                  <c:v>44173.291666666664</c:v>
                </c:pt>
                <c:pt idx="268">
                  <c:v>44174.291666666664</c:v>
                </c:pt>
                <c:pt idx="269">
                  <c:v>44175.291666666664</c:v>
                </c:pt>
                <c:pt idx="270">
                  <c:v>44176.291666666664</c:v>
                </c:pt>
                <c:pt idx="271">
                  <c:v>44179.291666666664</c:v>
                </c:pt>
                <c:pt idx="272">
                  <c:v>44180.291666666664</c:v>
                </c:pt>
                <c:pt idx="273">
                  <c:v>44181.291666666664</c:v>
                </c:pt>
                <c:pt idx="274">
                  <c:v>44182.291666666664</c:v>
                </c:pt>
                <c:pt idx="275">
                  <c:v>44183.291666666664</c:v>
                </c:pt>
                <c:pt idx="276">
                  <c:v>44186.291666666664</c:v>
                </c:pt>
                <c:pt idx="277">
                  <c:v>44187.291666666664</c:v>
                </c:pt>
                <c:pt idx="278">
                  <c:v>44188.291666666664</c:v>
                </c:pt>
                <c:pt idx="279">
                  <c:v>44189.291666666664</c:v>
                </c:pt>
                <c:pt idx="280">
                  <c:v>44193.291666666664</c:v>
                </c:pt>
                <c:pt idx="281">
                  <c:v>44194.291666666664</c:v>
                </c:pt>
                <c:pt idx="282">
                  <c:v>44195.291666666664</c:v>
                </c:pt>
                <c:pt idx="283">
                  <c:v>44196.291666666664</c:v>
                </c:pt>
                <c:pt idx="284">
                  <c:v>44200.291666666664</c:v>
                </c:pt>
                <c:pt idx="285">
                  <c:v>44201.291666666664</c:v>
                </c:pt>
                <c:pt idx="286">
                  <c:v>44202.291666666664</c:v>
                </c:pt>
                <c:pt idx="287">
                  <c:v>44203.291666666664</c:v>
                </c:pt>
                <c:pt idx="288">
                  <c:v>44204.291666666664</c:v>
                </c:pt>
                <c:pt idx="289">
                  <c:v>44207.291666666664</c:v>
                </c:pt>
                <c:pt idx="290">
                  <c:v>44208.291666666664</c:v>
                </c:pt>
                <c:pt idx="291">
                  <c:v>44209.291666666664</c:v>
                </c:pt>
                <c:pt idx="292">
                  <c:v>44210.291666666664</c:v>
                </c:pt>
                <c:pt idx="293">
                  <c:v>44211.291666666664</c:v>
                </c:pt>
                <c:pt idx="294">
                  <c:v>44215.291666666664</c:v>
                </c:pt>
                <c:pt idx="295">
                  <c:v>44216.291666666664</c:v>
                </c:pt>
                <c:pt idx="296">
                  <c:v>44217.291666666664</c:v>
                </c:pt>
                <c:pt idx="297">
                  <c:v>44218.291666666664</c:v>
                </c:pt>
                <c:pt idx="298">
                  <c:v>44221.291666666664</c:v>
                </c:pt>
                <c:pt idx="299">
                  <c:v>44222.291666666664</c:v>
                </c:pt>
                <c:pt idx="300">
                  <c:v>44223.291666666664</c:v>
                </c:pt>
                <c:pt idx="301">
                  <c:v>44224.291666666664</c:v>
                </c:pt>
                <c:pt idx="302">
                  <c:v>44225.291666666664</c:v>
                </c:pt>
                <c:pt idx="303">
                  <c:v>44228.291666666664</c:v>
                </c:pt>
                <c:pt idx="304">
                  <c:v>44229.291666666664</c:v>
                </c:pt>
                <c:pt idx="305">
                  <c:v>44230.291666666664</c:v>
                </c:pt>
                <c:pt idx="306">
                  <c:v>44231.291666666664</c:v>
                </c:pt>
                <c:pt idx="307">
                  <c:v>44232.291666666664</c:v>
                </c:pt>
                <c:pt idx="308">
                  <c:v>44235.291666666664</c:v>
                </c:pt>
                <c:pt idx="309">
                  <c:v>44236.291666666664</c:v>
                </c:pt>
                <c:pt idx="310">
                  <c:v>44237.291666666664</c:v>
                </c:pt>
                <c:pt idx="311">
                  <c:v>44238.291666666664</c:v>
                </c:pt>
                <c:pt idx="312">
                  <c:v>44239.291666666664</c:v>
                </c:pt>
                <c:pt idx="313">
                  <c:v>44243.291666666664</c:v>
                </c:pt>
                <c:pt idx="314">
                  <c:v>44244.291666666664</c:v>
                </c:pt>
                <c:pt idx="315">
                  <c:v>44245.291666666664</c:v>
                </c:pt>
                <c:pt idx="316">
                  <c:v>44246.291666666664</c:v>
                </c:pt>
                <c:pt idx="317">
                  <c:v>44249.291666666664</c:v>
                </c:pt>
                <c:pt idx="318">
                  <c:v>44250.291666666664</c:v>
                </c:pt>
                <c:pt idx="319">
                  <c:v>44251.291666666664</c:v>
                </c:pt>
                <c:pt idx="320">
                  <c:v>44252.291666666664</c:v>
                </c:pt>
                <c:pt idx="321">
                  <c:v>44253.291666666664</c:v>
                </c:pt>
                <c:pt idx="322">
                  <c:v>44256.291666666664</c:v>
                </c:pt>
                <c:pt idx="323">
                  <c:v>44257.291666666664</c:v>
                </c:pt>
                <c:pt idx="324">
                  <c:v>44258.291666666664</c:v>
                </c:pt>
                <c:pt idx="325">
                  <c:v>44259.291666666664</c:v>
                </c:pt>
                <c:pt idx="326">
                  <c:v>44260.291666666664</c:v>
                </c:pt>
                <c:pt idx="327">
                  <c:v>44263.291666666664</c:v>
                </c:pt>
                <c:pt idx="328">
                  <c:v>44264.291666666664</c:v>
                </c:pt>
                <c:pt idx="329">
                  <c:v>44265.291666666664</c:v>
                </c:pt>
                <c:pt idx="330">
                  <c:v>44266.291666666664</c:v>
                </c:pt>
                <c:pt idx="331">
                  <c:v>44267.291666666664</c:v>
                </c:pt>
                <c:pt idx="332">
                  <c:v>44270.291666666664</c:v>
                </c:pt>
                <c:pt idx="333">
                  <c:v>44271.291666666664</c:v>
                </c:pt>
                <c:pt idx="334">
                  <c:v>44272.291666666664</c:v>
                </c:pt>
                <c:pt idx="335">
                  <c:v>44273.291666666664</c:v>
                </c:pt>
                <c:pt idx="336">
                  <c:v>44274.291666666664</c:v>
                </c:pt>
                <c:pt idx="337">
                  <c:v>44277.291666666664</c:v>
                </c:pt>
                <c:pt idx="338">
                  <c:v>44278.291666666664</c:v>
                </c:pt>
                <c:pt idx="339">
                  <c:v>44279.291666666664</c:v>
                </c:pt>
                <c:pt idx="340">
                  <c:v>44280.291666666664</c:v>
                </c:pt>
                <c:pt idx="341">
                  <c:v>44281.291666666664</c:v>
                </c:pt>
                <c:pt idx="342">
                  <c:v>44284.291666666664</c:v>
                </c:pt>
                <c:pt idx="343">
                  <c:v>44285.291666666664</c:v>
                </c:pt>
                <c:pt idx="344">
                  <c:v>44286.291666666664</c:v>
                </c:pt>
                <c:pt idx="345">
                  <c:v>44287.291666666664</c:v>
                </c:pt>
                <c:pt idx="346">
                  <c:v>44291.291666666664</c:v>
                </c:pt>
                <c:pt idx="347">
                  <c:v>44292.291666666664</c:v>
                </c:pt>
                <c:pt idx="348">
                  <c:v>44293.291666666664</c:v>
                </c:pt>
                <c:pt idx="349">
                  <c:v>44294.291666666664</c:v>
                </c:pt>
                <c:pt idx="350">
                  <c:v>44295.291666666664</c:v>
                </c:pt>
                <c:pt idx="351">
                  <c:v>44298.291666666664</c:v>
                </c:pt>
                <c:pt idx="352">
                  <c:v>44299.291666666664</c:v>
                </c:pt>
                <c:pt idx="353">
                  <c:v>44300.291666666664</c:v>
                </c:pt>
                <c:pt idx="354">
                  <c:v>44301.291666666664</c:v>
                </c:pt>
                <c:pt idx="355">
                  <c:v>44302.291666666664</c:v>
                </c:pt>
                <c:pt idx="356">
                  <c:v>44305.291666666664</c:v>
                </c:pt>
                <c:pt idx="357">
                  <c:v>44306.291666666664</c:v>
                </c:pt>
                <c:pt idx="358">
                  <c:v>44307.291666666664</c:v>
                </c:pt>
                <c:pt idx="359">
                  <c:v>44308.291666666664</c:v>
                </c:pt>
                <c:pt idx="360">
                  <c:v>44309.291666666664</c:v>
                </c:pt>
                <c:pt idx="361">
                  <c:v>44312.291666666664</c:v>
                </c:pt>
                <c:pt idx="362">
                  <c:v>44313.291666666664</c:v>
                </c:pt>
                <c:pt idx="363">
                  <c:v>44314.291666666664</c:v>
                </c:pt>
                <c:pt idx="364">
                  <c:v>44315.291666666664</c:v>
                </c:pt>
                <c:pt idx="365">
                  <c:v>44316.291666666664</c:v>
                </c:pt>
                <c:pt idx="366">
                  <c:v>44319.291666666664</c:v>
                </c:pt>
                <c:pt idx="367">
                  <c:v>44320.291666666664</c:v>
                </c:pt>
                <c:pt idx="368">
                  <c:v>44321.291666666664</c:v>
                </c:pt>
                <c:pt idx="369">
                  <c:v>44322.291666666664</c:v>
                </c:pt>
                <c:pt idx="370">
                  <c:v>44323.291666666664</c:v>
                </c:pt>
                <c:pt idx="371">
                  <c:v>44326.291666666664</c:v>
                </c:pt>
                <c:pt idx="372">
                  <c:v>44327.291666666664</c:v>
                </c:pt>
                <c:pt idx="373">
                  <c:v>44328.291666666664</c:v>
                </c:pt>
                <c:pt idx="374">
                  <c:v>44329.291666666664</c:v>
                </c:pt>
                <c:pt idx="375">
                  <c:v>44330.291666666664</c:v>
                </c:pt>
                <c:pt idx="376">
                  <c:v>44333.291666666664</c:v>
                </c:pt>
                <c:pt idx="377">
                  <c:v>44334.291666666664</c:v>
                </c:pt>
                <c:pt idx="378">
                  <c:v>44335.291666666664</c:v>
                </c:pt>
                <c:pt idx="379">
                  <c:v>44336.291666666664</c:v>
                </c:pt>
                <c:pt idx="380">
                  <c:v>44337.291666666664</c:v>
                </c:pt>
                <c:pt idx="381">
                  <c:v>44340.291666666664</c:v>
                </c:pt>
                <c:pt idx="382">
                  <c:v>44341.291666666664</c:v>
                </c:pt>
                <c:pt idx="383">
                  <c:v>44342.291666666664</c:v>
                </c:pt>
                <c:pt idx="384">
                  <c:v>44343.291666666664</c:v>
                </c:pt>
                <c:pt idx="385">
                  <c:v>44344.291666666664</c:v>
                </c:pt>
                <c:pt idx="386">
                  <c:v>44348.291666666664</c:v>
                </c:pt>
                <c:pt idx="387">
                  <c:v>44349.291666666664</c:v>
                </c:pt>
                <c:pt idx="388">
                  <c:v>44350.291666666664</c:v>
                </c:pt>
                <c:pt idx="389">
                  <c:v>44351.291666666664</c:v>
                </c:pt>
                <c:pt idx="390">
                  <c:v>44354.291666666664</c:v>
                </c:pt>
                <c:pt idx="391">
                  <c:v>44355.291666666664</c:v>
                </c:pt>
                <c:pt idx="392">
                  <c:v>44356.291666666664</c:v>
                </c:pt>
                <c:pt idx="393">
                  <c:v>44357.291666666664</c:v>
                </c:pt>
                <c:pt idx="394">
                  <c:v>44358.291666666664</c:v>
                </c:pt>
                <c:pt idx="395">
                  <c:v>44361.291666666664</c:v>
                </c:pt>
                <c:pt idx="396">
                  <c:v>44362.291666666664</c:v>
                </c:pt>
                <c:pt idx="397">
                  <c:v>44363.291666666664</c:v>
                </c:pt>
                <c:pt idx="398">
                  <c:v>44364.291666666664</c:v>
                </c:pt>
                <c:pt idx="399">
                  <c:v>44365.291666666664</c:v>
                </c:pt>
                <c:pt idx="400">
                  <c:v>44368.291666666664</c:v>
                </c:pt>
                <c:pt idx="401">
                  <c:v>44369.291666666664</c:v>
                </c:pt>
                <c:pt idx="402">
                  <c:v>44370.291666666664</c:v>
                </c:pt>
                <c:pt idx="403">
                  <c:v>44371.291666666664</c:v>
                </c:pt>
                <c:pt idx="404">
                  <c:v>44372.291666666664</c:v>
                </c:pt>
                <c:pt idx="405">
                  <c:v>44375.291666666664</c:v>
                </c:pt>
                <c:pt idx="406">
                  <c:v>44376.291666666664</c:v>
                </c:pt>
                <c:pt idx="407">
                  <c:v>44377.291666666664</c:v>
                </c:pt>
                <c:pt idx="408">
                  <c:v>44378.291666666664</c:v>
                </c:pt>
                <c:pt idx="409">
                  <c:v>44379.291666666664</c:v>
                </c:pt>
                <c:pt idx="410">
                  <c:v>44383.291666666664</c:v>
                </c:pt>
                <c:pt idx="411">
                  <c:v>44384.291666666664</c:v>
                </c:pt>
                <c:pt idx="412">
                  <c:v>44385.291666666664</c:v>
                </c:pt>
                <c:pt idx="413">
                  <c:v>44386.291666666664</c:v>
                </c:pt>
                <c:pt idx="414">
                  <c:v>44389.291666666664</c:v>
                </c:pt>
                <c:pt idx="415">
                  <c:v>44390.291666666664</c:v>
                </c:pt>
                <c:pt idx="416">
                  <c:v>44391.291666666664</c:v>
                </c:pt>
                <c:pt idx="417">
                  <c:v>44392.291666666664</c:v>
                </c:pt>
                <c:pt idx="418">
                  <c:v>44393.291666666664</c:v>
                </c:pt>
                <c:pt idx="419">
                  <c:v>44396.291666666664</c:v>
                </c:pt>
                <c:pt idx="420">
                  <c:v>44397.291666666664</c:v>
                </c:pt>
                <c:pt idx="421">
                  <c:v>44398.291666666664</c:v>
                </c:pt>
                <c:pt idx="422">
                  <c:v>44399.291666666664</c:v>
                </c:pt>
                <c:pt idx="423">
                  <c:v>44400.291666666664</c:v>
                </c:pt>
                <c:pt idx="424">
                  <c:v>44403.291666666664</c:v>
                </c:pt>
                <c:pt idx="425">
                  <c:v>44404.291666666664</c:v>
                </c:pt>
                <c:pt idx="426">
                  <c:v>44405.291666666664</c:v>
                </c:pt>
                <c:pt idx="427">
                  <c:v>44406.291666666664</c:v>
                </c:pt>
                <c:pt idx="428">
                  <c:v>44407.291666666664</c:v>
                </c:pt>
                <c:pt idx="429">
                  <c:v>44410.291666666664</c:v>
                </c:pt>
                <c:pt idx="430">
                  <c:v>44411.291666666664</c:v>
                </c:pt>
                <c:pt idx="431">
                  <c:v>44412.291666666664</c:v>
                </c:pt>
                <c:pt idx="432">
                  <c:v>44413.291666666664</c:v>
                </c:pt>
                <c:pt idx="433">
                  <c:v>44414.291666666664</c:v>
                </c:pt>
                <c:pt idx="434">
                  <c:v>44417.291666666664</c:v>
                </c:pt>
                <c:pt idx="435">
                  <c:v>44418.291666666664</c:v>
                </c:pt>
                <c:pt idx="436">
                  <c:v>44419.291666666664</c:v>
                </c:pt>
                <c:pt idx="437">
                  <c:v>44420.291666666664</c:v>
                </c:pt>
                <c:pt idx="438">
                  <c:v>44421.291666666664</c:v>
                </c:pt>
                <c:pt idx="439">
                  <c:v>44424.291666666664</c:v>
                </c:pt>
                <c:pt idx="440">
                  <c:v>44425.291666666664</c:v>
                </c:pt>
                <c:pt idx="441">
                  <c:v>44426.291666666664</c:v>
                </c:pt>
                <c:pt idx="442">
                  <c:v>44427.291666666664</c:v>
                </c:pt>
                <c:pt idx="443">
                  <c:v>44428.291666666664</c:v>
                </c:pt>
                <c:pt idx="444">
                  <c:v>44431.291666666664</c:v>
                </c:pt>
                <c:pt idx="445">
                  <c:v>44432.291666666664</c:v>
                </c:pt>
                <c:pt idx="446">
                  <c:v>44433.291666666664</c:v>
                </c:pt>
                <c:pt idx="447">
                  <c:v>44434.291666666664</c:v>
                </c:pt>
                <c:pt idx="448">
                  <c:v>44435.291666666664</c:v>
                </c:pt>
                <c:pt idx="449">
                  <c:v>44438.291666666664</c:v>
                </c:pt>
                <c:pt idx="450">
                  <c:v>44439.291666666664</c:v>
                </c:pt>
                <c:pt idx="451">
                  <c:v>44440.291666666664</c:v>
                </c:pt>
                <c:pt idx="452">
                  <c:v>44441.291666666664</c:v>
                </c:pt>
                <c:pt idx="453">
                  <c:v>44442.291666666664</c:v>
                </c:pt>
                <c:pt idx="454">
                  <c:v>44446.291666666664</c:v>
                </c:pt>
                <c:pt idx="455">
                  <c:v>44447.291666666664</c:v>
                </c:pt>
                <c:pt idx="456">
                  <c:v>44448.291666666664</c:v>
                </c:pt>
                <c:pt idx="457">
                  <c:v>44449.291666666664</c:v>
                </c:pt>
                <c:pt idx="458">
                  <c:v>44452.291666666664</c:v>
                </c:pt>
                <c:pt idx="459">
                  <c:v>44453.291666666664</c:v>
                </c:pt>
                <c:pt idx="460">
                  <c:v>44454.291666666664</c:v>
                </c:pt>
                <c:pt idx="461">
                  <c:v>44455.291666666664</c:v>
                </c:pt>
                <c:pt idx="462">
                  <c:v>44456.291666666664</c:v>
                </c:pt>
                <c:pt idx="463">
                  <c:v>44459.291666666664</c:v>
                </c:pt>
                <c:pt idx="464">
                  <c:v>44460.291666666664</c:v>
                </c:pt>
                <c:pt idx="465">
                  <c:v>44461.291666666664</c:v>
                </c:pt>
                <c:pt idx="466">
                  <c:v>44462.291666666664</c:v>
                </c:pt>
                <c:pt idx="467">
                  <c:v>44463.291666666664</c:v>
                </c:pt>
                <c:pt idx="468">
                  <c:v>44466.291666666664</c:v>
                </c:pt>
                <c:pt idx="469">
                  <c:v>44467.291666666664</c:v>
                </c:pt>
                <c:pt idx="470">
                  <c:v>44468.291666666664</c:v>
                </c:pt>
                <c:pt idx="471">
                  <c:v>44469.291666666664</c:v>
                </c:pt>
                <c:pt idx="472">
                  <c:v>44470.291666666664</c:v>
                </c:pt>
                <c:pt idx="473">
                  <c:v>44473.291666666664</c:v>
                </c:pt>
                <c:pt idx="474">
                  <c:v>44474.291666666664</c:v>
                </c:pt>
                <c:pt idx="475">
                  <c:v>44475.291666666664</c:v>
                </c:pt>
                <c:pt idx="476">
                  <c:v>44476.291666666664</c:v>
                </c:pt>
                <c:pt idx="477">
                  <c:v>44477.291666666664</c:v>
                </c:pt>
                <c:pt idx="478">
                  <c:v>44480.291666666664</c:v>
                </c:pt>
                <c:pt idx="479">
                  <c:v>44481.291666666664</c:v>
                </c:pt>
                <c:pt idx="480">
                  <c:v>44482.291666666664</c:v>
                </c:pt>
                <c:pt idx="481">
                  <c:v>44483.291666666664</c:v>
                </c:pt>
                <c:pt idx="482">
                  <c:v>44484.291666666664</c:v>
                </c:pt>
                <c:pt idx="483">
                  <c:v>44487.291666666664</c:v>
                </c:pt>
                <c:pt idx="484">
                  <c:v>44488.291666666664</c:v>
                </c:pt>
                <c:pt idx="485">
                  <c:v>44489.291666666664</c:v>
                </c:pt>
                <c:pt idx="486">
                  <c:v>44490.291666666664</c:v>
                </c:pt>
                <c:pt idx="487">
                  <c:v>44491.291666666664</c:v>
                </c:pt>
                <c:pt idx="488">
                  <c:v>44494.291666666664</c:v>
                </c:pt>
                <c:pt idx="489">
                  <c:v>44495.291666666664</c:v>
                </c:pt>
                <c:pt idx="490">
                  <c:v>44496.291666666664</c:v>
                </c:pt>
                <c:pt idx="491">
                  <c:v>44497.291666666664</c:v>
                </c:pt>
                <c:pt idx="492">
                  <c:v>44498.291666666664</c:v>
                </c:pt>
                <c:pt idx="493">
                  <c:v>44501.291666666664</c:v>
                </c:pt>
                <c:pt idx="494">
                  <c:v>44502.291666666664</c:v>
                </c:pt>
                <c:pt idx="495">
                  <c:v>44503.291666666664</c:v>
                </c:pt>
                <c:pt idx="496">
                  <c:v>44504.291666666664</c:v>
                </c:pt>
                <c:pt idx="497">
                  <c:v>44505.291666666664</c:v>
                </c:pt>
                <c:pt idx="498">
                  <c:v>44508.291666666664</c:v>
                </c:pt>
                <c:pt idx="499">
                  <c:v>44509.291666666664</c:v>
                </c:pt>
                <c:pt idx="500">
                  <c:v>44510.291666666664</c:v>
                </c:pt>
                <c:pt idx="501">
                  <c:v>44511.291666666664</c:v>
                </c:pt>
                <c:pt idx="502">
                  <c:v>44512.291666666664</c:v>
                </c:pt>
                <c:pt idx="503">
                  <c:v>44515.291666666664</c:v>
                </c:pt>
                <c:pt idx="504">
                  <c:v>44516.291666666664</c:v>
                </c:pt>
                <c:pt idx="505">
                  <c:v>44517.291666666664</c:v>
                </c:pt>
                <c:pt idx="506">
                  <c:v>44518.291666666664</c:v>
                </c:pt>
                <c:pt idx="507">
                  <c:v>44519.291666666664</c:v>
                </c:pt>
                <c:pt idx="508">
                  <c:v>44522.291666666664</c:v>
                </c:pt>
                <c:pt idx="509">
                  <c:v>44523.291666666664</c:v>
                </c:pt>
                <c:pt idx="510">
                  <c:v>44524.291666666664</c:v>
                </c:pt>
                <c:pt idx="511">
                  <c:v>44526.291666666664</c:v>
                </c:pt>
                <c:pt idx="512">
                  <c:v>44529.291666666664</c:v>
                </c:pt>
                <c:pt idx="513">
                  <c:v>44530.291666666664</c:v>
                </c:pt>
                <c:pt idx="514">
                  <c:v>44531.291666666664</c:v>
                </c:pt>
                <c:pt idx="515">
                  <c:v>44532.291666666664</c:v>
                </c:pt>
                <c:pt idx="516">
                  <c:v>44533.291666666664</c:v>
                </c:pt>
                <c:pt idx="517">
                  <c:v>44536.291666666664</c:v>
                </c:pt>
                <c:pt idx="518">
                  <c:v>44537.291666666664</c:v>
                </c:pt>
                <c:pt idx="519">
                  <c:v>44538.291666666664</c:v>
                </c:pt>
                <c:pt idx="520">
                  <c:v>44539.291666666664</c:v>
                </c:pt>
                <c:pt idx="521">
                  <c:v>44540.291666666664</c:v>
                </c:pt>
                <c:pt idx="522">
                  <c:v>44543.291666666664</c:v>
                </c:pt>
                <c:pt idx="523">
                  <c:v>44544.291666666664</c:v>
                </c:pt>
                <c:pt idx="524">
                  <c:v>44545.291666666664</c:v>
                </c:pt>
                <c:pt idx="525">
                  <c:v>44546.291666666664</c:v>
                </c:pt>
                <c:pt idx="526">
                  <c:v>44547.291666666664</c:v>
                </c:pt>
                <c:pt idx="527">
                  <c:v>44550.291666666664</c:v>
                </c:pt>
                <c:pt idx="528">
                  <c:v>44551.291666666664</c:v>
                </c:pt>
                <c:pt idx="529">
                  <c:v>44552.291666666664</c:v>
                </c:pt>
                <c:pt idx="530">
                  <c:v>44553.291666666664</c:v>
                </c:pt>
                <c:pt idx="531">
                  <c:v>44557.291666666664</c:v>
                </c:pt>
                <c:pt idx="532">
                  <c:v>44558.291666666664</c:v>
                </c:pt>
                <c:pt idx="533">
                  <c:v>44559.291666666664</c:v>
                </c:pt>
                <c:pt idx="534">
                  <c:v>44560.291666666664</c:v>
                </c:pt>
                <c:pt idx="535">
                  <c:v>44561.291666666664</c:v>
                </c:pt>
                <c:pt idx="536">
                  <c:v>44564.291666666664</c:v>
                </c:pt>
                <c:pt idx="537">
                  <c:v>44565.291666666664</c:v>
                </c:pt>
                <c:pt idx="538">
                  <c:v>44566.291666666664</c:v>
                </c:pt>
                <c:pt idx="539">
                  <c:v>44567.291666666664</c:v>
                </c:pt>
                <c:pt idx="540">
                  <c:v>44568.291666666664</c:v>
                </c:pt>
                <c:pt idx="541">
                  <c:v>44571.291666666664</c:v>
                </c:pt>
                <c:pt idx="542">
                  <c:v>44572.291666666664</c:v>
                </c:pt>
                <c:pt idx="543">
                  <c:v>44573.291666666664</c:v>
                </c:pt>
                <c:pt idx="544">
                  <c:v>44574.291666666664</c:v>
                </c:pt>
                <c:pt idx="545">
                  <c:v>44575.291666666664</c:v>
                </c:pt>
                <c:pt idx="546">
                  <c:v>44579.291666666664</c:v>
                </c:pt>
                <c:pt idx="547">
                  <c:v>44580.291666666664</c:v>
                </c:pt>
                <c:pt idx="548">
                  <c:v>44581.291666666664</c:v>
                </c:pt>
                <c:pt idx="549">
                  <c:v>44582.291666666664</c:v>
                </c:pt>
                <c:pt idx="550">
                  <c:v>44585.291666666664</c:v>
                </c:pt>
                <c:pt idx="551">
                  <c:v>44586.291666666664</c:v>
                </c:pt>
                <c:pt idx="552">
                  <c:v>44587.291666666664</c:v>
                </c:pt>
                <c:pt idx="553">
                  <c:v>44588.291666666664</c:v>
                </c:pt>
                <c:pt idx="554">
                  <c:v>44589.291666666664</c:v>
                </c:pt>
                <c:pt idx="555">
                  <c:v>44592.291666666664</c:v>
                </c:pt>
                <c:pt idx="556">
                  <c:v>44593.291666666664</c:v>
                </c:pt>
                <c:pt idx="557">
                  <c:v>44594.291666666664</c:v>
                </c:pt>
                <c:pt idx="558">
                  <c:v>44595.291666666664</c:v>
                </c:pt>
                <c:pt idx="559">
                  <c:v>44596.291666666664</c:v>
                </c:pt>
                <c:pt idx="560">
                  <c:v>44599.291666666664</c:v>
                </c:pt>
                <c:pt idx="561">
                  <c:v>44600.291666666664</c:v>
                </c:pt>
                <c:pt idx="562">
                  <c:v>44601.291666666664</c:v>
                </c:pt>
                <c:pt idx="563">
                  <c:v>44602.291666666664</c:v>
                </c:pt>
                <c:pt idx="564">
                  <c:v>44603.291666666664</c:v>
                </c:pt>
                <c:pt idx="565">
                  <c:v>44606.291666666664</c:v>
                </c:pt>
                <c:pt idx="566">
                  <c:v>44607.291666666664</c:v>
                </c:pt>
                <c:pt idx="567">
                  <c:v>44608.291666666664</c:v>
                </c:pt>
                <c:pt idx="568">
                  <c:v>44609.291666666664</c:v>
                </c:pt>
                <c:pt idx="569">
                  <c:v>44610.291666666664</c:v>
                </c:pt>
                <c:pt idx="570">
                  <c:v>44614.291666666664</c:v>
                </c:pt>
                <c:pt idx="571">
                  <c:v>44615.291666666664</c:v>
                </c:pt>
                <c:pt idx="572">
                  <c:v>44616.291666666664</c:v>
                </c:pt>
                <c:pt idx="573">
                  <c:v>44617.291666666664</c:v>
                </c:pt>
                <c:pt idx="574">
                  <c:v>44620.291666666664</c:v>
                </c:pt>
                <c:pt idx="575">
                  <c:v>44621.291666666664</c:v>
                </c:pt>
                <c:pt idx="576">
                  <c:v>44622.291666666664</c:v>
                </c:pt>
                <c:pt idx="577">
                  <c:v>44623.291666666664</c:v>
                </c:pt>
                <c:pt idx="578">
                  <c:v>44624.291666666664</c:v>
                </c:pt>
                <c:pt idx="579">
                  <c:v>44627.291666666664</c:v>
                </c:pt>
                <c:pt idx="580">
                  <c:v>44628.291666666664</c:v>
                </c:pt>
                <c:pt idx="581">
                  <c:v>44629.291666666664</c:v>
                </c:pt>
                <c:pt idx="582">
                  <c:v>44630.291666666664</c:v>
                </c:pt>
                <c:pt idx="583">
                  <c:v>44631.291666666664</c:v>
                </c:pt>
                <c:pt idx="584">
                  <c:v>44634.291666666664</c:v>
                </c:pt>
                <c:pt idx="585">
                  <c:v>44635.291666666664</c:v>
                </c:pt>
                <c:pt idx="586">
                  <c:v>44636.291666666664</c:v>
                </c:pt>
                <c:pt idx="587">
                  <c:v>44637.291666666664</c:v>
                </c:pt>
                <c:pt idx="588">
                  <c:v>44638.291666666664</c:v>
                </c:pt>
                <c:pt idx="589">
                  <c:v>44641.291666666664</c:v>
                </c:pt>
                <c:pt idx="590">
                  <c:v>44642.291666666664</c:v>
                </c:pt>
                <c:pt idx="591">
                  <c:v>44643.291666666664</c:v>
                </c:pt>
                <c:pt idx="592">
                  <c:v>44644.291666666664</c:v>
                </c:pt>
                <c:pt idx="593">
                  <c:v>44645.291666666664</c:v>
                </c:pt>
                <c:pt idx="594">
                  <c:v>44648.291666666664</c:v>
                </c:pt>
                <c:pt idx="595">
                  <c:v>44649.291666666664</c:v>
                </c:pt>
                <c:pt idx="596">
                  <c:v>44650.291666666664</c:v>
                </c:pt>
                <c:pt idx="597">
                  <c:v>44651.291666666664</c:v>
                </c:pt>
                <c:pt idx="598">
                  <c:v>44652.291666666664</c:v>
                </c:pt>
                <c:pt idx="599">
                  <c:v>44655.291666666664</c:v>
                </c:pt>
                <c:pt idx="600">
                  <c:v>44656.291666666664</c:v>
                </c:pt>
                <c:pt idx="601">
                  <c:v>44657.291666666664</c:v>
                </c:pt>
                <c:pt idx="602">
                  <c:v>44658.291666666664</c:v>
                </c:pt>
                <c:pt idx="603">
                  <c:v>44659.291666666664</c:v>
                </c:pt>
                <c:pt idx="604">
                  <c:v>44662.291666666664</c:v>
                </c:pt>
                <c:pt idx="605">
                  <c:v>44663.291666666664</c:v>
                </c:pt>
                <c:pt idx="606">
                  <c:v>44664.291666666664</c:v>
                </c:pt>
                <c:pt idx="607">
                  <c:v>44665.291666666664</c:v>
                </c:pt>
                <c:pt idx="608">
                  <c:v>44669.291666666664</c:v>
                </c:pt>
                <c:pt idx="609">
                  <c:v>44670.291666666664</c:v>
                </c:pt>
                <c:pt idx="610">
                  <c:v>44671.291666666664</c:v>
                </c:pt>
                <c:pt idx="611">
                  <c:v>44672.291666666664</c:v>
                </c:pt>
                <c:pt idx="612">
                  <c:v>44673.291666666664</c:v>
                </c:pt>
                <c:pt idx="613">
                  <c:v>44676.291666666664</c:v>
                </c:pt>
                <c:pt idx="614">
                  <c:v>44677.291666666664</c:v>
                </c:pt>
                <c:pt idx="615">
                  <c:v>44678.291666666664</c:v>
                </c:pt>
                <c:pt idx="616">
                  <c:v>44679.291666666664</c:v>
                </c:pt>
                <c:pt idx="617">
                  <c:v>44680.291666666664</c:v>
                </c:pt>
                <c:pt idx="618">
                  <c:v>44683.291666666664</c:v>
                </c:pt>
                <c:pt idx="619">
                  <c:v>44684.291666666664</c:v>
                </c:pt>
                <c:pt idx="620">
                  <c:v>44685.291666666664</c:v>
                </c:pt>
                <c:pt idx="621">
                  <c:v>44686.291666666664</c:v>
                </c:pt>
                <c:pt idx="622">
                  <c:v>44687.291666666664</c:v>
                </c:pt>
                <c:pt idx="623">
                  <c:v>44690.291666666664</c:v>
                </c:pt>
                <c:pt idx="624">
                  <c:v>44691.291666666664</c:v>
                </c:pt>
                <c:pt idx="625">
                  <c:v>44692.291666666664</c:v>
                </c:pt>
                <c:pt idx="626">
                  <c:v>44693.291666666664</c:v>
                </c:pt>
                <c:pt idx="627">
                  <c:v>44694.291666666664</c:v>
                </c:pt>
                <c:pt idx="628">
                  <c:v>44697.291666666664</c:v>
                </c:pt>
                <c:pt idx="629">
                  <c:v>44698.291666666664</c:v>
                </c:pt>
                <c:pt idx="630">
                  <c:v>44699.291666666664</c:v>
                </c:pt>
                <c:pt idx="631">
                  <c:v>44700.291666666664</c:v>
                </c:pt>
                <c:pt idx="632">
                  <c:v>44701.291666666664</c:v>
                </c:pt>
                <c:pt idx="633">
                  <c:v>44704.291666666664</c:v>
                </c:pt>
                <c:pt idx="634">
                  <c:v>44705.291666666664</c:v>
                </c:pt>
                <c:pt idx="635">
                  <c:v>44706.291666666664</c:v>
                </c:pt>
                <c:pt idx="636">
                  <c:v>44707.291666666664</c:v>
                </c:pt>
                <c:pt idx="637">
                  <c:v>44708.291666666664</c:v>
                </c:pt>
                <c:pt idx="638">
                  <c:v>44712.291666666664</c:v>
                </c:pt>
                <c:pt idx="639">
                  <c:v>44713.291666666664</c:v>
                </c:pt>
                <c:pt idx="640">
                  <c:v>44714.291666666664</c:v>
                </c:pt>
                <c:pt idx="641">
                  <c:v>44715.291666666664</c:v>
                </c:pt>
                <c:pt idx="642">
                  <c:v>44718.291666666664</c:v>
                </c:pt>
                <c:pt idx="643">
                  <c:v>44719.291666666664</c:v>
                </c:pt>
                <c:pt idx="644">
                  <c:v>44720.291666666664</c:v>
                </c:pt>
                <c:pt idx="645">
                  <c:v>44721.291666666664</c:v>
                </c:pt>
                <c:pt idx="646">
                  <c:v>44722.291666666664</c:v>
                </c:pt>
                <c:pt idx="647">
                  <c:v>44725.291666666664</c:v>
                </c:pt>
                <c:pt idx="648">
                  <c:v>44726.291666666664</c:v>
                </c:pt>
                <c:pt idx="649">
                  <c:v>44727.291666666664</c:v>
                </c:pt>
                <c:pt idx="650">
                  <c:v>44728.291666666664</c:v>
                </c:pt>
                <c:pt idx="651">
                  <c:v>44729.291666666664</c:v>
                </c:pt>
                <c:pt idx="652">
                  <c:v>44733.291666666664</c:v>
                </c:pt>
                <c:pt idx="653">
                  <c:v>44734.291666666664</c:v>
                </c:pt>
                <c:pt idx="654">
                  <c:v>44735.291666666664</c:v>
                </c:pt>
                <c:pt idx="655">
                  <c:v>44736.291666666664</c:v>
                </c:pt>
                <c:pt idx="656">
                  <c:v>44739.291666666664</c:v>
                </c:pt>
                <c:pt idx="657">
                  <c:v>44740.291666666664</c:v>
                </c:pt>
                <c:pt idx="658">
                  <c:v>44741.291666666664</c:v>
                </c:pt>
                <c:pt idx="659">
                  <c:v>44742.291666666664</c:v>
                </c:pt>
                <c:pt idx="660">
                  <c:v>44743.291666666664</c:v>
                </c:pt>
                <c:pt idx="661">
                  <c:v>44747.291666666664</c:v>
                </c:pt>
                <c:pt idx="662">
                  <c:v>44748.291666666664</c:v>
                </c:pt>
                <c:pt idx="663">
                  <c:v>44749.291666666664</c:v>
                </c:pt>
                <c:pt idx="664">
                  <c:v>44750.291666666664</c:v>
                </c:pt>
                <c:pt idx="665">
                  <c:v>44753.291666666664</c:v>
                </c:pt>
                <c:pt idx="666">
                  <c:v>44754.291666666664</c:v>
                </c:pt>
                <c:pt idx="667">
                  <c:v>44755.291666666664</c:v>
                </c:pt>
                <c:pt idx="668">
                  <c:v>44756.291666666664</c:v>
                </c:pt>
                <c:pt idx="669">
                  <c:v>44757.291666666664</c:v>
                </c:pt>
                <c:pt idx="670">
                  <c:v>44760.291666666664</c:v>
                </c:pt>
                <c:pt idx="671">
                  <c:v>44761.291666666664</c:v>
                </c:pt>
                <c:pt idx="672">
                  <c:v>44762.291666666664</c:v>
                </c:pt>
                <c:pt idx="673">
                  <c:v>44763.291666666664</c:v>
                </c:pt>
                <c:pt idx="674">
                  <c:v>44764.291666666664</c:v>
                </c:pt>
                <c:pt idx="675">
                  <c:v>44767.291666666664</c:v>
                </c:pt>
                <c:pt idx="676">
                  <c:v>44768.291666666664</c:v>
                </c:pt>
                <c:pt idx="677">
                  <c:v>44769.291666666664</c:v>
                </c:pt>
                <c:pt idx="678">
                  <c:v>44770.291666666664</c:v>
                </c:pt>
                <c:pt idx="679">
                  <c:v>44771.291666666664</c:v>
                </c:pt>
                <c:pt idx="680">
                  <c:v>44774.291666666664</c:v>
                </c:pt>
                <c:pt idx="681">
                  <c:v>44775.291666666664</c:v>
                </c:pt>
                <c:pt idx="682">
                  <c:v>44776.291666666664</c:v>
                </c:pt>
                <c:pt idx="683">
                  <c:v>44777.291666666664</c:v>
                </c:pt>
                <c:pt idx="684">
                  <c:v>44778.291666666664</c:v>
                </c:pt>
                <c:pt idx="685">
                  <c:v>44781.291666666664</c:v>
                </c:pt>
                <c:pt idx="686">
                  <c:v>44782.291666666664</c:v>
                </c:pt>
                <c:pt idx="687">
                  <c:v>44783.291666666664</c:v>
                </c:pt>
                <c:pt idx="688">
                  <c:v>44784.291666666664</c:v>
                </c:pt>
                <c:pt idx="689">
                  <c:v>44785.291666666664</c:v>
                </c:pt>
                <c:pt idx="690">
                  <c:v>44788.291666666664</c:v>
                </c:pt>
                <c:pt idx="691">
                  <c:v>44789.291666666664</c:v>
                </c:pt>
                <c:pt idx="692">
                  <c:v>44790.291666666664</c:v>
                </c:pt>
                <c:pt idx="693">
                  <c:v>44791.291666666664</c:v>
                </c:pt>
                <c:pt idx="694">
                  <c:v>44792.291666666664</c:v>
                </c:pt>
                <c:pt idx="695">
                  <c:v>44795.291666666664</c:v>
                </c:pt>
                <c:pt idx="696">
                  <c:v>44796.291666666664</c:v>
                </c:pt>
                <c:pt idx="697">
                  <c:v>44797.291666666664</c:v>
                </c:pt>
                <c:pt idx="698">
                  <c:v>44798.291666666664</c:v>
                </c:pt>
                <c:pt idx="699">
                  <c:v>44799.291666666664</c:v>
                </c:pt>
                <c:pt idx="700">
                  <c:v>44802.291666666664</c:v>
                </c:pt>
                <c:pt idx="701">
                  <c:v>44803.291666666664</c:v>
                </c:pt>
                <c:pt idx="702">
                  <c:v>44804.291666666664</c:v>
                </c:pt>
                <c:pt idx="703">
                  <c:v>44805.291666666664</c:v>
                </c:pt>
                <c:pt idx="704">
                  <c:v>44806.291666666664</c:v>
                </c:pt>
                <c:pt idx="705">
                  <c:v>44810.291666666664</c:v>
                </c:pt>
                <c:pt idx="706">
                  <c:v>44811.291666666664</c:v>
                </c:pt>
                <c:pt idx="707">
                  <c:v>44812.291666666664</c:v>
                </c:pt>
                <c:pt idx="708">
                  <c:v>44813.291666666664</c:v>
                </c:pt>
                <c:pt idx="709">
                  <c:v>44816.291666666664</c:v>
                </c:pt>
                <c:pt idx="710">
                  <c:v>44817.291666666664</c:v>
                </c:pt>
                <c:pt idx="711">
                  <c:v>44818.291666666664</c:v>
                </c:pt>
                <c:pt idx="712">
                  <c:v>44819.291666666664</c:v>
                </c:pt>
                <c:pt idx="713">
                  <c:v>44820.291666666664</c:v>
                </c:pt>
                <c:pt idx="714">
                  <c:v>44823.291666666664</c:v>
                </c:pt>
                <c:pt idx="715">
                  <c:v>44824.291666666664</c:v>
                </c:pt>
                <c:pt idx="716">
                  <c:v>44825.291666666664</c:v>
                </c:pt>
                <c:pt idx="717">
                  <c:v>44826.291666666664</c:v>
                </c:pt>
                <c:pt idx="718">
                  <c:v>44827.291666666664</c:v>
                </c:pt>
                <c:pt idx="719">
                  <c:v>44830.291666666664</c:v>
                </c:pt>
                <c:pt idx="720">
                  <c:v>44831.291666666664</c:v>
                </c:pt>
                <c:pt idx="721">
                  <c:v>44832.291666666664</c:v>
                </c:pt>
                <c:pt idx="722">
                  <c:v>44833.291666666664</c:v>
                </c:pt>
                <c:pt idx="723">
                  <c:v>44834.291666666664</c:v>
                </c:pt>
                <c:pt idx="724">
                  <c:v>44837.291666666664</c:v>
                </c:pt>
                <c:pt idx="725">
                  <c:v>44838.291666666664</c:v>
                </c:pt>
                <c:pt idx="726">
                  <c:v>44839.291666666664</c:v>
                </c:pt>
                <c:pt idx="727">
                  <c:v>44840.291666666664</c:v>
                </c:pt>
                <c:pt idx="728">
                  <c:v>44841.291666666664</c:v>
                </c:pt>
                <c:pt idx="729">
                  <c:v>44844.291666666664</c:v>
                </c:pt>
                <c:pt idx="730">
                  <c:v>44845.291666666664</c:v>
                </c:pt>
                <c:pt idx="731">
                  <c:v>44846.291666666664</c:v>
                </c:pt>
                <c:pt idx="732">
                  <c:v>44847.291666666664</c:v>
                </c:pt>
                <c:pt idx="733">
                  <c:v>44848.291666666664</c:v>
                </c:pt>
                <c:pt idx="734">
                  <c:v>44851.291666666664</c:v>
                </c:pt>
                <c:pt idx="735">
                  <c:v>44852.291666666664</c:v>
                </c:pt>
                <c:pt idx="736">
                  <c:v>44853.291666666664</c:v>
                </c:pt>
                <c:pt idx="737">
                  <c:v>44854.291666666664</c:v>
                </c:pt>
                <c:pt idx="738">
                  <c:v>44855.291666666664</c:v>
                </c:pt>
                <c:pt idx="739">
                  <c:v>44858.291666666664</c:v>
                </c:pt>
                <c:pt idx="740">
                  <c:v>44859.291666666664</c:v>
                </c:pt>
                <c:pt idx="741">
                  <c:v>44860.291666666664</c:v>
                </c:pt>
                <c:pt idx="742">
                  <c:v>44861.291666666664</c:v>
                </c:pt>
                <c:pt idx="743">
                  <c:v>44862.291666666664</c:v>
                </c:pt>
                <c:pt idx="744">
                  <c:v>44865.291666666664</c:v>
                </c:pt>
                <c:pt idx="745">
                  <c:v>44866.291666666664</c:v>
                </c:pt>
                <c:pt idx="746">
                  <c:v>44867.291666666664</c:v>
                </c:pt>
                <c:pt idx="747">
                  <c:v>44868.291666666664</c:v>
                </c:pt>
                <c:pt idx="748">
                  <c:v>44869.291666666664</c:v>
                </c:pt>
                <c:pt idx="749">
                  <c:v>44872.291666666664</c:v>
                </c:pt>
                <c:pt idx="750">
                  <c:v>44873.291666666664</c:v>
                </c:pt>
                <c:pt idx="751">
                  <c:v>44874.291666666664</c:v>
                </c:pt>
                <c:pt idx="752">
                  <c:v>44875.291666666664</c:v>
                </c:pt>
                <c:pt idx="753">
                  <c:v>44876.291666666664</c:v>
                </c:pt>
                <c:pt idx="754">
                  <c:v>44879.291666666664</c:v>
                </c:pt>
                <c:pt idx="755">
                  <c:v>44880.291666666664</c:v>
                </c:pt>
                <c:pt idx="756">
                  <c:v>44881.291666666664</c:v>
                </c:pt>
                <c:pt idx="757">
                  <c:v>44882.291666666664</c:v>
                </c:pt>
                <c:pt idx="758">
                  <c:v>44883.291666666664</c:v>
                </c:pt>
                <c:pt idx="759">
                  <c:v>44886.291666666664</c:v>
                </c:pt>
                <c:pt idx="760">
                  <c:v>44887.291666666664</c:v>
                </c:pt>
                <c:pt idx="761">
                  <c:v>44888.291666666664</c:v>
                </c:pt>
                <c:pt idx="762">
                  <c:v>44890.291666666664</c:v>
                </c:pt>
                <c:pt idx="763">
                  <c:v>44893.291666666664</c:v>
                </c:pt>
                <c:pt idx="764">
                  <c:v>44894.291666666664</c:v>
                </c:pt>
                <c:pt idx="765">
                  <c:v>44895.291666666664</c:v>
                </c:pt>
                <c:pt idx="766">
                  <c:v>44896.291666666664</c:v>
                </c:pt>
                <c:pt idx="767">
                  <c:v>44897.291666666664</c:v>
                </c:pt>
                <c:pt idx="768">
                  <c:v>44900.291666666664</c:v>
                </c:pt>
                <c:pt idx="769">
                  <c:v>44901.291666666664</c:v>
                </c:pt>
                <c:pt idx="770">
                  <c:v>44902.291666666664</c:v>
                </c:pt>
                <c:pt idx="771">
                  <c:v>44903.291666666664</c:v>
                </c:pt>
                <c:pt idx="772">
                  <c:v>44904.291666666664</c:v>
                </c:pt>
                <c:pt idx="773">
                  <c:v>44907.291666666664</c:v>
                </c:pt>
                <c:pt idx="774">
                  <c:v>44908.291666666664</c:v>
                </c:pt>
                <c:pt idx="775">
                  <c:v>44909.291666666664</c:v>
                </c:pt>
                <c:pt idx="776">
                  <c:v>44910.291666666664</c:v>
                </c:pt>
                <c:pt idx="777">
                  <c:v>44911.291666666664</c:v>
                </c:pt>
                <c:pt idx="778">
                  <c:v>44914.291666666664</c:v>
                </c:pt>
                <c:pt idx="779">
                  <c:v>44915.291666666664</c:v>
                </c:pt>
                <c:pt idx="780">
                  <c:v>44916.291666666664</c:v>
                </c:pt>
                <c:pt idx="781">
                  <c:v>44917.291666666664</c:v>
                </c:pt>
                <c:pt idx="782">
                  <c:v>44918.291666666664</c:v>
                </c:pt>
                <c:pt idx="783">
                  <c:v>44922.291666666664</c:v>
                </c:pt>
                <c:pt idx="784">
                  <c:v>44923.291666666664</c:v>
                </c:pt>
                <c:pt idx="785">
                  <c:v>44924.291666666664</c:v>
                </c:pt>
                <c:pt idx="786">
                  <c:v>44925.291666666664</c:v>
                </c:pt>
                <c:pt idx="787">
                  <c:v>44929.291666666664</c:v>
                </c:pt>
                <c:pt idx="788">
                  <c:v>44930.291666666664</c:v>
                </c:pt>
                <c:pt idx="789">
                  <c:v>44931.291666666664</c:v>
                </c:pt>
                <c:pt idx="790">
                  <c:v>44932.291666666664</c:v>
                </c:pt>
                <c:pt idx="791">
                  <c:v>44935.291666666664</c:v>
                </c:pt>
                <c:pt idx="792">
                  <c:v>44936.291666666664</c:v>
                </c:pt>
                <c:pt idx="793">
                  <c:v>44937.291666666664</c:v>
                </c:pt>
                <c:pt idx="794">
                  <c:v>44938.291666666664</c:v>
                </c:pt>
                <c:pt idx="795">
                  <c:v>44939.291666666664</c:v>
                </c:pt>
                <c:pt idx="796">
                  <c:v>44943.291666666664</c:v>
                </c:pt>
                <c:pt idx="797">
                  <c:v>44944.291666666664</c:v>
                </c:pt>
                <c:pt idx="798">
                  <c:v>44945.291666666664</c:v>
                </c:pt>
                <c:pt idx="799">
                  <c:v>44946.291666666664</c:v>
                </c:pt>
                <c:pt idx="800">
                  <c:v>44949.291666666664</c:v>
                </c:pt>
                <c:pt idx="801">
                  <c:v>44950.291666666664</c:v>
                </c:pt>
                <c:pt idx="802">
                  <c:v>44951.291666666664</c:v>
                </c:pt>
                <c:pt idx="803">
                  <c:v>44952.291666666664</c:v>
                </c:pt>
                <c:pt idx="804">
                  <c:v>44953.291666666664</c:v>
                </c:pt>
                <c:pt idx="805">
                  <c:v>44956.291666666664</c:v>
                </c:pt>
                <c:pt idx="806">
                  <c:v>44957.291666666664</c:v>
                </c:pt>
                <c:pt idx="807">
                  <c:v>44958.291666666664</c:v>
                </c:pt>
                <c:pt idx="808">
                  <c:v>44959.291666666664</c:v>
                </c:pt>
                <c:pt idx="809">
                  <c:v>44960.291666666664</c:v>
                </c:pt>
                <c:pt idx="810">
                  <c:v>44963.291666666664</c:v>
                </c:pt>
                <c:pt idx="811">
                  <c:v>44964.291666666664</c:v>
                </c:pt>
                <c:pt idx="812">
                  <c:v>44965.291666666664</c:v>
                </c:pt>
                <c:pt idx="813">
                  <c:v>44966.291666666664</c:v>
                </c:pt>
                <c:pt idx="814">
                  <c:v>44967.291666666664</c:v>
                </c:pt>
                <c:pt idx="815">
                  <c:v>44970.291666666664</c:v>
                </c:pt>
                <c:pt idx="816">
                  <c:v>44971.291666666664</c:v>
                </c:pt>
                <c:pt idx="817">
                  <c:v>44972.291666666664</c:v>
                </c:pt>
                <c:pt idx="818">
                  <c:v>44973.291666666664</c:v>
                </c:pt>
                <c:pt idx="819">
                  <c:v>44974.291666666664</c:v>
                </c:pt>
                <c:pt idx="820">
                  <c:v>44978.291666666664</c:v>
                </c:pt>
                <c:pt idx="821">
                  <c:v>44979.291666666664</c:v>
                </c:pt>
                <c:pt idx="822">
                  <c:v>44980.291666666664</c:v>
                </c:pt>
                <c:pt idx="823">
                  <c:v>44981.291666666664</c:v>
                </c:pt>
                <c:pt idx="824">
                  <c:v>44984.291666666664</c:v>
                </c:pt>
                <c:pt idx="825">
                  <c:v>44985.291666666664</c:v>
                </c:pt>
                <c:pt idx="826">
                  <c:v>44986.291666666664</c:v>
                </c:pt>
                <c:pt idx="827">
                  <c:v>44987.291666666664</c:v>
                </c:pt>
                <c:pt idx="828">
                  <c:v>44988.291666666664</c:v>
                </c:pt>
                <c:pt idx="829">
                  <c:v>44991.291666666664</c:v>
                </c:pt>
                <c:pt idx="830">
                  <c:v>44992.291666666664</c:v>
                </c:pt>
                <c:pt idx="831">
                  <c:v>44993.291666666664</c:v>
                </c:pt>
                <c:pt idx="832">
                  <c:v>44994.291666666664</c:v>
                </c:pt>
                <c:pt idx="833">
                  <c:v>44995.291666666664</c:v>
                </c:pt>
                <c:pt idx="834">
                  <c:v>44998.291666666664</c:v>
                </c:pt>
                <c:pt idx="835">
                  <c:v>44999.291666666664</c:v>
                </c:pt>
                <c:pt idx="836">
                  <c:v>45000.291666666664</c:v>
                </c:pt>
                <c:pt idx="837">
                  <c:v>45001.291666666664</c:v>
                </c:pt>
                <c:pt idx="838">
                  <c:v>45002.291666666664</c:v>
                </c:pt>
                <c:pt idx="839">
                  <c:v>45005.291666666664</c:v>
                </c:pt>
                <c:pt idx="840">
                  <c:v>45006.291666666664</c:v>
                </c:pt>
                <c:pt idx="841">
                  <c:v>45007.291666666664</c:v>
                </c:pt>
                <c:pt idx="842">
                  <c:v>45008.291666666664</c:v>
                </c:pt>
                <c:pt idx="843">
                  <c:v>45009.291666666664</c:v>
                </c:pt>
                <c:pt idx="844">
                  <c:v>45012.291666666664</c:v>
                </c:pt>
                <c:pt idx="845">
                  <c:v>45013.291666666664</c:v>
                </c:pt>
                <c:pt idx="846">
                  <c:v>45014.291666666664</c:v>
                </c:pt>
                <c:pt idx="847">
                  <c:v>45015.291666666664</c:v>
                </c:pt>
                <c:pt idx="848">
                  <c:v>45016.291666666664</c:v>
                </c:pt>
                <c:pt idx="849">
                  <c:v>45019.291666666664</c:v>
                </c:pt>
                <c:pt idx="850">
                  <c:v>45020.291666666664</c:v>
                </c:pt>
                <c:pt idx="851">
                  <c:v>45021.291666666664</c:v>
                </c:pt>
                <c:pt idx="852">
                  <c:v>45022.291666666664</c:v>
                </c:pt>
                <c:pt idx="853">
                  <c:v>45026.291666666664</c:v>
                </c:pt>
                <c:pt idx="854">
                  <c:v>45027.291666666664</c:v>
                </c:pt>
                <c:pt idx="855">
                  <c:v>45028.291666666664</c:v>
                </c:pt>
                <c:pt idx="856">
                  <c:v>45029.291666666664</c:v>
                </c:pt>
                <c:pt idx="857">
                  <c:v>45030.291666666664</c:v>
                </c:pt>
                <c:pt idx="858">
                  <c:v>45033.291666666664</c:v>
                </c:pt>
                <c:pt idx="859">
                  <c:v>45034.291666666664</c:v>
                </c:pt>
                <c:pt idx="860">
                  <c:v>45035.291666666664</c:v>
                </c:pt>
                <c:pt idx="861">
                  <c:v>45036.291666666664</c:v>
                </c:pt>
                <c:pt idx="862">
                  <c:v>45037.291666666664</c:v>
                </c:pt>
                <c:pt idx="863">
                  <c:v>45040.291666666664</c:v>
                </c:pt>
                <c:pt idx="864">
                  <c:v>45041.291666666664</c:v>
                </c:pt>
                <c:pt idx="865">
                  <c:v>45042.291666666664</c:v>
                </c:pt>
                <c:pt idx="866">
                  <c:v>45043.291666666664</c:v>
                </c:pt>
                <c:pt idx="867">
                  <c:v>45044.291666666664</c:v>
                </c:pt>
                <c:pt idx="868">
                  <c:v>45047.291666666664</c:v>
                </c:pt>
                <c:pt idx="869">
                  <c:v>45048.291666666664</c:v>
                </c:pt>
                <c:pt idx="870">
                  <c:v>45049.291666666664</c:v>
                </c:pt>
                <c:pt idx="871">
                  <c:v>45050.291666666664</c:v>
                </c:pt>
                <c:pt idx="872">
                  <c:v>45051.291666666664</c:v>
                </c:pt>
                <c:pt idx="873">
                  <c:v>45054.291666666664</c:v>
                </c:pt>
                <c:pt idx="874">
                  <c:v>45055.291666666664</c:v>
                </c:pt>
                <c:pt idx="875">
                  <c:v>45056.291666666664</c:v>
                </c:pt>
                <c:pt idx="876">
                  <c:v>45057.291666666664</c:v>
                </c:pt>
                <c:pt idx="877">
                  <c:v>45058.291666666664</c:v>
                </c:pt>
                <c:pt idx="878">
                  <c:v>45061.291666666664</c:v>
                </c:pt>
                <c:pt idx="879">
                  <c:v>45062.291666666664</c:v>
                </c:pt>
                <c:pt idx="880">
                  <c:v>45063.291666666664</c:v>
                </c:pt>
                <c:pt idx="881">
                  <c:v>45064.291666666664</c:v>
                </c:pt>
                <c:pt idx="882">
                  <c:v>45065.291666666664</c:v>
                </c:pt>
                <c:pt idx="883">
                  <c:v>45068.291666666664</c:v>
                </c:pt>
                <c:pt idx="884">
                  <c:v>45069.291666666664</c:v>
                </c:pt>
                <c:pt idx="885">
                  <c:v>45070.291666666664</c:v>
                </c:pt>
                <c:pt idx="886">
                  <c:v>45071.291666666664</c:v>
                </c:pt>
                <c:pt idx="887">
                  <c:v>45072.291666666664</c:v>
                </c:pt>
                <c:pt idx="888">
                  <c:v>45076.291666666664</c:v>
                </c:pt>
                <c:pt idx="889">
                  <c:v>45077.291666666664</c:v>
                </c:pt>
                <c:pt idx="890">
                  <c:v>45078.291666666664</c:v>
                </c:pt>
                <c:pt idx="891">
                  <c:v>45079.291666666664</c:v>
                </c:pt>
                <c:pt idx="892">
                  <c:v>45082.291666666664</c:v>
                </c:pt>
                <c:pt idx="893">
                  <c:v>45083.291666666664</c:v>
                </c:pt>
                <c:pt idx="894">
                  <c:v>45084.291666666664</c:v>
                </c:pt>
                <c:pt idx="895">
                  <c:v>45085.291666666664</c:v>
                </c:pt>
                <c:pt idx="896">
                  <c:v>45086.291666666664</c:v>
                </c:pt>
                <c:pt idx="897">
                  <c:v>45089.291666666664</c:v>
                </c:pt>
                <c:pt idx="898">
                  <c:v>45090.291666666664</c:v>
                </c:pt>
                <c:pt idx="899">
                  <c:v>45091.291666666664</c:v>
                </c:pt>
                <c:pt idx="900">
                  <c:v>45092.291666666664</c:v>
                </c:pt>
                <c:pt idx="901">
                  <c:v>45093.291666666664</c:v>
                </c:pt>
                <c:pt idx="902">
                  <c:v>45097.291666666664</c:v>
                </c:pt>
                <c:pt idx="903">
                  <c:v>45098.291666666664</c:v>
                </c:pt>
                <c:pt idx="904">
                  <c:v>45099.291666666664</c:v>
                </c:pt>
                <c:pt idx="905">
                  <c:v>45100.291666666664</c:v>
                </c:pt>
                <c:pt idx="906">
                  <c:v>45103.291666666664</c:v>
                </c:pt>
                <c:pt idx="907">
                  <c:v>45104.291666666664</c:v>
                </c:pt>
                <c:pt idx="908">
                  <c:v>45105.291666666664</c:v>
                </c:pt>
                <c:pt idx="909">
                  <c:v>45106.291666666664</c:v>
                </c:pt>
                <c:pt idx="910">
                  <c:v>45107.291666666664</c:v>
                </c:pt>
                <c:pt idx="911">
                  <c:v>45110.291666666664</c:v>
                </c:pt>
                <c:pt idx="912">
                  <c:v>45112.291666666664</c:v>
                </c:pt>
                <c:pt idx="913">
                  <c:v>45113.291666666664</c:v>
                </c:pt>
                <c:pt idx="914">
                  <c:v>45114.291666666664</c:v>
                </c:pt>
                <c:pt idx="915">
                  <c:v>45117.291666666664</c:v>
                </c:pt>
                <c:pt idx="916">
                  <c:v>45118.291666666664</c:v>
                </c:pt>
                <c:pt idx="917">
                  <c:v>45119.291666666664</c:v>
                </c:pt>
                <c:pt idx="918">
                  <c:v>45120.291666666664</c:v>
                </c:pt>
                <c:pt idx="919">
                  <c:v>45121.291666666664</c:v>
                </c:pt>
                <c:pt idx="920">
                  <c:v>45124.291666666664</c:v>
                </c:pt>
                <c:pt idx="921">
                  <c:v>45125.291666666664</c:v>
                </c:pt>
                <c:pt idx="922">
                  <c:v>45126.291666666664</c:v>
                </c:pt>
                <c:pt idx="923">
                  <c:v>45127.291666666664</c:v>
                </c:pt>
                <c:pt idx="924">
                  <c:v>45128.291666666664</c:v>
                </c:pt>
                <c:pt idx="925">
                  <c:v>45131.291666666664</c:v>
                </c:pt>
                <c:pt idx="926">
                  <c:v>45132.291666666664</c:v>
                </c:pt>
                <c:pt idx="927">
                  <c:v>45133.291666666664</c:v>
                </c:pt>
                <c:pt idx="928">
                  <c:v>45134.291666666664</c:v>
                </c:pt>
                <c:pt idx="929">
                  <c:v>45135.291666666664</c:v>
                </c:pt>
                <c:pt idx="930">
                  <c:v>45138.291666666664</c:v>
                </c:pt>
                <c:pt idx="931">
                  <c:v>45139.291666666664</c:v>
                </c:pt>
                <c:pt idx="932">
                  <c:v>45140.291666666664</c:v>
                </c:pt>
                <c:pt idx="933">
                  <c:v>45141.291666666664</c:v>
                </c:pt>
                <c:pt idx="934">
                  <c:v>45142.291666666664</c:v>
                </c:pt>
                <c:pt idx="935">
                  <c:v>45145.291666666664</c:v>
                </c:pt>
                <c:pt idx="936">
                  <c:v>45146.291666666664</c:v>
                </c:pt>
                <c:pt idx="937">
                  <c:v>45147.291666666664</c:v>
                </c:pt>
                <c:pt idx="938">
                  <c:v>45148.291666666664</c:v>
                </c:pt>
                <c:pt idx="939">
                  <c:v>45149.291666666664</c:v>
                </c:pt>
                <c:pt idx="940">
                  <c:v>45152.291666666664</c:v>
                </c:pt>
                <c:pt idx="941">
                  <c:v>45153.291666666664</c:v>
                </c:pt>
                <c:pt idx="942">
                  <c:v>45154.291666666664</c:v>
                </c:pt>
                <c:pt idx="943">
                  <c:v>45155.291666666664</c:v>
                </c:pt>
                <c:pt idx="944">
                  <c:v>45156.291666666664</c:v>
                </c:pt>
                <c:pt idx="945">
                  <c:v>45159.291666666664</c:v>
                </c:pt>
                <c:pt idx="946">
                  <c:v>45160.291666666664</c:v>
                </c:pt>
                <c:pt idx="947">
                  <c:v>45161.291666666664</c:v>
                </c:pt>
                <c:pt idx="948">
                  <c:v>45162.291666666664</c:v>
                </c:pt>
                <c:pt idx="949">
                  <c:v>45163.291666666664</c:v>
                </c:pt>
                <c:pt idx="950">
                  <c:v>45166.291666666664</c:v>
                </c:pt>
                <c:pt idx="951">
                  <c:v>45167.291666666664</c:v>
                </c:pt>
                <c:pt idx="952">
                  <c:v>45168.291666666664</c:v>
                </c:pt>
                <c:pt idx="953">
                  <c:v>45169.291666666664</c:v>
                </c:pt>
                <c:pt idx="954">
                  <c:v>45170.291666666664</c:v>
                </c:pt>
                <c:pt idx="955">
                  <c:v>45174.291666666664</c:v>
                </c:pt>
                <c:pt idx="956">
                  <c:v>45175.291666666664</c:v>
                </c:pt>
                <c:pt idx="957">
                  <c:v>45176.291666666664</c:v>
                </c:pt>
                <c:pt idx="958">
                  <c:v>45177.291666666664</c:v>
                </c:pt>
                <c:pt idx="959">
                  <c:v>45180.291666666664</c:v>
                </c:pt>
                <c:pt idx="960">
                  <c:v>45181.291666666664</c:v>
                </c:pt>
                <c:pt idx="961">
                  <c:v>45182.291666666664</c:v>
                </c:pt>
                <c:pt idx="962">
                  <c:v>45183.291666666664</c:v>
                </c:pt>
                <c:pt idx="963">
                  <c:v>45184.291666666664</c:v>
                </c:pt>
                <c:pt idx="964">
                  <c:v>45187.291666666664</c:v>
                </c:pt>
                <c:pt idx="965">
                  <c:v>45188.291666666664</c:v>
                </c:pt>
                <c:pt idx="966">
                  <c:v>45189.291666666664</c:v>
                </c:pt>
                <c:pt idx="967">
                  <c:v>45190.291666666664</c:v>
                </c:pt>
                <c:pt idx="968">
                  <c:v>45191.291666666664</c:v>
                </c:pt>
                <c:pt idx="969">
                  <c:v>45194.291666666664</c:v>
                </c:pt>
                <c:pt idx="970">
                  <c:v>45195.291666666664</c:v>
                </c:pt>
                <c:pt idx="971">
                  <c:v>45196.291666666664</c:v>
                </c:pt>
                <c:pt idx="972">
                  <c:v>45197.291666666664</c:v>
                </c:pt>
                <c:pt idx="973">
                  <c:v>45198.291666666664</c:v>
                </c:pt>
                <c:pt idx="974">
                  <c:v>45201.291666666664</c:v>
                </c:pt>
                <c:pt idx="975">
                  <c:v>45202.291666666664</c:v>
                </c:pt>
                <c:pt idx="976">
                  <c:v>45203.291666666664</c:v>
                </c:pt>
                <c:pt idx="977">
                  <c:v>45204.291666666664</c:v>
                </c:pt>
                <c:pt idx="978">
                  <c:v>45205.291666666664</c:v>
                </c:pt>
                <c:pt idx="979">
                  <c:v>45208.291666666664</c:v>
                </c:pt>
                <c:pt idx="980">
                  <c:v>45209.291666666664</c:v>
                </c:pt>
                <c:pt idx="981">
                  <c:v>45210.291666666664</c:v>
                </c:pt>
                <c:pt idx="982">
                  <c:v>45211.291666666664</c:v>
                </c:pt>
                <c:pt idx="983">
                  <c:v>45212.291666666664</c:v>
                </c:pt>
                <c:pt idx="984">
                  <c:v>45215.291666666664</c:v>
                </c:pt>
                <c:pt idx="985">
                  <c:v>45216.291666666664</c:v>
                </c:pt>
                <c:pt idx="986">
                  <c:v>45217.291666666664</c:v>
                </c:pt>
                <c:pt idx="987">
                  <c:v>45218.291666666664</c:v>
                </c:pt>
                <c:pt idx="988">
                  <c:v>45219.291666666664</c:v>
                </c:pt>
                <c:pt idx="989">
                  <c:v>45222.291666666664</c:v>
                </c:pt>
                <c:pt idx="990">
                  <c:v>45223.291666666664</c:v>
                </c:pt>
                <c:pt idx="991">
                  <c:v>45224.291666666664</c:v>
                </c:pt>
                <c:pt idx="992">
                  <c:v>45225.291666666664</c:v>
                </c:pt>
                <c:pt idx="993">
                  <c:v>45226.291666666664</c:v>
                </c:pt>
                <c:pt idx="994">
                  <c:v>45229.291666666664</c:v>
                </c:pt>
                <c:pt idx="995">
                  <c:v>45230.291666666664</c:v>
                </c:pt>
                <c:pt idx="996">
                  <c:v>45231.291666666664</c:v>
                </c:pt>
                <c:pt idx="997">
                  <c:v>45232.291666666664</c:v>
                </c:pt>
                <c:pt idx="998">
                  <c:v>45233.291666666664</c:v>
                </c:pt>
                <c:pt idx="999">
                  <c:v>45236.291666666664</c:v>
                </c:pt>
                <c:pt idx="1000">
                  <c:v>45237.291666666664</c:v>
                </c:pt>
                <c:pt idx="1001">
                  <c:v>45238.291666666664</c:v>
                </c:pt>
                <c:pt idx="1002">
                  <c:v>45239.291666666664</c:v>
                </c:pt>
                <c:pt idx="1003">
                  <c:v>45240.291666666664</c:v>
                </c:pt>
                <c:pt idx="1004">
                  <c:v>45243.291666666664</c:v>
                </c:pt>
                <c:pt idx="1005">
                  <c:v>45244.291666666664</c:v>
                </c:pt>
                <c:pt idx="1006">
                  <c:v>45245.291666666664</c:v>
                </c:pt>
                <c:pt idx="1007">
                  <c:v>45246.291666666664</c:v>
                </c:pt>
                <c:pt idx="1008">
                  <c:v>45247.291666666664</c:v>
                </c:pt>
                <c:pt idx="1009">
                  <c:v>45250.291666666664</c:v>
                </c:pt>
                <c:pt idx="1010">
                  <c:v>45251.291666666664</c:v>
                </c:pt>
                <c:pt idx="1011">
                  <c:v>45252.291666666664</c:v>
                </c:pt>
                <c:pt idx="1012">
                  <c:v>45254.291666666664</c:v>
                </c:pt>
                <c:pt idx="1013">
                  <c:v>45257.291666666664</c:v>
                </c:pt>
                <c:pt idx="1014">
                  <c:v>45258.291666666664</c:v>
                </c:pt>
                <c:pt idx="1015">
                  <c:v>45259.291666666664</c:v>
                </c:pt>
                <c:pt idx="1016">
                  <c:v>45260.291666666664</c:v>
                </c:pt>
                <c:pt idx="1017">
                  <c:v>45261.291666666664</c:v>
                </c:pt>
                <c:pt idx="1018">
                  <c:v>45264.291666666664</c:v>
                </c:pt>
                <c:pt idx="1019">
                  <c:v>45265.291666666664</c:v>
                </c:pt>
                <c:pt idx="1020">
                  <c:v>45266.291666666664</c:v>
                </c:pt>
                <c:pt idx="1021">
                  <c:v>45267.291666666664</c:v>
                </c:pt>
                <c:pt idx="1022">
                  <c:v>45268.291666666664</c:v>
                </c:pt>
                <c:pt idx="1023">
                  <c:v>45271.291666666664</c:v>
                </c:pt>
                <c:pt idx="1024">
                  <c:v>45272.291666666664</c:v>
                </c:pt>
                <c:pt idx="1025">
                  <c:v>45273.291666666664</c:v>
                </c:pt>
                <c:pt idx="1026">
                  <c:v>45274.291666666664</c:v>
                </c:pt>
                <c:pt idx="1027">
                  <c:v>45275.291666666664</c:v>
                </c:pt>
                <c:pt idx="1028">
                  <c:v>45278.291666666664</c:v>
                </c:pt>
                <c:pt idx="1029">
                  <c:v>45279.291666666664</c:v>
                </c:pt>
                <c:pt idx="1030">
                  <c:v>45280.291666666664</c:v>
                </c:pt>
                <c:pt idx="1031">
                  <c:v>45281.291666666664</c:v>
                </c:pt>
                <c:pt idx="1032">
                  <c:v>45282.291666666664</c:v>
                </c:pt>
                <c:pt idx="1033">
                  <c:v>45286.291666666664</c:v>
                </c:pt>
                <c:pt idx="1034">
                  <c:v>45287.291666666664</c:v>
                </c:pt>
                <c:pt idx="1035">
                  <c:v>45288.291666666664</c:v>
                </c:pt>
                <c:pt idx="1036">
                  <c:v>45289.291666666664</c:v>
                </c:pt>
                <c:pt idx="1037">
                  <c:v>45293.291666666664</c:v>
                </c:pt>
                <c:pt idx="1038">
                  <c:v>45294.291666666664</c:v>
                </c:pt>
                <c:pt idx="1039">
                  <c:v>45295.291666666664</c:v>
                </c:pt>
                <c:pt idx="1040">
                  <c:v>45296.291666666664</c:v>
                </c:pt>
                <c:pt idx="1041">
                  <c:v>45299.291666666664</c:v>
                </c:pt>
                <c:pt idx="1042">
                  <c:v>45300.291666666664</c:v>
                </c:pt>
                <c:pt idx="1043">
                  <c:v>45301.291666666664</c:v>
                </c:pt>
                <c:pt idx="1044">
                  <c:v>45302.291666666664</c:v>
                </c:pt>
                <c:pt idx="1045">
                  <c:v>45303.291666666664</c:v>
                </c:pt>
                <c:pt idx="1046">
                  <c:v>45307.291666666664</c:v>
                </c:pt>
                <c:pt idx="1047">
                  <c:v>45308.291666666664</c:v>
                </c:pt>
                <c:pt idx="1048">
                  <c:v>45309.291666666664</c:v>
                </c:pt>
                <c:pt idx="1049">
                  <c:v>45310.291666666664</c:v>
                </c:pt>
                <c:pt idx="1050">
                  <c:v>45313.291666666664</c:v>
                </c:pt>
                <c:pt idx="1051">
                  <c:v>45314.291666666664</c:v>
                </c:pt>
                <c:pt idx="1052">
                  <c:v>45315.291666666664</c:v>
                </c:pt>
                <c:pt idx="1053">
                  <c:v>45316.291666666664</c:v>
                </c:pt>
                <c:pt idx="1054">
                  <c:v>45317.291666666664</c:v>
                </c:pt>
                <c:pt idx="1055">
                  <c:v>45320.291666666664</c:v>
                </c:pt>
                <c:pt idx="1056">
                  <c:v>45321.291666666664</c:v>
                </c:pt>
                <c:pt idx="1057">
                  <c:v>45322.291666666664</c:v>
                </c:pt>
                <c:pt idx="1058">
                  <c:v>45323.291666666664</c:v>
                </c:pt>
                <c:pt idx="1059">
                  <c:v>45324.291666666664</c:v>
                </c:pt>
                <c:pt idx="1060">
                  <c:v>45327.291666666664</c:v>
                </c:pt>
                <c:pt idx="1061">
                  <c:v>45328.291666666664</c:v>
                </c:pt>
                <c:pt idx="1062">
                  <c:v>45329.291666666664</c:v>
                </c:pt>
                <c:pt idx="1063">
                  <c:v>45330.291666666664</c:v>
                </c:pt>
                <c:pt idx="1064">
                  <c:v>45331.291666666664</c:v>
                </c:pt>
                <c:pt idx="1065">
                  <c:v>45334.291666666664</c:v>
                </c:pt>
                <c:pt idx="1066">
                  <c:v>45335.291666666664</c:v>
                </c:pt>
                <c:pt idx="1067">
                  <c:v>45336.291666666664</c:v>
                </c:pt>
                <c:pt idx="1068">
                  <c:v>45337.291666666664</c:v>
                </c:pt>
                <c:pt idx="1069">
                  <c:v>45338.291666666664</c:v>
                </c:pt>
                <c:pt idx="1070">
                  <c:v>45342.291666666664</c:v>
                </c:pt>
                <c:pt idx="1071">
                  <c:v>45343.291666666664</c:v>
                </c:pt>
                <c:pt idx="1072">
                  <c:v>45344.291666666664</c:v>
                </c:pt>
                <c:pt idx="1073">
                  <c:v>45345.291666666664</c:v>
                </c:pt>
                <c:pt idx="1074">
                  <c:v>45348.291666666664</c:v>
                </c:pt>
                <c:pt idx="1075">
                  <c:v>45349.291666666664</c:v>
                </c:pt>
                <c:pt idx="1076">
                  <c:v>45350.291666666664</c:v>
                </c:pt>
                <c:pt idx="1077">
                  <c:v>45351.291666666664</c:v>
                </c:pt>
                <c:pt idx="1078">
                  <c:v>45352.291666666664</c:v>
                </c:pt>
                <c:pt idx="1079">
                  <c:v>45355.291666666664</c:v>
                </c:pt>
                <c:pt idx="1080">
                  <c:v>45356.291666666664</c:v>
                </c:pt>
                <c:pt idx="1081">
                  <c:v>45357.291666666664</c:v>
                </c:pt>
                <c:pt idx="1082">
                  <c:v>45358.291666666664</c:v>
                </c:pt>
                <c:pt idx="1083">
                  <c:v>45359.291666666664</c:v>
                </c:pt>
                <c:pt idx="1084">
                  <c:v>45362.291666666664</c:v>
                </c:pt>
                <c:pt idx="1085">
                  <c:v>45363.291666666664</c:v>
                </c:pt>
                <c:pt idx="1086">
                  <c:v>45364.291666666664</c:v>
                </c:pt>
                <c:pt idx="1087">
                  <c:v>45365.291666666664</c:v>
                </c:pt>
                <c:pt idx="1088">
                  <c:v>45366.291666666664</c:v>
                </c:pt>
                <c:pt idx="1089">
                  <c:v>45369.291666666664</c:v>
                </c:pt>
                <c:pt idx="1090">
                  <c:v>45370.291666666664</c:v>
                </c:pt>
                <c:pt idx="1091">
                  <c:v>45371.291666666664</c:v>
                </c:pt>
                <c:pt idx="1092">
                  <c:v>45372.291666666664</c:v>
                </c:pt>
                <c:pt idx="1093">
                  <c:v>45373.291666666664</c:v>
                </c:pt>
                <c:pt idx="1094">
                  <c:v>45376.291666666664</c:v>
                </c:pt>
                <c:pt idx="1095">
                  <c:v>45377.291666666664</c:v>
                </c:pt>
                <c:pt idx="1096">
                  <c:v>45378.291666666664</c:v>
                </c:pt>
                <c:pt idx="1097">
                  <c:v>45379.291666666664</c:v>
                </c:pt>
                <c:pt idx="1098">
                  <c:v>45383.291666666664</c:v>
                </c:pt>
                <c:pt idx="1099">
                  <c:v>45384.291666666664</c:v>
                </c:pt>
                <c:pt idx="1100">
                  <c:v>45385.291666666664</c:v>
                </c:pt>
                <c:pt idx="1101">
                  <c:v>45386.291666666664</c:v>
                </c:pt>
                <c:pt idx="1102">
                  <c:v>45387.291666666664</c:v>
                </c:pt>
                <c:pt idx="1103">
                  <c:v>45390.291666666664</c:v>
                </c:pt>
                <c:pt idx="1104">
                  <c:v>45391.291666666664</c:v>
                </c:pt>
                <c:pt idx="1105">
                  <c:v>45392.291666666664</c:v>
                </c:pt>
                <c:pt idx="1106">
                  <c:v>45393.291666666664</c:v>
                </c:pt>
                <c:pt idx="1107">
                  <c:v>45394.291666666664</c:v>
                </c:pt>
                <c:pt idx="1108">
                  <c:v>45397.291666666664</c:v>
                </c:pt>
                <c:pt idx="1109">
                  <c:v>45398.291666666664</c:v>
                </c:pt>
                <c:pt idx="1110">
                  <c:v>45399.291666666664</c:v>
                </c:pt>
                <c:pt idx="1111">
                  <c:v>45400.291666666664</c:v>
                </c:pt>
                <c:pt idx="1112">
                  <c:v>45401.291666666664</c:v>
                </c:pt>
                <c:pt idx="1113">
                  <c:v>45404.291666666664</c:v>
                </c:pt>
                <c:pt idx="1114">
                  <c:v>45405.291666666664</c:v>
                </c:pt>
                <c:pt idx="1115">
                  <c:v>45406.291666666664</c:v>
                </c:pt>
                <c:pt idx="1116">
                  <c:v>45407.291666666664</c:v>
                </c:pt>
                <c:pt idx="1117">
                  <c:v>45408.291666666664</c:v>
                </c:pt>
                <c:pt idx="1118">
                  <c:v>45411.291666666664</c:v>
                </c:pt>
                <c:pt idx="1119">
                  <c:v>45412.291666666664</c:v>
                </c:pt>
                <c:pt idx="1120">
                  <c:v>45413.291666666664</c:v>
                </c:pt>
                <c:pt idx="1121">
                  <c:v>45414.291666666664</c:v>
                </c:pt>
                <c:pt idx="1122">
                  <c:v>45415.291666666664</c:v>
                </c:pt>
                <c:pt idx="1123">
                  <c:v>45418.291666666664</c:v>
                </c:pt>
                <c:pt idx="1124">
                  <c:v>45419.291666666664</c:v>
                </c:pt>
                <c:pt idx="1125">
                  <c:v>45420.291666666664</c:v>
                </c:pt>
                <c:pt idx="1126">
                  <c:v>45421.291666666664</c:v>
                </c:pt>
                <c:pt idx="1127">
                  <c:v>45422.291666666664</c:v>
                </c:pt>
                <c:pt idx="1128">
                  <c:v>45425.291666666664</c:v>
                </c:pt>
                <c:pt idx="1129">
                  <c:v>45426.291666666664</c:v>
                </c:pt>
                <c:pt idx="1130">
                  <c:v>45427.291666666664</c:v>
                </c:pt>
                <c:pt idx="1131">
                  <c:v>45428.291666666664</c:v>
                </c:pt>
                <c:pt idx="1132">
                  <c:v>45429.291666666664</c:v>
                </c:pt>
                <c:pt idx="1133">
                  <c:v>45432.291666666664</c:v>
                </c:pt>
                <c:pt idx="1134">
                  <c:v>45433.291666666664</c:v>
                </c:pt>
                <c:pt idx="1135">
                  <c:v>45434.291666666664</c:v>
                </c:pt>
                <c:pt idx="1136">
                  <c:v>45435.291666666664</c:v>
                </c:pt>
                <c:pt idx="1137">
                  <c:v>45436.291666666664</c:v>
                </c:pt>
                <c:pt idx="1138">
                  <c:v>45440.291666666664</c:v>
                </c:pt>
                <c:pt idx="1139">
                  <c:v>45441.291666666664</c:v>
                </c:pt>
                <c:pt idx="1140">
                  <c:v>45442.291666666664</c:v>
                </c:pt>
                <c:pt idx="1141">
                  <c:v>45443.291666666664</c:v>
                </c:pt>
                <c:pt idx="1142">
                  <c:v>45446.291666666664</c:v>
                </c:pt>
                <c:pt idx="1143">
                  <c:v>45447.291666666664</c:v>
                </c:pt>
                <c:pt idx="1144">
                  <c:v>45448.291666666664</c:v>
                </c:pt>
                <c:pt idx="1145">
                  <c:v>45449.291666666664</c:v>
                </c:pt>
                <c:pt idx="1146">
                  <c:v>45450.291666666664</c:v>
                </c:pt>
                <c:pt idx="1147">
                  <c:v>45453.291666666664</c:v>
                </c:pt>
                <c:pt idx="1148">
                  <c:v>45454.291666666664</c:v>
                </c:pt>
                <c:pt idx="1149">
                  <c:v>45455.291666666664</c:v>
                </c:pt>
                <c:pt idx="1150">
                  <c:v>45456.291666666664</c:v>
                </c:pt>
                <c:pt idx="1151">
                  <c:v>45457.291666666664</c:v>
                </c:pt>
                <c:pt idx="1152">
                  <c:v>45460.291666666664</c:v>
                </c:pt>
                <c:pt idx="1153">
                  <c:v>45461.291666666664</c:v>
                </c:pt>
                <c:pt idx="1154">
                  <c:v>45463.291666666664</c:v>
                </c:pt>
                <c:pt idx="1155">
                  <c:v>45464.291666666664</c:v>
                </c:pt>
                <c:pt idx="1156">
                  <c:v>45467.291666666664</c:v>
                </c:pt>
                <c:pt idx="1157">
                  <c:v>45468.291666666664</c:v>
                </c:pt>
                <c:pt idx="1158">
                  <c:v>45469.291666666664</c:v>
                </c:pt>
                <c:pt idx="1159">
                  <c:v>45470.291666666664</c:v>
                </c:pt>
                <c:pt idx="1160">
                  <c:v>45471.291666666664</c:v>
                </c:pt>
                <c:pt idx="1161">
                  <c:v>45474.291666666664</c:v>
                </c:pt>
                <c:pt idx="1162">
                  <c:v>45475.291666666664</c:v>
                </c:pt>
                <c:pt idx="1163">
                  <c:v>45476.291666666664</c:v>
                </c:pt>
                <c:pt idx="1164">
                  <c:v>45478.291666666664</c:v>
                </c:pt>
                <c:pt idx="1165">
                  <c:v>45481.291666666664</c:v>
                </c:pt>
                <c:pt idx="1166">
                  <c:v>45482.291666666664</c:v>
                </c:pt>
                <c:pt idx="1167">
                  <c:v>45483.291666666664</c:v>
                </c:pt>
                <c:pt idx="1168">
                  <c:v>45484.291666666664</c:v>
                </c:pt>
                <c:pt idx="1169">
                  <c:v>45485.291666666664</c:v>
                </c:pt>
                <c:pt idx="1170">
                  <c:v>45488.291666666664</c:v>
                </c:pt>
                <c:pt idx="1171">
                  <c:v>45489.291666666664</c:v>
                </c:pt>
                <c:pt idx="1172">
                  <c:v>45490.291666666664</c:v>
                </c:pt>
                <c:pt idx="1173">
                  <c:v>45491.291666666664</c:v>
                </c:pt>
                <c:pt idx="1174">
                  <c:v>45492.291666666664</c:v>
                </c:pt>
                <c:pt idx="1175">
                  <c:v>45495.291666666664</c:v>
                </c:pt>
                <c:pt idx="1176">
                  <c:v>45496.291666666664</c:v>
                </c:pt>
                <c:pt idx="1177">
                  <c:v>45497.291666666664</c:v>
                </c:pt>
                <c:pt idx="1178">
                  <c:v>45498.291666666664</c:v>
                </c:pt>
                <c:pt idx="1179">
                  <c:v>45499.291666666664</c:v>
                </c:pt>
                <c:pt idx="1180">
                  <c:v>45502.291666666664</c:v>
                </c:pt>
                <c:pt idx="1181">
                  <c:v>45503.291666666664</c:v>
                </c:pt>
                <c:pt idx="1182">
                  <c:v>45504.291666666664</c:v>
                </c:pt>
                <c:pt idx="1183">
                  <c:v>45505.291666666664</c:v>
                </c:pt>
                <c:pt idx="1184">
                  <c:v>45506.291666666664</c:v>
                </c:pt>
                <c:pt idx="1185">
                  <c:v>45509.291666666664</c:v>
                </c:pt>
                <c:pt idx="1186">
                  <c:v>45510.291666666664</c:v>
                </c:pt>
                <c:pt idx="1187">
                  <c:v>45511.291666666664</c:v>
                </c:pt>
                <c:pt idx="1188">
                  <c:v>45512.291666666664</c:v>
                </c:pt>
                <c:pt idx="1189">
                  <c:v>45513.291666666664</c:v>
                </c:pt>
                <c:pt idx="1190">
                  <c:v>45516.291666666664</c:v>
                </c:pt>
                <c:pt idx="1191">
                  <c:v>45517.291666666664</c:v>
                </c:pt>
                <c:pt idx="1192">
                  <c:v>45518.291666666664</c:v>
                </c:pt>
                <c:pt idx="1193">
                  <c:v>45519.291666666664</c:v>
                </c:pt>
                <c:pt idx="1194">
                  <c:v>45520.291666666664</c:v>
                </c:pt>
                <c:pt idx="1195">
                  <c:v>45523.291666666664</c:v>
                </c:pt>
                <c:pt idx="1196">
                  <c:v>45524.291666666664</c:v>
                </c:pt>
                <c:pt idx="1197">
                  <c:v>45525.291666666664</c:v>
                </c:pt>
                <c:pt idx="1198">
                  <c:v>45526.291666666664</c:v>
                </c:pt>
                <c:pt idx="1199">
                  <c:v>45527.291666666664</c:v>
                </c:pt>
                <c:pt idx="1200">
                  <c:v>45530.291666666664</c:v>
                </c:pt>
                <c:pt idx="1201">
                  <c:v>45531.291666666664</c:v>
                </c:pt>
                <c:pt idx="1202">
                  <c:v>45532.291666666664</c:v>
                </c:pt>
                <c:pt idx="1203">
                  <c:v>45533.291666666664</c:v>
                </c:pt>
                <c:pt idx="1204">
                  <c:v>45534.291666666664</c:v>
                </c:pt>
                <c:pt idx="1205">
                  <c:v>45538.291666666664</c:v>
                </c:pt>
                <c:pt idx="1206">
                  <c:v>45539.291666666664</c:v>
                </c:pt>
                <c:pt idx="1207">
                  <c:v>45540.291666666664</c:v>
                </c:pt>
                <c:pt idx="1208">
                  <c:v>45541.291666666664</c:v>
                </c:pt>
                <c:pt idx="1209">
                  <c:v>45544.291666666664</c:v>
                </c:pt>
                <c:pt idx="1210">
                  <c:v>45545.291666666664</c:v>
                </c:pt>
                <c:pt idx="1211">
                  <c:v>45546.291666666664</c:v>
                </c:pt>
                <c:pt idx="1212">
                  <c:v>45547.291666666664</c:v>
                </c:pt>
                <c:pt idx="1213">
                  <c:v>45548.291666666664</c:v>
                </c:pt>
                <c:pt idx="1214">
                  <c:v>45551.291666666664</c:v>
                </c:pt>
                <c:pt idx="1215">
                  <c:v>45552.291666666664</c:v>
                </c:pt>
                <c:pt idx="1216">
                  <c:v>45553.291666666664</c:v>
                </c:pt>
                <c:pt idx="1217">
                  <c:v>45554.291666666664</c:v>
                </c:pt>
                <c:pt idx="1218">
                  <c:v>45555.291666666664</c:v>
                </c:pt>
                <c:pt idx="1219">
                  <c:v>45558.291666666664</c:v>
                </c:pt>
                <c:pt idx="1220">
                  <c:v>45559.291666666664</c:v>
                </c:pt>
                <c:pt idx="1221">
                  <c:v>45560.291666666664</c:v>
                </c:pt>
                <c:pt idx="1222">
                  <c:v>45561.291666666664</c:v>
                </c:pt>
                <c:pt idx="1223">
                  <c:v>45562.291666666664</c:v>
                </c:pt>
                <c:pt idx="1224">
                  <c:v>45565.291666666664</c:v>
                </c:pt>
                <c:pt idx="1225">
                  <c:v>45566.291666666664</c:v>
                </c:pt>
                <c:pt idx="1226">
                  <c:v>45567.291666666664</c:v>
                </c:pt>
                <c:pt idx="1227">
                  <c:v>45568.291666666664</c:v>
                </c:pt>
                <c:pt idx="1228">
                  <c:v>45569.291666666664</c:v>
                </c:pt>
                <c:pt idx="1229">
                  <c:v>45572.291666666664</c:v>
                </c:pt>
                <c:pt idx="1230">
                  <c:v>45573.291666666664</c:v>
                </c:pt>
                <c:pt idx="1231">
                  <c:v>45574.291666666664</c:v>
                </c:pt>
                <c:pt idx="1232">
                  <c:v>45575.291666666664</c:v>
                </c:pt>
                <c:pt idx="1233">
                  <c:v>45576.291666666664</c:v>
                </c:pt>
                <c:pt idx="1234">
                  <c:v>45579.291666666664</c:v>
                </c:pt>
                <c:pt idx="1235">
                  <c:v>45580.291666666664</c:v>
                </c:pt>
                <c:pt idx="1236">
                  <c:v>45581.291666666664</c:v>
                </c:pt>
                <c:pt idx="1237">
                  <c:v>45582.291666666664</c:v>
                </c:pt>
                <c:pt idx="1238">
                  <c:v>45583.291666666664</c:v>
                </c:pt>
                <c:pt idx="1239">
                  <c:v>45586.291666666664</c:v>
                </c:pt>
                <c:pt idx="1240">
                  <c:v>45587.291666666664</c:v>
                </c:pt>
                <c:pt idx="1241">
                  <c:v>45588.291666666664</c:v>
                </c:pt>
                <c:pt idx="1242">
                  <c:v>45589.291666666664</c:v>
                </c:pt>
                <c:pt idx="1243">
                  <c:v>45590.291666666664</c:v>
                </c:pt>
                <c:pt idx="1244">
                  <c:v>45593.291666666664</c:v>
                </c:pt>
                <c:pt idx="1245">
                  <c:v>45594.291666666664</c:v>
                </c:pt>
                <c:pt idx="1246">
                  <c:v>45595.291666666664</c:v>
                </c:pt>
                <c:pt idx="1247">
                  <c:v>45596.291666666664</c:v>
                </c:pt>
                <c:pt idx="1248">
                  <c:v>45597.291666666664</c:v>
                </c:pt>
                <c:pt idx="1249">
                  <c:v>45600.291666666664</c:v>
                </c:pt>
                <c:pt idx="1250">
                  <c:v>45601.291666666664</c:v>
                </c:pt>
                <c:pt idx="1251">
                  <c:v>45602.291666666664</c:v>
                </c:pt>
                <c:pt idx="1252">
                  <c:v>45603.291666666664</c:v>
                </c:pt>
                <c:pt idx="1253">
                  <c:v>45604.291666666664</c:v>
                </c:pt>
                <c:pt idx="1254">
                  <c:v>45607.291666666664</c:v>
                </c:pt>
                <c:pt idx="1255">
                  <c:v>45608.291666666664</c:v>
                </c:pt>
                <c:pt idx="1256">
                  <c:v>45609.291666666664</c:v>
                </c:pt>
                <c:pt idx="1257">
                  <c:v>45610</c:v>
                </c:pt>
                <c:pt idx="1258">
                  <c:v>45611</c:v>
                </c:pt>
                <c:pt idx="1259">
                  <c:v>45612</c:v>
                </c:pt>
                <c:pt idx="1260">
                  <c:v>45613</c:v>
                </c:pt>
                <c:pt idx="1261">
                  <c:v>45614</c:v>
                </c:pt>
                <c:pt idx="1262">
                  <c:v>45615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Average'!$C$3:$C$1260</c15:sqref>
                  </c15:fullRef>
                </c:ext>
              </c:extLst>
              <c:f>'3a. Moving Average'!$C$4:$C$1260</c:f>
              <c:numCache>
                <c:formatCode>General</c:formatCode>
                <c:ptCount val="1257"/>
                <c:pt idx="0">
                  <c:v>64.412400000000005</c:v>
                </c:pt>
                <c:pt idx="1">
                  <c:v>64.737200000000001</c:v>
                </c:pt>
                <c:pt idx="2">
                  <c:v>64.540899999999993</c:v>
                </c:pt>
                <c:pt idx="3">
                  <c:v>63.789499999999997</c:v>
                </c:pt>
                <c:pt idx="4">
                  <c:v>63.503500000000003</c:v>
                </c:pt>
                <c:pt idx="5">
                  <c:v>63.447800000000001</c:v>
                </c:pt>
                <c:pt idx="6">
                  <c:v>64.560299999999998</c:v>
                </c:pt>
                <c:pt idx="7">
                  <c:v>64.056100000000001</c:v>
                </c:pt>
                <c:pt idx="8">
                  <c:v>64.916499999999999</c:v>
                </c:pt>
                <c:pt idx="9">
                  <c:v>64.773600000000002</c:v>
                </c:pt>
                <c:pt idx="10">
                  <c:v>64.024600000000007</c:v>
                </c:pt>
                <c:pt idx="11">
                  <c:v>62.883099999999999</c:v>
                </c:pt>
                <c:pt idx="12">
                  <c:v>63.438099999999999</c:v>
                </c:pt>
                <c:pt idx="13">
                  <c:v>64.368799999999993</c:v>
                </c:pt>
                <c:pt idx="14">
                  <c:v>65.612099999999998</c:v>
                </c:pt>
                <c:pt idx="15">
                  <c:v>64.693600000000004</c:v>
                </c:pt>
                <c:pt idx="16">
                  <c:v>65.071700000000007</c:v>
                </c:pt>
                <c:pt idx="17">
                  <c:v>65.6267</c:v>
                </c:pt>
                <c:pt idx="18">
                  <c:v>65.793899999999994</c:v>
                </c:pt>
                <c:pt idx="19">
                  <c:v>66.688299999999998</c:v>
                </c:pt>
                <c:pt idx="20">
                  <c:v>67.829800000000006</c:v>
                </c:pt>
                <c:pt idx="21">
                  <c:v>67.963200000000001</c:v>
                </c:pt>
                <c:pt idx="22">
                  <c:v>67.800799999999995</c:v>
                </c:pt>
                <c:pt idx="23">
                  <c:v>67.868600000000001</c:v>
                </c:pt>
                <c:pt idx="24">
                  <c:v>67.727999999999994</c:v>
                </c:pt>
                <c:pt idx="25">
                  <c:v>68.833299999999994</c:v>
                </c:pt>
                <c:pt idx="26">
                  <c:v>68.898700000000005</c:v>
                </c:pt>
                <c:pt idx="27">
                  <c:v>70.265699999999995</c:v>
                </c:pt>
                <c:pt idx="28">
                  <c:v>70.239000000000004</c:v>
                </c:pt>
                <c:pt idx="29">
                  <c:v>70.655900000000003</c:v>
                </c:pt>
                <c:pt idx="30">
                  <c:v>71.1721</c:v>
                </c:pt>
                <c:pt idx="31">
                  <c:v>72.796000000000006</c:v>
                </c:pt>
                <c:pt idx="32">
                  <c:v>72.088300000000004</c:v>
                </c:pt>
                <c:pt idx="33">
                  <c:v>72.662700000000001</c:v>
                </c:pt>
                <c:pt idx="34">
                  <c:v>72.320999999999998</c:v>
                </c:pt>
                <c:pt idx="35">
                  <c:v>73.484399999999994</c:v>
                </c:pt>
                <c:pt idx="36">
                  <c:v>75.045199999999994</c:v>
                </c:pt>
                <c:pt idx="37">
                  <c:v>75.2149</c:v>
                </c:pt>
                <c:pt idx="38">
                  <c:v>76.821799999999996</c:v>
                </c:pt>
                <c:pt idx="39">
                  <c:v>75.784400000000005</c:v>
                </c:pt>
                <c:pt idx="40">
                  <c:v>75.459699999999998</c:v>
                </c:pt>
                <c:pt idx="41">
                  <c:v>76.404899999999998</c:v>
                </c:pt>
                <c:pt idx="42">
                  <c:v>77.250799999999998</c:v>
                </c:pt>
                <c:pt idx="43">
                  <c:v>76.7273</c:v>
                </c:pt>
                <c:pt idx="44">
                  <c:v>77.001099999999994</c:v>
                </c:pt>
                <c:pt idx="45">
                  <c:v>77.372</c:v>
                </c:pt>
                <c:pt idx="46">
                  <c:v>77.149000000000001</c:v>
                </c:pt>
                <c:pt idx="47">
                  <c:v>74.880399999999995</c:v>
                </c:pt>
                <c:pt idx="48">
                  <c:v>76.998699999999999</c:v>
                </c:pt>
                <c:pt idx="49">
                  <c:v>78.610500000000002</c:v>
                </c:pt>
                <c:pt idx="50">
                  <c:v>78.496600000000001</c:v>
                </c:pt>
                <c:pt idx="51">
                  <c:v>75.016099999999994</c:v>
                </c:pt>
                <c:pt idx="52">
                  <c:v>74.810100000000006</c:v>
                </c:pt>
                <c:pt idx="53">
                  <c:v>77.279899999999998</c:v>
                </c:pt>
                <c:pt idx="54">
                  <c:v>77.91</c:v>
                </c:pt>
                <c:pt idx="55">
                  <c:v>78.821399999999997</c:v>
                </c:pt>
                <c:pt idx="56">
                  <c:v>77.75</c:v>
                </c:pt>
                <c:pt idx="57">
                  <c:v>78.119200000000006</c:v>
                </c:pt>
                <c:pt idx="58">
                  <c:v>77.647900000000007</c:v>
                </c:pt>
                <c:pt idx="59">
                  <c:v>79.491900000000001</c:v>
                </c:pt>
                <c:pt idx="60">
                  <c:v>78.925799999999995</c:v>
                </c:pt>
                <c:pt idx="61">
                  <c:v>78.945300000000003</c:v>
                </c:pt>
                <c:pt idx="62">
                  <c:v>77.499700000000004</c:v>
                </c:pt>
                <c:pt idx="63">
                  <c:v>78.622100000000003</c:v>
                </c:pt>
                <c:pt idx="64">
                  <c:v>77.815600000000003</c:v>
                </c:pt>
                <c:pt idx="65">
                  <c:v>76.054199999999994</c:v>
                </c:pt>
                <c:pt idx="66">
                  <c:v>72.441599999999994</c:v>
                </c:pt>
                <c:pt idx="67">
                  <c:v>69.987799999999993</c:v>
                </c:pt>
                <c:pt idx="68">
                  <c:v>71.098100000000002</c:v>
                </c:pt>
                <c:pt idx="69">
                  <c:v>66.450599999999994</c:v>
                </c:pt>
                <c:pt idx="70">
                  <c:v>66.411699999999996</c:v>
                </c:pt>
                <c:pt idx="71">
                  <c:v>72.5946</c:v>
                </c:pt>
                <c:pt idx="72">
                  <c:v>70.289100000000005</c:v>
                </c:pt>
                <c:pt idx="73">
                  <c:v>73.549400000000006</c:v>
                </c:pt>
                <c:pt idx="74">
                  <c:v>71.163700000000006</c:v>
                </c:pt>
                <c:pt idx="75">
                  <c:v>70.218599999999995</c:v>
                </c:pt>
                <c:pt idx="76">
                  <c:v>64.664900000000003</c:v>
                </c:pt>
                <c:pt idx="77">
                  <c:v>69.322199999999995</c:v>
                </c:pt>
                <c:pt idx="78">
                  <c:v>66.914599999999993</c:v>
                </c:pt>
                <c:pt idx="79">
                  <c:v>60.306399999999996</c:v>
                </c:pt>
                <c:pt idx="80">
                  <c:v>67.531700000000001</c:v>
                </c:pt>
                <c:pt idx="81">
                  <c:v>58.843899999999998</c:v>
                </c:pt>
                <c:pt idx="82">
                  <c:v>61.4313</c:v>
                </c:pt>
                <c:pt idx="83">
                  <c:v>59.927500000000002</c:v>
                </c:pt>
                <c:pt idx="84">
                  <c:v>59.468299999999999</c:v>
                </c:pt>
                <c:pt idx="85">
                  <c:v>55.692900000000002</c:v>
                </c:pt>
                <c:pt idx="86">
                  <c:v>54.509799999999998</c:v>
                </c:pt>
                <c:pt idx="87">
                  <c:v>59.978499999999997</c:v>
                </c:pt>
                <c:pt idx="88">
                  <c:v>59.648099999999999</c:v>
                </c:pt>
                <c:pt idx="89">
                  <c:v>62.786900000000003</c:v>
                </c:pt>
                <c:pt idx="90">
                  <c:v>60.187399999999997</c:v>
                </c:pt>
                <c:pt idx="91">
                  <c:v>61.905000000000001</c:v>
                </c:pt>
                <c:pt idx="92">
                  <c:v>61.778700000000001</c:v>
                </c:pt>
                <c:pt idx="93">
                  <c:v>58.528100000000002</c:v>
                </c:pt>
                <c:pt idx="94">
                  <c:v>59.5047</c:v>
                </c:pt>
                <c:pt idx="95">
                  <c:v>58.649500000000003</c:v>
                </c:pt>
                <c:pt idx="96">
                  <c:v>63.765999999999998</c:v>
                </c:pt>
                <c:pt idx="97">
                  <c:v>63.0274</c:v>
                </c:pt>
                <c:pt idx="98">
                  <c:v>64.640600000000006</c:v>
                </c:pt>
                <c:pt idx="99">
                  <c:v>65.106999999999999</c:v>
                </c:pt>
                <c:pt idx="100">
                  <c:v>66.385000000000005</c:v>
                </c:pt>
                <c:pt idx="101">
                  <c:v>69.7376</c:v>
                </c:pt>
                <c:pt idx="102">
                  <c:v>69.101100000000002</c:v>
                </c:pt>
                <c:pt idx="103">
                  <c:v>69.650099999999995</c:v>
                </c:pt>
                <c:pt idx="104">
                  <c:v>68.705100000000002</c:v>
                </c:pt>
                <c:pt idx="105">
                  <c:v>67.278999999999996</c:v>
                </c:pt>
                <c:pt idx="106">
                  <c:v>65.199399999999997</c:v>
                </c:pt>
                <c:pt idx="107">
                  <c:v>67.077299999999994</c:v>
                </c:pt>
                <c:pt idx="108">
                  <c:v>66.817400000000006</c:v>
                </c:pt>
                <c:pt idx="109">
                  <c:v>68.746399999999994</c:v>
                </c:pt>
                <c:pt idx="110">
                  <c:v>68.795000000000002</c:v>
                </c:pt>
                <c:pt idx="111">
                  <c:v>67.679900000000004</c:v>
                </c:pt>
                <c:pt idx="112">
                  <c:v>69.902799999999999</c:v>
                </c:pt>
                <c:pt idx="113">
                  <c:v>71.377499999999998</c:v>
                </c:pt>
                <c:pt idx="114">
                  <c:v>70.228399999999993</c:v>
                </c:pt>
                <c:pt idx="115">
                  <c:v>71.221999999999994</c:v>
                </c:pt>
                <c:pt idx="116">
                  <c:v>72.290999999999997</c:v>
                </c:pt>
                <c:pt idx="117">
                  <c:v>73.036799999999999</c:v>
                </c:pt>
                <c:pt idx="118">
                  <c:v>73.792400000000001</c:v>
                </c:pt>
                <c:pt idx="119">
                  <c:v>75.548699999999997</c:v>
                </c:pt>
                <c:pt idx="120">
                  <c:v>76.737499999999997</c:v>
                </c:pt>
                <c:pt idx="121">
                  <c:v>75.860600000000005</c:v>
                </c:pt>
                <c:pt idx="122">
                  <c:v>74.944599999999994</c:v>
                </c:pt>
                <c:pt idx="123">
                  <c:v>75.405000000000001</c:v>
                </c:pt>
                <c:pt idx="124">
                  <c:v>74.959199999999996</c:v>
                </c:pt>
                <c:pt idx="125">
                  <c:v>76.725399999999993</c:v>
                </c:pt>
                <c:pt idx="126">
                  <c:v>76.281999999999996</c:v>
                </c:pt>
                <c:pt idx="127">
                  <c:v>77.765600000000006</c:v>
                </c:pt>
                <c:pt idx="128">
                  <c:v>77.1858</c:v>
                </c:pt>
                <c:pt idx="129">
                  <c:v>77.682699999999997</c:v>
                </c:pt>
                <c:pt idx="130">
                  <c:v>77.156499999999994</c:v>
                </c:pt>
                <c:pt idx="131">
                  <c:v>77.492699999999999</c:v>
                </c:pt>
                <c:pt idx="132">
                  <c:v>77.526799999999994</c:v>
                </c:pt>
                <c:pt idx="133">
                  <c:v>77.451300000000003</c:v>
                </c:pt>
                <c:pt idx="134">
                  <c:v>78.403800000000004</c:v>
                </c:pt>
                <c:pt idx="135">
                  <c:v>78.766800000000003</c:v>
                </c:pt>
                <c:pt idx="136">
                  <c:v>79.200400000000002</c:v>
                </c:pt>
                <c:pt idx="137">
                  <c:v>78.518299999999996</c:v>
                </c:pt>
                <c:pt idx="138">
                  <c:v>80.754599999999996</c:v>
                </c:pt>
                <c:pt idx="139">
                  <c:v>81.231999999999999</c:v>
                </c:pt>
                <c:pt idx="140">
                  <c:v>83.797200000000004</c:v>
                </c:pt>
                <c:pt idx="141">
                  <c:v>85.953000000000003</c:v>
                </c:pt>
                <c:pt idx="142">
                  <c:v>81.826400000000007</c:v>
                </c:pt>
                <c:pt idx="143">
                  <c:v>82.532799999999995</c:v>
                </c:pt>
                <c:pt idx="144">
                  <c:v>83.553600000000003</c:v>
                </c:pt>
                <c:pt idx="145">
                  <c:v>85.767899999999997</c:v>
                </c:pt>
                <c:pt idx="146">
                  <c:v>85.648600000000002</c:v>
                </c:pt>
                <c:pt idx="147">
                  <c:v>85.682699999999997</c:v>
                </c:pt>
                <c:pt idx="148">
                  <c:v>85.192999999999998</c:v>
                </c:pt>
                <c:pt idx="149">
                  <c:v>87.421999999999997</c:v>
                </c:pt>
                <c:pt idx="150">
                  <c:v>89.287999999999997</c:v>
                </c:pt>
                <c:pt idx="151">
                  <c:v>87.7119</c:v>
                </c:pt>
                <c:pt idx="152">
                  <c:v>88.876300000000001</c:v>
                </c:pt>
                <c:pt idx="153">
                  <c:v>86.145499999999998</c:v>
                </c:pt>
                <c:pt idx="154">
                  <c:v>88.130899999999997</c:v>
                </c:pt>
                <c:pt idx="155">
                  <c:v>88.866600000000005</c:v>
                </c:pt>
                <c:pt idx="156">
                  <c:v>88.698499999999996</c:v>
                </c:pt>
                <c:pt idx="157">
                  <c:v>88.698499999999996</c:v>
                </c:pt>
                <c:pt idx="158">
                  <c:v>91.071200000000005</c:v>
                </c:pt>
                <c:pt idx="159">
                  <c:v>90.788600000000002</c:v>
                </c:pt>
                <c:pt idx="160">
                  <c:v>92.903099999999995</c:v>
                </c:pt>
                <c:pt idx="161">
                  <c:v>93.302599999999998</c:v>
                </c:pt>
                <c:pt idx="162">
                  <c:v>93.465800000000002</c:v>
                </c:pt>
                <c:pt idx="163">
                  <c:v>93.034599999999998</c:v>
                </c:pt>
                <c:pt idx="164">
                  <c:v>94.574200000000005</c:v>
                </c:pt>
                <c:pt idx="165">
                  <c:v>95.224599999999995</c:v>
                </c:pt>
                <c:pt idx="166">
                  <c:v>94.052899999999994</c:v>
                </c:pt>
                <c:pt idx="167">
                  <c:v>93.862899999999996</c:v>
                </c:pt>
                <c:pt idx="168">
                  <c:v>95.840900000000005</c:v>
                </c:pt>
                <c:pt idx="169">
                  <c:v>94.518100000000004</c:v>
                </c:pt>
                <c:pt idx="170">
                  <c:v>94.783699999999996</c:v>
                </c:pt>
                <c:pt idx="171">
                  <c:v>90.469499999999996</c:v>
                </c:pt>
                <c:pt idx="172">
                  <c:v>90.245400000000004</c:v>
                </c:pt>
                <c:pt idx="173">
                  <c:v>92.384200000000007</c:v>
                </c:pt>
                <c:pt idx="174">
                  <c:v>90.866500000000002</c:v>
                </c:pt>
                <c:pt idx="175">
                  <c:v>92.6083</c:v>
                </c:pt>
                <c:pt idx="176">
                  <c:v>93.728899999999996</c:v>
                </c:pt>
                <c:pt idx="177">
                  <c:v>103.5412</c:v>
                </c:pt>
                <c:pt idx="178">
                  <c:v>106.1502</c:v>
                </c:pt>
                <c:pt idx="179">
                  <c:v>106.8591</c:v>
                </c:pt>
                <c:pt idx="180">
                  <c:v>107.24639999999999</c:v>
                </c:pt>
                <c:pt idx="181">
                  <c:v>110.98820000000001</c:v>
                </c:pt>
                <c:pt idx="182">
                  <c:v>108.4648</c:v>
                </c:pt>
                <c:pt idx="183">
                  <c:v>110.04130000000001</c:v>
                </c:pt>
                <c:pt idx="184">
                  <c:v>106.7687</c:v>
                </c:pt>
                <c:pt idx="185">
                  <c:v>110.3171</c:v>
                </c:pt>
                <c:pt idx="186">
                  <c:v>112.2694</c:v>
                </c:pt>
                <c:pt idx="187">
                  <c:v>112.1694</c:v>
                </c:pt>
                <c:pt idx="188">
                  <c:v>111.87649999999999</c:v>
                </c:pt>
                <c:pt idx="189">
                  <c:v>112.8087</c:v>
                </c:pt>
                <c:pt idx="190">
                  <c:v>112.9503</c:v>
                </c:pt>
                <c:pt idx="191">
                  <c:v>115.45659999999999</c:v>
                </c:pt>
                <c:pt idx="192">
                  <c:v>121.4064</c:v>
                </c:pt>
                <c:pt idx="193">
                  <c:v>122.8584</c:v>
                </c:pt>
                <c:pt idx="194">
                  <c:v>121.8505</c:v>
                </c:pt>
                <c:pt idx="195">
                  <c:v>123.5076</c:v>
                </c:pt>
                <c:pt idx="196">
                  <c:v>122.0311</c:v>
                </c:pt>
                <c:pt idx="197">
                  <c:v>121.8335</c:v>
                </c:pt>
                <c:pt idx="198">
                  <c:v>125.96510000000001</c:v>
                </c:pt>
                <c:pt idx="199">
                  <c:v>130.98259999999999</c:v>
                </c:pt>
                <c:pt idx="200">
                  <c:v>128.2688</c:v>
                </c:pt>
                <c:pt idx="201">
                  <c:v>117.9995</c:v>
                </c:pt>
                <c:pt idx="202">
                  <c:v>118.0776</c:v>
                </c:pt>
                <c:pt idx="203">
                  <c:v>110.13160000000001</c:v>
                </c:pt>
                <c:pt idx="204">
                  <c:v>114.5244</c:v>
                </c:pt>
                <c:pt idx="205">
                  <c:v>110.7856</c:v>
                </c:pt>
                <c:pt idx="206">
                  <c:v>109.33110000000001</c:v>
                </c:pt>
                <c:pt idx="207">
                  <c:v>112.61109999999999</c:v>
                </c:pt>
                <c:pt idx="208">
                  <c:v>112.7868</c:v>
                </c:pt>
                <c:pt idx="209">
                  <c:v>109.4581</c:v>
                </c:pt>
                <c:pt idx="210">
                  <c:v>107.7107</c:v>
                </c:pt>
                <c:pt idx="211">
                  <c:v>104.2941</c:v>
                </c:pt>
                <c:pt idx="212">
                  <c:v>107.4569</c:v>
                </c:pt>
                <c:pt idx="213">
                  <c:v>109.1456</c:v>
                </c:pt>
                <c:pt idx="214">
                  <c:v>104.56740000000001</c:v>
                </c:pt>
                <c:pt idx="215">
                  <c:v>105.6412</c:v>
                </c:pt>
                <c:pt idx="216">
                  <c:v>109.6045</c:v>
                </c:pt>
                <c:pt idx="217">
                  <c:v>112.2206</c:v>
                </c:pt>
                <c:pt idx="218">
                  <c:v>111.37130000000001</c:v>
                </c:pt>
                <c:pt idx="219">
                  <c:v>113.05029999999999</c:v>
                </c:pt>
                <c:pt idx="220">
                  <c:v>114.00700000000001</c:v>
                </c:pt>
                <c:pt idx="221">
                  <c:v>110.32680000000001</c:v>
                </c:pt>
                <c:pt idx="222">
                  <c:v>113.7239</c:v>
                </c:pt>
                <c:pt idx="223">
                  <c:v>110.4635</c:v>
                </c:pt>
                <c:pt idx="224">
                  <c:v>112.3377</c:v>
                </c:pt>
                <c:pt idx="225">
                  <c:v>112.2304</c:v>
                </c:pt>
                <c:pt idx="226">
                  <c:v>114.1827</c:v>
                </c:pt>
                <c:pt idx="227">
                  <c:v>121.43559999999999</c:v>
                </c:pt>
                <c:pt idx="228">
                  <c:v>118.21429999999999</c:v>
                </c:pt>
                <c:pt idx="229">
                  <c:v>118.3022</c:v>
                </c:pt>
                <c:pt idx="230">
                  <c:v>117.8336</c:v>
                </c:pt>
                <c:pt idx="231">
                  <c:v>116.18380000000001</c:v>
                </c:pt>
                <c:pt idx="232">
                  <c:v>113.2163</c:v>
                </c:pt>
                <c:pt idx="233">
                  <c:v>114.7098</c:v>
                </c:pt>
                <c:pt idx="234">
                  <c:v>114.0851</c:v>
                </c:pt>
                <c:pt idx="235">
                  <c:v>112.9918</c:v>
                </c:pt>
                <c:pt idx="236">
                  <c:v>112.2987</c:v>
                </c:pt>
                <c:pt idx="237">
                  <c:v>112.3085</c:v>
                </c:pt>
                <c:pt idx="238">
                  <c:v>113.8215</c:v>
                </c:pt>
                <c:pt idx="239">
                  <c:v>108.5502</c:v>
                </c:pt>
                <c:pt idx="240">
                  <c:v>112.572</c:v>
                </c:pt>
                <c:pt idx="241">
                  <c:v>106.26600000000001</c:v>
                </c:pt>
                <c:pt idx="242">
                  <c:v>106.1781</c:v>
                </c:pt>
                <c:pt idx="243">
                  <c:v>107.8083</c:v>
                </c:pt>
                <c:pt idx="244">
                  <c:v>112.21080000000001</c:v>
                </c:pt>
                <c:pt idx="245">
                  <c:v>116.1936</c:v>
                </c:pt>
                <c:pt idx="246">
                  <c:v>116.0616</c:v>
                </c:pt>
                <c:pt idx="247">
                  <c:v>113.7441</c:v>
                </c:pt>
                <c:pt idx="248">
                  <c:v>113.40179999999999</c:v>
                </c:pt>
                <c:pt idx="249">
                  <c:v>116.8439</c:v>
                </c:pt>
                <c:pt idx="250">
                  <c:v>116.5701</c:v>
                </c:pt>
                <c:pt idx="251">
                  <c:v>116.619</c:v>
                </c:pt>
                <c:pt idx="252">
                  <c:v>117.636</c:v>
                </c:pt>
                <c:pt idx="253">
                  <c:v>116.7461</c:v>
                </c:pt>
                <c:pt idx="254">
                  <c:v>115.4162</c:v>
                </c:pt>
                <c:pt idx="255">
                  <c:v>116.0127</c:v>
                </c:pt>
                <c:pt idx="256">
                  <c:v>114.7415</c:v>
                </c:pt>
                <c:pt idx="257">
                  <c:v>111.3288</c:v>
                </c:pt>
                <c:pt idx="258">
                  <c:v>112.61960000000001</c:v>
                </c:pt>
                <c:pt idx="259">
                  <c:v>113.4605</c:v>
                </c:pt>
                <c:pt idx="260">
                  <c:v>114.0081</c:v>
                </c:pt>
                <c:pt idx="261">
                  <c:v>116.4136</c:v>
                </c:pt>
                <c:pt idx="262">
                  <c:v>120.00239999999999</c:v>
                </c:pt>
                <c:pt idx="263">
                  <c:v>120.3544</c:v>
                </c:pt>
                <c:pt idx="264">
                  <c:v>120.2175</c:v>
                </c:pt>
                <c:pt idx="265">
                  <c:v>119.5428</c:v>
                </c:pt>
                <c:pt idx="266">
                  <c:v>121.00960000000001</c:v>
                </c:pt>
                <c:pt idx="267">
                  <c:v>121.62560000000001</c:v>
                </c:pt>
                <c:pt idx="268">
                  <c:v>119.08320000000001</c:v>
                </c:pt>
                <c:pt idx="269">
                  <c:v>120.5108</c:v>
                </c:pt>
                <c:pt idx="270">
                  <c:v>119.6992</c:v>
                </c:pt>
                <c:pt idx="271">
                  <c:v>119.08320000000001</c:v>
                </c:pt>
                <c:pt idx="272">
                  <c:v>125.04810000000001</c:v>
                </c:pt>
                <c:pt idx="273">
                  <c:v>124.9796</c:v>
                </c:pt>
                <c:pt idx="274">
                  <c:v>125.85</c:v>
                </c:pt>
                <c:pt idx="275">
                  <c:v>123.85509999999999</c:v>
                </c:pt>
                <c:pt idx="276">
                  <c:v>125.3903</c:v>
                </c:pt>
                <c:pt idx="277">
                  <c:v>128.95949999999999</c:v>
                </c:pt>
                <c:pt idx="278">
                  <c:v>128.0599</c:v>
                </c:pt>
                <c:pt idx="279">
                  <c:v>129.04750000000001</c:v>
                </c:pt>
                <c:pt idx="280">
                  <c:v>133.66300000000001</c:v>
                </c:pt>
                <c:pt idx="281">
                  <c:v>131.88329999999999</c:v>
                </c:pt>
                <c:pt idx="282">
                  <c:v>130.75880000000001</c:v>
                </c:pt>
                <c:pt idx="283">
                  <c:v>129.7516</c:v>
                </c:pt>
                <c:pt idx="284">
                  <c:v>126.5442</c:v>
                </c:pt>
                <c:pt idx="285">
                  <c:v>128.1088</c:v>
                </c:pt>
                <c:pt idx="286">
                  <c:v>123.79640000000001</c:v>
                </c:pt>
                <c:pt idx="287">
                  <c:v>128.02080000000001</c:v>
                </c:pt>
                <c:pt idx="288">
                  <c:v>129.12569999999999</c:v>
                </c:pt>
                <c:pt idx="289">
                  <c:v>126.1237</c:v>
                </c:pt>
                <c:pt idx="290">
                  <c:v>125.9477</c:v>
                </c:pt>
                <c:pt idx="291">
                  <c:v>127.9915</c:v>
                </c:pt>
                <c:pt idx="292">
                  <c:v>126.0553</c:v>
                </c:pt>
                <c:pt idx="293">
                  <c:v>124.3245</c:v>
                </c:pt>
                <c:pt idx="294">
                  <c:v>124.9992</c:v>
                </c:pt>
                <c:pt idx="295">
                  <c:v>129.1062</c:v>
                </c:pt>
                <c:pt idx="296">
                  <c:v>133.839</c:v>
                </c:pt>
                <c:pt idx="297">
                  <c:v>135.99029999999999</c:v>
                </c:pt>
                <c:pt idx="298">
                  <c:v>139.7551</c:v>
                </c:pt>
                <c:pt idx="299">
                  <c:v>139.9897</c:v>
                </c:pt>
                <c:pt idx="300">
                  <c:v>138.91409999999999</c:v>
                </c:pt>
                <c:pt idx="301">
                  <c:v>134.05420000000001</c:v>
                </c:pt>
                <c:pt idx="302">
                  <c:v>129.0378</c:v>
                </c:pt>
                <c:pt idx="303">
                  <c:v>131.1695</c:v>
                </c:pt>
                <c:pt idx="304">
                  <c:v>132.00069999999999</c:v>
                </c:pt>
                <c:pt idx="305">
                  <c:v>130.97389999999999</c:v>
                </c:pt>
                <c:pt idx="306">
                  <c:v>134.3475</c:v>
                </c:pt>
                <c:pt idx="307">
                  <c:v>133.93129999999999</c:v>
                </c:pt>
                <c:pt idx="308">
                  <c:v>134.07820000000001</c:v>
                </c:pt>
                <c:pt idx="309">
                  <c:v>133.1968</c:v>
                </c:pt>
                <c:pt idx="310">
                  <c:v>132.58959999999999</c:v>
                </c:pt>
                <c:pt idx="311">
                  <c:v>132.33500000000001</c:v>
                </c:pt>
                <c:pt idx="312">
                  <c:v>132.57</c:v>
                </c:pt>
                <c:pt idx="313">
                  <c:v>130.43510000000001</c:v>
                </c:pt>
                <c:pt idx="314">
                  <c:v>128.1337</c:v>
                </c:pt>
                <c:pt idx="315">
                  <c:v>127.0271</c:v>
                </c:pt>
                <c:pt idx="316">
                  <c:v>127.18380000000001</c:v>
                </c:pt>
                <c:pt idx="317">
                  <c:v>123.3938</c:v>
                </c:pt>
                <c:pt idx="318">
                  <c:v>123.2567</c:v>
                </c:pt>
                <c:pt idx="319">
                  <c:v>122.7573</c:v>
                </c:pt>
                <c:pt idx="320">
                  <c:v>118.4875</c:v>
                </c:pt>
                <c:pt idx="321">
                  <c:v>118.75190000000001</c:v>
                </c:pt>
                <c:pt idx="322">
                  <c:v>125.1468</c:v>
                </c:pt>
                <c:pt idx="323">
                  <c:v>122.532</c:v>
                </c:pt>
                <c:pt idx="324">
                  <c:v>119.53530000000001</c:v>
                </c:pt>
                <c:pt idx="325">
                  <c:v>117.6452</c:v>
                </c:pt>
                <c:pt idx="326">
                  <c:v>118.90860000000001</c:v>
                </c:pt>
                <c:pt idx="327">
                  <c:v>113.9532</c:v>
                </c:pt>
                <c:pt idx="328">
                  <c:v>118.58540000000001</c:v>
                </c:pt>
                <c:pt idx="329">
                  <c:v>117.4984</c:v>
                </c:pt>
                <c:pt idx="330">
                  <c:v>119.4374</c:v>
                </c:pt>
                <c:pt idx="331">
                  <c:v>118.5266</c:v>
                </c:pt>
                <c:pt idx="332">
                  <c:v>121.4254</c:v>
                </c:pt>
                <c:pt idx="333">
                  <c:v>122.9727</c:v>
                </c:pt>
                <c:pt idx="334">
                  <c:v>122.1795</c:v>
                </c:pt>
                <c:pt idx="335">
                  <c:v>118.03700000000001</c:v>
                </c:pt>
                <c:pt idx="336">
                  <c:v>117.5082</c:v>
                </c:pt>
                <c:pt idx="337">
                  <c:v>120.8378</c:v>
                </c:pt>
                <c:pt idx="338">
                  <c:v>120.00539999999999</c:v>
                </c:pt>
                <c:pt idx="339">
                  <c:v>117.6061</c:v>
                </c:pt>
                <c:pt idx="340">
                  <c:v>118.09569999999999</c:v>
                </c:pt>
                <c:pt idx="341">
                  <c:v>118.7029</c:v>
                </c:pt>
                <c:pt idx="342">
                  <c:v>118.8792</c:v>
                </c:pt>
                <c:pt idx="343">
                  <c:v>117.42</c:v>
                </c:pt>
                <c:pt idx="344">
                  <c:v>119.62350000000001</c:v>
                </c:pt>
                <c:pt idx="345">
                  <c:v>120.4559</c:v>
                </c:pt>
                <c:pt idx="346">
                  <c:v>123.2959</c:v>
                </c:pt>
                <c:pt idx="347">
                  <c:v>123.59950000000001</c:v>
                </c:pt>
                <c:pt idx="348">
                  <c:v>125.25449999999999</c:v>
                </c:pt>
                <c:pt idx="349">
                  <c:v>127.66370000000001</c:v>
                </c:pt>
                <c:pt idx="350">
                  <c:v>130.2491</c:v>
                </c:pt>
                <c:pt idx="351">
                  <c:v>128.52539999999999</c:v>
                </c:pt>
                <c:pt idx="352">
                  <c:v>131.64949999999999</c:v>
                </c:pt>
                <c:pt idx="353">
                  <c:v>129.29910000000001</c:v>
                </c:pt>
                <c:pt idx="354">
                  <c:v>131.71799999999999</c:v>
                </c:pt>
                <c:pt idx="355">
                  <c:v>131.38509999999999</c:v>
                </c:pt>
                <c:pt idx="356">
                  <c:v>132.05099999999999</c:v>
                </c:pt>
                <c:pt idx="357">
                  <c:v>130.35679999999999</c:v>
                </c:pt>
                <c:pt idx="358">
                  <c:v>130.73869999999999</c:v>
                </c:pt>
                <c:pt idx="359">
                  <c:v>129.21100000000001</c:v>
                </c:pt>
                <c:pt idx="360">
                  <c:v>131.54179999999999</c:v>
                </c:pt>
                <c:pt idx="361">
                  <c:v>131.93350000000001</c:v>
                </c:pt>
                <c:pt idx="362">
                  <c:v>131.6103</c:v>
                </c:pt>
                <c:pt idx="363">
                  <c:v>130.81710000000001</c:v>
                </c:pt>
                <c:pt idx="364">
                  <c:v>130.7191</c:v>
                </c:pt>
                <c:pt idx="365">
                  <c:v>128.74090000000001</c:v>
                </c:pt>
                <c:pt idx="366">
                  <c:v>129.79859999999999</c:v>
                </c:pt>
                <c:pt idx="367">
                  <c:v>125.2056</c:v>
                </c:pt>
                <c:pt idx="368">
                  <c:v>125.4504</c:v>
                </c:pt>
                <c:pt idx="369">
                  <c:v>127.0565</c:v>
                </c:pt>
                <c:pt idx="370">
                  <c:v>127.7334</c:v>
                </c:pt>
                <c:pt idx="371">
                  <c:v>124.43729999999999</c:v>
                </c:pt>
                <c:pt idx="372">
                  <c:v>123.51519999999999</c:v>
                </c:pt>
                <c:pt idx="373">
                  <c:v>120.4349</c:v>
                </c:pt>
                <c:pt idx="374">
                  <c:v>122.593</c:v>
                </c:pt>
                <c:pt idx="375">
                  <c:v>125.0258</c:v>
                </c:pt>
                <c:pt idx="376">
                  <c:v>123.8683</c:v>
                </c:pt>
                <c:pt idx="377">
                  <c:v>122.4753</c:v>
                </c:pt>
                <c:pt idx="378">
                  <c:v>122.3184</c:v>
                </c:pt>
                <c:pt idx="379">
                  <c:v>124.88849999999999</c:v>
                </c:pt>
                <c:pt idx="380">
                  <c:v>123.04430000000001</c:v>
                </c:pt>
                <c:pt idx="381">
                  <c:v>124.6825</c:v>
                </c:pt>
                <c:pt idx="382">
                  <c:v>124.4863</c:v>
                </c:pt>
                <c:pt idx="383">
                  <c:v>124.43729999999999</c:v>
                </c:pt>
                <c:pt idx="384">
                  <c:v>122.89709999999999</c:v>
                </c:pt>
                <c:pt idx="385">
                  <c:v>122.23990000000001</c:v>
                </c:pt>
                <c:pt idx="386">
                  <c:v>121.9161</c:v>
                </c:pt>
                <c:pt idx="387">
                  <c:v>122.68129999999999</c:v>
                </c:pt>
                <c:pt idx="388">
                  <c:v>121.1902</c:v>
                </c:pt>
                <c:pt idx="389">
                  <c:v>123.49550000000001</c:v>
                </c:pt>
                <c:pt idx="390">
                  <c:v>123.50530000000001</c:v>
                </c:pt>
                <c:pt idx="391">
                  <c:v>124.32940000000001</c:v>
                </c:pt>
                <c:pt idx="392">
                  <c:v>124.7119</c:v>
                </c:pt>
                <c:pt idx="393">
                  <c:v>123.71129999999999</c:v>
                </c:pt>
                <c:pt idx="394">
                  <c:v>124.9278</c:v>
                </c:pt>
                <c:pt idx="395">
                  <c:v>127.9982</c:v>
                </c:pt>
                <c:pt idx="396">
                  <c:v>127.1742</c:v>
                </c:pt>
                <c:pt idx="397">
                  <c:v>127.67449999999999</c:v>
                </c:pt>
                <c:pt idx="398">
                  <c:v>129.2833</c:v>
                </c:pt>
                <c:pt idx="399">
                  <c:v>127.9786</c:v>
                </c:pt>
                <c:pt idx="400">
                  <c:v>129.78360000000001</c:v>
                </c:pt>
                <c:pt idx="401">
                  <c:v>131.43170000000001</c:v>
                </c:pt>
                <c:pt idx="402">
                  <c:v>131.15700000000001</c:v>
                </c:pt>
                <c:pt idx="403">
                  <c:v>130.8725</c:v>
                </c:pt>
                <c:pt idx="404">
                  <c:v>130.57820000000001</c:v>
                </c:pt>
                <c:pt idx="405">
                  <c:v>132.21639999999999</c:v>
                </c:pt>
                <c:pt idx="406">
                  <c:v>133.73689999999999</c:v>
                </c:pt>
                <c:pt idx="407">
                  <c:v>134.35499999999999</c:v>
                </c:pt>
                <c:pt idx="408">
                  <c:v>134.6591</c:v>
                </c:pt>
                <c:pt idx="409">
                  <c:v>137.2979</c:v>
                </c:pt>
                <c:pt idx="410">
                  <c:v>139.31870000000001</c:v>
                </c:pt>
                <c:pt idx="411">
                  <c:v>141.8202</c:v>
                </c:pt>
                <c:pt idx="412">
                  <c:v>140.5155</c:v>
                </c:pt>
                <c:pt idx="413">
                  <c:v>142.34989999999999</c:v>
                </c:pt>
                <c:pt idx="414">
                  <c:v>141.7516</c:v>
                </c:pt>
                <c:pt idx="415">
                  <c:v>142.8699</c:v>
                </c:pt>
                <c:pt idx="416">
                  <c:v>146.31309999999999</c:v>
                </c:pt>
                <c:pt idx="417">
                  <c:v>145.6558</c:v>
                </c:pt>
                <c:pt idx="418">
                  <c:v>143.60560000000001</c:v>
                </c:pt>
                <c:pt idx="419">
                  <c:v>139.7405</c:v>
                </c:pt>
                <c:pt idx="420">
                  <c:v>143.37020000000001</c:v>
                </c:pt>
                <c:pt idx="421">
                  <c:v>142.6344</c:v>
                </c:pt>
                <c:pt idx="422">
                  <c:v>144.0078</c:v>
                </c:pt>
                <c:pt idx="423">
                  <c:v>145.73429999999999</c:v>
                </c:pt>
                <c:pt idx="424">
                  <c:v>146.15620000000001</c:v>
                </c:pt>
                <c:pt idx="425">
                  <c:v>143.97839999999999</c:v>
                </c:pt>
                <c:pt idx="426">
                  <c:v>142.22239999999999</c:v>
                </c:pt>
                <c:pt idx="427">
                  <c:v>142.8699</c:v>
                </c:pt>
                <c:pt idx="428">
                  <c:v>143.0857</c:v>
                </c:pt>
                <c:pt idx="429">
                  <c:v>142.75210000000001</c:v>
                </c:pt>
                <c:pt idx="430">
                  <c:v>144.55709999999999</c:v>
                </c:pt>
                <c:pt idx="431">
                  <c:v>144.155</c:v>
                </c:pt>
                <c:pt idx="432">
                  <c:v>144.2629</c:v>
                </c:pt>
                <c:pt idx="433">
                  <c:v>143.57509999999999</c:v>
                </c:pt>
                <c:pt idx="434">
                  <c:v>143.52600000000001</c:v>
                </c:pt>
                <c:pt idx="435">
                  <c:v>143.04470000000001</c:v>
                </c:pt>
                <c:pt idx="436">
                  <c:v>143.30009999999999</c:v>
                </c:pt>
                <c:pt idx="437">
                  <c:v>146.27690000000001</c:v>
                </c:pt>
                <c:pt idx="438">
                  <c:v>146.48320000000001</c:v>
                </c:pt>
                <c:pt idx="439">
                  <c:v>148.46770000000001</c:v>
                </c:pt>
                <c:pt idx="440">
                  <c:v>147.554</c:v>
                </c:pt>
                <c:pt idx="441">
                  <c:v>143.79130000000001</c:v>
                </c:pt>
                <c:pt idx="442">
                  <c:v>144.12530000000001</c:v>
                </c:pt>
                <c:pt idx="443">
                  <c:v>145.58920000000001</c:v>
                </c:pt>
                <c:pt idx="444">
                  <c:v>147.08250000000001</c:v>
                </c:pt>
                <c:pt idx="445">
                  <c:v>146.994</c:v>
                </c:pt>
                <c:pt idx="446">
                  <c:v>145.75620000000001</c:v>
                </c:pt>
                <c:pt idx="447">
                  <c:v>144.95060000000001</c:v>
                </c:pt>
                <c:pt idx="448">
                  <c:v>145.99199999999999</c:v>
                </c:pt>
                <c:pt idx="449">
                  <c:v>150.43260000000001</c:v>
                </c:pt>
                <c:pt idx="450">
                  <c:v>149.1653</c:v>
                </c:pt>
                <c:pt idx="451">
                  <c:v>149.83340000000001</c:v>
                </c:pt>
                <c:pt idx="452">
                  <c:v>150.95330000000001</c:v>
                </c:pt>
                <c:pt idx="453">
                  <c:v>151.59200000000001</c:v>
                </c:pt>
                <c:pt idx="454">
                  <c:v>153.94</c:v>
                </c:pt>
                <c:pt idx="455">
                  <c:v>152.3877</c:v>
                </c:pt>
                <c:pt idx="456">
                  <c:v>151.36600000000001</c:v>
                </c:pt>
                <c:pt idx="457">
                  <c:v>146.35550000000001</c:v>
                </c:pt>
                <c:pt idx="458">
                  <c:v>146.92529999999999</c:v>
                </c:pt>
                <c:pt idx="459">
                  <c:v>145.5204</c:v>
                </c:pt>
                <c:pt idx="460">
                  <c:v>146.4144</c:v>
                </c:pt>
                <c:pt idx="461">
                  <c:v>146.17859999999999</c:v>
                </c:pt>
                <c:pt idx="462">
                  <c:v>143.4966</c:v>
                </c:pt>
                <c:pt idx="463">
                  <c:v>140.43129999999999</c:v>
                </c:pt>
                <c:pt idx="464">
                  <c:v>140.9127</c:v>
                </c:pt>
                <c:pt idx="465">
                  <c:v>143.2903</c:v>
                </c:pt>
                <c:pt idx="466">
                  <c:v>144.25309999999999</c:v>
                </c:pt>
                <c:pt idx="467">
                  <c:v>144.3415</c:v>
                </c:pt>
                <c:pt idx="468">
                  <c:v>142.81870000000001</c:v>
                </c:pt>
                <c:pt idx="469">
                  <c:v>139.4194</c:v>
                </c:pt>
                <c:pt idx="470">
                  <c:v>140.32329999999999</c:v>
                </c:pt>
                <c:pt idx="471">
                  <c:v>139.01660000000001</c:v>
                </c:pt>
                <c:pt idx="472">
                  <c:v>140.1464</c:v>
                </c:pt>
                <c:pt idx="473">
                  <c:v>136.69800000000001</c:v>
                </c:pt>
                <c:pt idx="474">
                  <c:v>138.63339999999999</c:v>
                </c:pt>
                <c:pt idx="475">
                  <c:v>139.5078</c:v>
                </c:pt>
                <c:pt idx="476">
                  <c:v>140.77520000000001</c:v>
                </c:pt>
                <c:pt idx="477">
                  <c:v>140.392</c:v>
                </c:pt>
                <c:pt idx="478">
                  <c:v>140.30359999999999</c:v>
                </c:pt>
                <c:pt idx="479">
                  <c:v>139.0264</c:v>
                </c:pt>
                <c:pt idx="480">
                  <c:v>138.43700000000001</c:v>
                </c:pt>
                <c:pt idx="481">
                  <c:v>141.23689999999999</c:v>
                </c:pt>
                <c:pt idx="482">
                  <c:v>142.298</c:v>
                </c:pt>
                <c:pt idx="483">
                  <c:v>143.97800000000001</c:v>
                </c:pt>
                <c:pt idx="484">
                  <c:v>146.14920000000001</c:v>
                </c:pt>
                <c:pt idx="485">
                  <c:v>146.6404</c:v>
                </c:pt>
                <c:pt idx="486">
                  <c:v>146.85659999999999</c:v>
                </c:pt>
                <c:pt idx="487">
                  <c:v>146.0804</c:v>
                </c:pt>
                <c:pt idx="488">
                  <c:v>146.03129999999999</c:v>
                </c:pt>
                <c:pt idx="489">
                  <c:v>146.6994</c:v>
                </c:pt>
                <c:pt idx="490">
                  <c:v>146.23759999999999</c:v>
                </c:pt>
                <c:pt idx="491">
                  <c:v>149.89230000000001</c:v>
                </c:pt>
                <c:pt idx="492">
                  <c:v>147.17089999999999</c:v>
                </c:pt>
                <c:pt idx="493">
                  <c:v>146.34569999999999</c:v>
                </c:pt>
                <c:pt idx="494">
                  <c:v>147.3871</c:v>
                </c:pt>
                <c:pt idx="495">
                  <c:v>148.8313</c:v>
                </c:pt>
                <c:pt idx="496">
                  <c:v>148.31059999999999</c:v>
                </c:pt>
                <c:pt idx="497">
                  <c:v>148.84190000000001</c:v>
                </c:pt>
                <c:pt idx="498">
                  <c:v>148.0154</c:v>
                </c:pt>
                <c:pt idx="499">
                  <c:v>148.37950000000001</c:v>
                </c:pt>
                <c:pt idx="500">
                  <c:v>145.536</c:v>
                </c:pt>
                <c:pt idx="501">
                  <c:v>145.48679999999999</c:v>
                </c:pt>
                <c:pt idx="502">
                  <c:v>147.57259999999999</c:v>
                </c:pt>
                <c:pt idx="503">
                  <c:v>147.58250000000001</c:v>
                </c:pt>
                <c:pt idx="504">
                  <c:v>148.56639999999999</c:v>
                </c:pt>
                <c:pt idx="505">
                  <c:v>151.0163</c:v>
                </c:pt>
                <c:pt idx="506">
                  <c:v>155.32570000000001</c:v>
                </c:pt>
                <c:pt idx="507">
                  <c:v>157.9624</c:v>
                </c:pt>
                <c:pt idx="508">
                  <c:v>158.42490000000001</c:v>
                </c:pt>
                <c:pt idx="509">
                  <c:v>158.80860000000001</c:v>
                </c:pt>
                <c:pt idx="510">
                  <c:v>159.33009999999999</c:v>
                </c:pt>
                <c:pt idx="511">
                  <c:v>154.28270000000001</c:v>
                </c:pt>
                <c:pt idx="512">
                  <c:v>157.6575</c:v>
                </c:pt>
                <c:pt idx="513">
                  <c:v>162.63589999999999</c:v>
                </c:pt>
                <c:pt idx="514">
                  <c:v>162.11449999999999</c:v>
                </c:pt>
                <c:pt idx="515">
                  <c:v>161.1207</c:v>
                </c:pt>
                <c:pt idx="516">
                  <c:v>159.23169999999999</c:v>
                </c:pt>
                <c:pt idx="517">
                  <c:v>162.65559999999999</c:v>
                </c:pt>
                <c:pt idx="518">
                  <c:v>168.4211</c:v>
                </c:pt>
                <c:pt idx="519">
                  <c:v>172.25829999999999</c:v>
                </c:pt>
                <c:pt idx="520">
                  <c:v>171.7467</c:v>
                </c:pt>
                <c:pt idx="521">
                  <c:v>176.55779999999999</c:v>
                </c:pt>
                <c:pt idx="522">
                  <c:v>172.9076</c:v>
                </c:pt>
                <c:pt idx="523">
                  <c:v>171.5204</c:v>
                </c:pt>
                <c:pt idx="524">
                  <c:v>176.41030000000001</c:v>
                </c:pt>
                <c:pt idx="525">
                  <c:v>169.4837</c:v>
                </c:pt>
                <c:pt idx="526">
                  <c:v>168.3818</c:v>
                </c:pt>
                <c:pt idx="527">
                  <c:v>167.01419999999999</c:v>
                </c:pt>
                <c:pt idx="528">
                  <c:v>170.202</c:v>
                </c:pt>
                <c:pt idx="529">
                  <c:v>172.8092</c:v>
                </c:pt>
                <c:pt idx="530">
                  <c:v>173.43889999999999</c:v>
                </c:pt>
                <c:pt idx="531">
                  <c:v>177.4237</c:v>
                </c:pt>
                <c:pt idx="532">
                  <c:v>176.40039999999999</c:v>
                </c:pt>
                <c:pt idx="533">
                  <c:v>176.489</c:v>
                </c:pt>
                <c:pt idx="534">
                  <c:v>175.328</c:v>
                </c:pt>
                <c:pt idx="535">
                  <c:v>174.7081</c:v>
                </c:pt>
                <c:pt idx="536">
                  <c:v>179.07660000000001</c:v>
                </c:pt>
                <c:pt idx="537">
                  <c:v>176.8038</c:v>
                </c:pt>
                <c:pt idx="538">
                  <c:v>172.1009</c:v>
                </c:pt>
                <c:pt idx="539">
                  <c:v>169.22790000000001</c:v>
                </c:pt>
                <c:pt idx="540">
                  <c:v>169.39519999999999</c:v>
                </c:pt>
                <c:pt idx="541">
                  <c:v>169.41480000000001</c:v>
                </c:pt>
                <c:pt idx="542">
                  <c:v>172.25829999999999</c:v>
                </c:pt>
                <c:pt idx="543">
                  <c:v>172.70099999999999</c:v>
                </c:pt>
                <c:pt idx="544">
                  <c:v>169.41480000000001</c:v>
                </c:pt>
                <c:pt idx="545">
                  <c:v>170.2807</c:v>
                </c:pt>
                <c:pt idx="546">
                  <c:v>167.0634</c:v>
                </c:pt>
                <c:pt idx="547">
                  <c:v>163.55090000000001</c:v>
                </c:pt>
                <c:pt idx="548">
                  <c:v>161.8586</c:v>
                </c:pt>
                <c:pt idx="549">
                  <c:v>159.79249999999999</c:v>
                </c:pt>
                <c:pt idx="550">
                  <c:v>159.01519999999999</c:v>
                </c:pt>
                <c:pt idx="551">
                  <c:v>157.20490000000001</c:v>
                </c:pt>
                <c:pt idx="552">
                  <c:v>157.1163</c:v>
                </c:pt>
                <c:pt idx="553">
                  <c:v>156.65389999999999</c:v>
                </c:pt>
                <c:pt idx="554">
                  <c:v>167.5848</c:v>
                </c:pt>
                <c:pt idx="555">
                  <c:v>171.9631</c:v>
                </c:pt>
                <c:pt idx="556">
                  <c:v>171.79589999999999</c:v>
                </c:pt>
                <c:pt idx="557">
                  <c:v>173.006</c:v>
                </c:pt>
                <c:pt idx="558">
                  <c:v>170.11340000000001</c:v>
                </c:pt>
                <c:pt idx="559">
                  <c:v>169.8278</c:v>
                </c:pt>
                <c:pt idx="560">
                  <c:v>169.1086</c:v>
                </c:pt>
                <c:pt idx="561">
                  <c:v>172.23150000000001</c:v>
                </c:pt>
                <c:pt idx="562">
                  <c:v>173.65989999999999</c:v>
                </c:pt>
                <c:pt idx="563">
                  <c:v>169.56180000000001</c:v>
                </c:pt>
                <c:pt idx="564">
                  <c:v>166.1335</c:v>
                </c:pt>
                <c:pt idx="565">
                  <c:v>166.3699</c:v>
                </c:pt>
                <c:pt idx="566">
                  <c:v>170.2218</c:v>
                </c:pt>
                <c:pt idx="567">
                  <c:v>169.9854</c:v>
                </c:pt>
                <c:pt idx="568">
                  <c:v>166.3699</c:v>
                </c:pt>
                <c:pt idx="569">
                  <c:v>164.8134</c:v>
                </c:pt>
                <c:pt idx="570">
                  <c:v>161.8777</c:v>
                </c:pt>
                <c:pt idx="571">
                  <c:v>157.6908</c:v>
                </c:pt>
                <c:pt idx="572">
                  <c:v>160.3212</c:v>
                </c:pt>
                <c:pt idx="573">
                  <c:v>162.3998</c:v>
                </c:pt>
                <c:pt idx="574">
                  <c:v>162.66579999999999</c:v>
                </c:pt>
                <c:pt idx="575">
                  <c:v>160.77430000000001</c:v>
                </c:pt>
                <c:pt idx="576">
                  <c:v>164.08439999999999</c:v>
                </c:pt>
                <c:pt idx="577">
                  <c:v>163.7593</c:v>
                </c:pt>
                <c:pt idx="578">
                  <c:v>160.7448</c:v>
                </c:pt>
                <c:pt idx="579">
                  <c:v>156.9323</c:v>
                </c:pt>
                <c:pt idx="580">
                  <c:v>155.09989999999999</c:v>
                </c:pt>
                <c:pt idx="581">
                  <c:v>160.52799999999999</c:v>
                </c:pt>
                <c:pt idx="582">
                  <c:v>156.16390000000001</c:v>
                </c:pt>
                <c:pt idx="583">
                  <c:v>152.43020000000001</c:v>
                </c:pt>
                <c:pt idx="584">
                  <c:v>148.38130000000001</c:v>
                </c:pt>
                <c:pt idx="585">
                  <c:v>152.78479999999999</c:v>
                </c:pt>
                <c:pt idx="586">
                  <c:v>157.21799999999999</c:v>
                </c:pt>
                <c:pt idx="587">
                  <c:v>158.23269999999999</c:v>
                </c:pt>
                <c:pt idx="588">
                  <c:v>161.5427</c:v>
                </c:pt>
                <c:pt idx="589">
                  <c:v>162.922</c:v>
                </c:pt>
                <c:pt idx="590">
                  <c:v>166.3108</c:v>
                </c:pt>
                <c:pt idx="591">
                  <c:v>167.68010000000001</c:v>
                </c:pt>
                <c:pt idx="592">
                  <c:v>171.4828</c:v>
                </c:pt>
                <c:pt idx="593">
                  <c:v>172.12309999999999</c:v>
                </c:pt>
                <c:pt idx="594">
                  <c:v>172.99</c:v>
                </c:pt>
                <c:pt idx="595">
                  <c:v>176.30009999999999</c:v>
                </c:pt>
                <c:pt idx="596">
                  <c:v>175.12780000000001</c:v>
                </c:pt>
                <c:pt idx="597">
                  <c:v>172.0147</c:v>
                </c:pt>
                <c:pt idx="598">
                  <c:v>171.7192</c:v>
                </c:pt>
                <c:pt idx="599">
                  <c:v>175.7878</c:v>
                </c:pt>
                <c:pt idx="600">
                  <c:v>172.458</c:v>
                </c:pt>
                <c:pt idx="601">
                  <c:v>169.27610000000001</c:v>
                </c:pt>
                <c:pt idx="602">
                  <c:v>169.5814</c:v>
                </c:pt>
                <c:pt idx="603">
                  <c:v>167.56190000000001</c:v>
                </c:pt>
                <c:pt idx="604">
                  <c:v>163.28639999999999</c:v>
                </c:pt>
                <c:pt idx="605">
                  <c:v>165.16800000000001</c:v>
                </c:pt>
                <c:pt idx="606">
                  <c:v>167.8673</c:v>
                </c:pt>
                <c:pt idx="607">
                  <c:v>162.83330000000001</c:v>
                </c:pt>
                <c:pt idx="608">
                  <c:v>162.6165</c:v>
                </c:pt>
                <c:pt idx="609">
                  <c:v>164.9119</c:v>
                </c:pt>
                <c:pt idx="610">
                  <c:v>164.74440000000001</c:v>
                </c:pt>
                <c:pt idx="611">
                  <c:v>163.94649999999999</c:v>
                </c:pt>
                <c:pt idx="612">
                  <c:v>159.3853</c:v>
                </c:pt>
                <c:pt idx="613">
                  <c:v>160.45910000000001</c:v>
                </c:pt>
                <c:pt idx="614">
                  <c:v>154.46950000000001</c:v>
                </c:pt>
                <c:pt idx="615">
                  <c:v>154.24289999999999</c:v>
                </c:pt>
                <c:pt idx="616">
                  <c:v>161.20779999999999</c:v>
                </c:pt>
                <c:pt idx="617">
                  <c:v>155.30680000000001</c:v>
                </c:pt>
                <c:pt idx="618">
                  <c:v>155.6122</c:v>
                </c:pt>
                <c:pt idx="619">
                  <c:v>157.1096</c:v>
                </c:pt>
                <c:pt idx="620">
                  <c:v>163.55240000000001</c:v>
                </c:pt>
                <c:pt idx="621">
                  <c:v>154.43989999999999</c:v>
                </c:pt>
                <c:pt idx="622">
                  <c:v>155.16999999999999</c:v>
                </c:pt>
                <c:pt idx="623">
                  <c:v>150.02000000000001</c:v>
                </c:pt>
                <c:pt idx="624">
                  <c:v>152.43709999999999</c:v>
                </c:pt>
                <c:pt idx="625">
                  <c:v>144.53460000000001</c:v>
                </c:pt>
                <c:pt idx="626">
                  <c:v>140.6474</c:v>
                </c:pt>
                <c:pt idx="627">
                  <c:v>145.13640000000001</c:v>
                </c:pt>
                <c:pt idx="628">
                  <c:v>143.5874</c:v>
                </c:pt>
                <c:pt idx="629">
                  <c:v>147.23779999999999</c:v>
                </c:pt>
                <c:pt idx="630">
                  <c:v>138.9308</c:v>
                </c:pt>
                <c:pt idx="631">
                  <c:v>135.50739999999999</c:v>
                </c:pt>
                <c:pt idx="632">
                  <c:v>135.7441</c:v>
                </c:pt>
                <c:pt idx="633">
                  <c:v>141.1901</c:v>
                </c:pt>
                <c:pt idx="634">
                  <c:v>138.477</c:v>
                </c:pt>
                <c:pt idx="635">
                  <c:v>138.63480000000001</c:v>
                </c:pt>
                <c:pt idx="636">
                  <c:v>141.8511</c:v>
                </c:pt>
                <c:pt idx="637">
                  <c:v>147.63249999999999</c:v>
                </c:pt>
                <c:pt idx="638">
                  <c:v>146.8432</c:v>
                </c:pt>
                <c:pt idx="639">
                  <c:v>146.7149</c:v>
                </c:pt>
                <c:pt idx="640">
                  <c:v>149.1814</c:v>
                </c:pt>
                <c:pt idx="641">
                  <c:v>143.42959999999999</c:v>
                </c:pt>
                <c:pt idx="642">
                  <c:v>144.17939999999999</c:v>
                </c:pt>
                <c:pt idx="643">
                  <c:v>146.7149</c:v>
                </c:pt>
                <c:pt idx="644">
                  <c:v>145.97499999999999</c:v>
                </c:pt>
                <c:pt idx="645">
                  <c:v>140.72640000000001</c:v>
                </c:pt>
                <c:pt idx="646">
                  <c:v>135.2903</c:v>
                </c:pt>
                <c:pt idx="647">
                  <c:v>130.11070000000001</c:v>
                </c:pt>
                <c:pt idx="648">
                  <c:v>130.97890000000001</c:v>
                </c:pt>
                <c:pt idx="649">
                  <c:v>133.6131</c:v>
                </c:pt>
                <c:pt idx="650">
                  <c:v>128.3151</c:v>
                </c:pt>
                <c:pt idx="651">
                  <c:v>129.79499999999999</c:v>
                </c:pt>
                <c:pt idx="652">
                  <c:v>134.0472</c:v>
                </c:pt>
                <c:pt idx="653">
                  <c:v>133.5342</c:v>
                </c:pt>
                <c:pt idx="654">
                  <c:v>136.41499999999999</c:v>
                </c:pt>
                <c:pt idx="655">
                  <c:v>139.7595</c:v>
                </c:pt>
                <c:pt idx="656">
                  <c:v>139.7595</c:v>
                </c:pt>
                <c:pt idx="657">
                  <c:v>135.59610000000001</c:v>
                </c:pt>
                <c:pt idx="658">
                  <c:v>137.3621</c:v>
                </c:pt>
                <c:pt idx="659">
                  <c:v>134.88579999999999</c:v>
                </c:pt>
                <c:pt idx="660">
                  <c:v>137.06610000000001</c:v>
                </c:pt>
                <c:pt idx="661">
                  <c:v>139.6609</c:v>
                </c:pt>
                <c:pt idx="662">
                  <c:v>141.0026</c:v>
                </c:pt>
                <c:pt idx="663">
                  <c:v>144.38659999999999</c:v>
                </c:pt>
                <c:pt idx="664">
                  <c:v>145.06739999999999</c:v>
                </c:pt>
                <c:pt idx="665">
                  <c:v>142.9264</c:v>
                </c:pt>
                <c:pt idx="666">
                  <c:v>143.9032</c:v>
                </c:pt>
                <c:pt idx="667">
                  <c:v>143.53809999999999</c:v>
                </c:pt>
                <c:pt idx="668">
                  <c:v>146.47810000000001</c:v>
                </c:pt>
                <c:pt idx="669">
                  <c:v>148.15530000000001</c:v>
                </c:pt>
                <c:pt idx="670">
                  <c:v>145.09700000000001</c:v>
                </c:pt>
                <c:pt idx="671">
                  <c:v>148.9742</c:v>
                </c:pt>
                <c:pt idx="672">
                  <c:v>150.98679999999999</c:v>
                </c:pt>
                <c:pt idx="673">
                  <c:v>153.26589999999999</c:v>
                </c:pt>
                <c:pt idx="674">
                  <c:v>152.02279999999999</c:v>
                </c:pt>
                <c:pt idx="675">
                  <c:v>150.8981</c:v>
                </c:pt>
                <c:pt idx="676">
                  <c:v>149.56610000000001</c:v>
                </c:pt>
                <c:pt idx="677">
                  <c:v>154.6865</c:v>
                </c:pt>
                <c:pt idx="678">
                  <c:v>155.239</c:v>
                </c:pt>
                <c:pt idx="679">
                  <c:v>160.32980000000001</c:v>
                </c:pt>
                <c:pt idx="680">
                  <c:v>159.3432</c:v>
                </c:pt>
                <c:pt idx="681">
                  <c:v>157.86330000000001</c:v>
                </c:pt>
                <c:pt idx="682">
                  <c:v>163.90119999999999</c:v>
                </c:pt>
                <c:pt idx="683">
                  <c:v>163.5855</c:v>
                </c:pt>
                <c:pt idx="684">
                  <c:v>163.35830000000001</c:v>
                </c:pt>
                <c:pt idx="685">
                  <c:v>162.88409999999999</c:v>
                </c:pt>
                <c:pt idx="686">
                  <c:v>162.93350000000001</c:v>
                </c:pt>
                <c:pt idx="687">
                  <c:v>167.20140000000001</c:v>
                </c:pt>
                <c:pt idx="688">
                  <c:v>166.4605</c:v>
                </c:pt>
                <c:pt idx="689">
                  <c:v>170.02699999999999</c:v>
                </c:pt>
                <c:pt idx="690">
                  <c:v>171.10390000000001</c:v>
                </c:pt>
                <c:pt idx="691">
                  <c:v>170.94579999999999</c:v>
                </c:pt>
                <c:pt idx="692">
                  <c:v>172.44749999999999</c:v>
                </c:pt>
                <c:pt idx="693">
                  <c:v>172.0523</c:v>
                </c:pt>
                <c:pt idx="694">
                  <c:v>169.45400000000001</c:v>
                </c:pt>
                <c:pt idx="695">
                  <c:v>165.55160000000001</c:v>
                </c:pt>
                <c:pt idx="696">
                  <c:v>165.2157</c:v>
                </c:pt>
                <c:pt idx="697">
                  <c:v>165.512</c:v>
                </c:pt>
                <c:pt idx="698">
                  <c:v>167.9819</c:v>
                </c:pt>
                <c:pt idx="699">
                  <c:v>161.6491</c:v>
                </c:pt>
                <c:pt idx="700">
                  <c:v>159.43610000000001</c:v>
                </c:pt>
                <c:pt idx="701">
                  <c:v>156.99590000000001</c:v>
                </c:pt>
                <c:pt idx="702">
                  <c:v>155.3262</c:v>
                </c:pt>
                <c:pt idx="703">
                  <c:v>156.0573</c:v>
                </c:pt>
                <c:pt idx="704">
                  <c:v>153.9332</c:v>
                </c:pt>
                <c:pt idx="705">
                  <c:v>152.6686</c:v>
                </c:pt>
                <c:pt idx="706">
                  <c:v>154.0814</c:v>
                </c:pt>
                <c:pt idx="707">
                  <c:v>152.59950000000001</c:v>
                </c:pt>
                <c:pt idx="708">
                  <c:v>155.4744</c:v>
                </c:pt>
                <c:pt idx="709">
                  <c:v>161.4614</c:v>
                </c:pt>
                <c:pt idx="710">
                  <c:v>151.98689999999999</c:v>
                </c:pt>
                <c:pt idx="711">
                  <c:v>153.4392</c:v>
                </c:pt>
                <c:pt idx="712">
                  <c:v>150.53460000000001</c:v>
                </c:pt>
                <c:pt idx="713">
                  <c:v>148.88480000000001</c:v>
                </c:pt>
                <c:pt idx="714">
                  <c:v>152.61920000000001</c:v>
                </c:pt>
                <c:pt idx="715">
                  <c:v>155.01009999999999</c:v>
                </c:pt>
                <c:pt idx="716">
                  <c:v>151.86840000000001</c:v>
                </c:pt>
                <c:pt idx="717">
                  <c:v>150.90020000000001</c:v>
                </c:pt>
                <c:pt idx="718">
                  <c:v>148.61799999999999</c:v>
                </c:pt>
                <c:pt idx="719">
                  <c:v>148.9539</c:v>
                </c:pt>
                <c:pt idx="720">
                  <c:v>149.93199999999999</c:v>
                </c:pt>
                <c:pt idx="721">
                  <c:v>148.0351</c:v>
                </c:pt>
                <c:pt idx="722">
                  <c:v>140.7638</c:v>
                </c:pt>
                <c:pt idx="723">
                  <c:v>136.53530000000001</c:v>
                </c:pt>
                <c:pt idx="724">
                  <c:v>140.73410000000001</c:v>
                </c:pt>
                <c:pt idx="725">
                  <c:v>144.34020000000001</c:v>
                </c:pt>
                <c:pt idx="726">
                  <c:v>144.63650000000001</c:v>
                </c:pt>
                <c:pt idx="727">
                  <c:v>143.6782</c:v>
                </c:pt>
                <c:pt idx="728">
                  <c:v>138.40260000000001</c:v>
                </c:pt>
                <c:pt idx="729">
                  <c:v>138.7286</c:v>
                </c:pt>
                <c:pt idx="730">
                  <c:v>137.30590000000001</c:v>
                </c:pt>
                <c:pt idx="731">
                  <c:v>136.67359999999999</c:v>
                </c:pt>
                <c:pt idx="732">
                  <c:v>141.26759999999999</c:v>
                </c:pt>
                <c:pt idx="733">
                  <c:v>136.7132</c:v>
                </c:pt>
                <c:pt idx="734">
                  <c:v>140.69460000000001</c:v>
                </c:pt>
                <c:pt idx="735">
                  <c:v>142.01849999999999</c:v>
                </c:pt>
                <c:pt idx="736">
                  <c:v>142.12719999999999</c:v>
                </c:pt>
                <c:pt idx="737">
                  <c:v>141.6628</c:v>
                </c:pt>
                <c:pt idx="738">
                  <c:v>145.49610000000001</c:v>
                </c:pt>
                <c:pt idx="739">
                  <c:v>147.6498</c:v>
                </c:pt>
                <c:pt idx="740">
                  <c:v>150.505</c:v>
                </c:pt>
                <c:pt idx="741">
                  <c:v>147.55099999999999</c:v>
                </c:pt>
                <c:pt idx="742">
                  <c:v>143.0558</c:v>
                </c:pt>
                <c:pt idx="743">
                  <c:v>153.86410000000001</c:v>
                </c:pt>
                <c:pt idx="744">
                  <c:v>151.49299999999999</c:v>
                </c:pt>
                <c:pt idx="745">
                  <c:v>148.83539999999999</c:v>
                </c:pt>
                <c:pt idx="746">
                  <c:v>143.28299999999999</c:v>
                </c:pt>
                <c:pt idx="747">
                  <c:v>137.2071</c:v>
                </c:pt>
                <c:pt idx="748">
                  <c:v>136.94</c:v>
                </c:pt>
                <c:pt idx="749">
                  <c:v>137.4743</c:v>
                </c:pt>
                <c:pt idx="750">
                  <c:v>138.04830000000001</c:v>
                </c:pt>
                <c:pt idx="751">
                  <c:v>133.4665</c:v>
                </c:pt>
                <c:pt idx="752">
                  <c:v>145.3416</c:v>
                </c:pt>
                <c:pt idx="753">
                  <c:v>148.1422</c:v>
                </c:pt>
                <c:pt idx="754">
                  <c:v>146.73689999999999</c:v>
                </c:pt>
                <c:pt idx="755">
                  <c:v>148.4786</c:v>
                </c:pt>
                <c:pt idx="756">
                  <c:v>147.24160000000001</c:v>
                </c:pt>
                <c:pt idx="757">
                  <c:v>149.1515</c:v>
                </c:pt>
                <c:pt idx="758">
                  <c:v>149.71559999999999</c:v>
                </c:pt>
                <c:pt idx="759">
                  <c:v>146.46969999999999</c:v>
                </c:pt>
                <c:pt idx="760">
                  <c:v>148.61709999999999</c:v>
                </c:pt>
                <c:pt idx="761">
                  <c:v>149.49789999999999</c:v>
                </c:pt>
                <c:pt idx="762">
                  <c:v>146.56870000000001</c:v>
                </c:pt>
                <c:pt idx="763">
                  <c:v>142.7192</c:v>
                </c:pt>
                <c:pt idx="764">
                  <c:v>139.70089999999999</c:v>
                </c:pt>
                <c:pt idx="765">
                  <c:v>146.48949999999999</c:v>
                </c:pt>
                <c:pt idx="766">
                  <c:v>146.76660000000001</c:v>
                </c:pt>
                <c:pt idx="767">
                  <c:v>146.27180000000001</c:v>
                </c:pt>
                <c:pt idx="768">
                  <c:v>145.10409999999999</c:v>
                </c:pt>
                <c:pt idx="769">
                  <c:v>141.4228</c:v>
                </c:pt>
                <c:pt idx="770">
                  <c:v>139.47329999999999</c:v>
                </c:pt>
                <c:pt idx="771">
                  <c:v>141.16550000000001</c:v>
                </c:pt>
                <c:pt idx="772">
                  <c:v>140.6806</c:v>
                </c:pt>
                <c:pt idx="773">
                  <c:v>142.9864</c:v>
                </c:pt>
                <c:pt idx="774">
                  <c:v>143.9562</c:v>
                </c:pt>
                <c:pt idx="775">
                  <c:v>141.71969999999999</c:v>
                </c:pt>
                <c:pt idx="776">
                  <c:v>135.0795</c:v>
                </c:pt>
                <c:pt idx="777">
                  <c:v>133.11019999999999</c:v>
                </c:pt>
                <c:pt idx="778">
                  <c:v>130.99250000000001</c:v>
                </c:pt>
                <c:pt idx="779">
                  <c:v>130.92320000000001</c:v>
                </c:pt>
                <c:pt idx="780">
                  <c:v>134.04040000000001</c:v>
                </c:pt>
                <c:pt idx="781">
                  <c:v>130.85390000000001</c:v>
                </c:pt>
                <c:pt idx="782">
                  <c:v>130.48779999999999</c:v>
                </c:pt>
                <c:pt idx="783">
                  <c:v>128.67679999999999</c:v>
                </c:pt>
                <c:pt idx="784">
                  <c:v>124.72839999999999</c:v>
                </c:pt>
                <c:pt idx="785">
                  <c:v>128.2612</c:v>
                </c:pt>
                <c:pt idx="786">
                  <c:v>128.5779</c:v>
                </c:pt>
                <c:pt idx="787">
                  <c:v>123.7685</c:v>
                </c:pt>
                <c:pt idx="788">
                  <c:v>125.045</c:v>
                </c:pt>
                <c:pt idx="789">
                  <c:v>123.71899999999999</c:v>
                </c:pt>
                <c:pt idx="790">
                  <c:v>128.27109999999999</c:v>
                </c:pt>
                <c:pt idx="791">
                  <c:v>128.79560000000001</c:v>
                </c:pt>
                <c:pt idx="792">
                  <c:v>129.36959999999999</c:v>
                </c:pt>
                <c:pt idx="793">
                  <c:v>132.1009</c:v>
                </c:pt>
                <c:pt idx="794">
                  <c:v>132.02170000000001</c:v>
                </c:pt>
                <c:pt idx="795">
                  <c:v>133.35759999999999</c:v>
                </c:pt>
                <c:pt idx="796">
                  <c:v>134.52529999999999</c:v>
                </c:pt>
                <c:pt idx="797">
                  <c:v>133.80289999999999</c:v>
                </c:pt>
                <c:pt idx="798">
                  <c:v>133.8623</c:v>
                </c:pt>
                <c:pt idx="799">
                  <c:v>136.43520000000001</c:v>
                </c:pt>
                <c:pt idx="800">
                  <c:v>139.64150000000001</c:v>
                </c:pt>
                <c:pt idx="801">
                  <c:v>141.04679999999999</c:v>
                </c:pt>
                <c:pt idx="802">
                  <c:v>140.3837</c:v>
                </c:pt>
                <c:pt idx="803">
                  <c:v>142.46190000000001</c:v>
                </c:pt>
                <c:pt idx="804">
                  <c:v>144.41139999999999</c:v>
                </c:pt>
                <c:pt idx="805">
                  <c:v>141.5119</c:v>
                </c:pt>
                <c:pt idx="806">
                  <c:v>142.7884</c:v>
                </c:pt>
                <c:pt idx="807">
                  <c:v>143.91659999999999</c:v>
                </c:pt>
                <c:pt idx="808">
                  <c:v>149.25049999999999</c:v>
                </c:pt>
                <c:pt idx="809">
                  <c:v>152.8922</c:v>
                </c:pt>
                <c:pt idx="810">
                  <c:v>150.15100000000001</c:v>
                </c:pt>
                <c:pt idx="811">
                  <c:v>153.04060000000001</c:v>
                </c:pt>
                <c:pt idx="812">
                  <c:v>150.3391</c:v>
                </c:pt>
                <c:pt idx="813">
                  <c:v>149.30000000000001</c:v>
                </c:pt>
                <c:pt idx="814">
                  <c:v>149.66669999999999</c:v>
                </c:pt>
                <c:pt idx="815">
                  <c:v>152.48140000000001</c:v>
                </c:pt>
                <c:pt idx="816">
                  <c:v>151.8372</c:v>
                </c:pt>
                <c:pt idx="817">
                  <c:v>153.94829999999999</c:v>
                </c:pt>
                <c:pt idx="818">
                  <c:v>152.34270000000001</c:v>
                </c:pt>
                <c:pt idx="819">
                  <c:v>151.19300000000001</c:v>
                </c:pt>
                <c:pt idx="820">
                  <c:v>147.1592</c:v>
                </c:pt>
                <c:pt idx="821">
                  <c:v>147.58539999999999</c:v>
                </c:pt>
                <c:pt idx="822">
                  <c:v>148.071</c:v>
                </c:pt>
                <c:pt idx="823">
                  <c:v>145.4049</c:v>
                </c:pt>
                <c:pt idx="824">
                  <c:v>146.60419999999999</c:v>
                </c:pt>
                <c:pt idx="825">
                  <c:v>146.09870000000001</c:v>
                </c:pt>
                <c:pt idx="826">
                  <c:v>144.01740000000001</c:v>
                </c:pt>
                <c:pt idx="827">
                  <c:v>144.61199999999999</c:v>
                </c:pt>
                <c:pt idx="828">
                  <c:v>149.6865</c:v>
                </c:pt>
                <c:pt idx="829">
                  <c:v>152.4616</c:v>
                </c:pt>
                <c:pt idx="830">
                  <c:v>150.25139999999999</c:v>
                </c:pt>
                <c:pt idx="831">
                  <c:v>151.51009999999999</c:v>
                </c:pt>
                <c:pt idx="832">
                  <c:v>149.25040000000001</c:v>
                </c:pt>
                <c:pt idx="833">
                  <c:v>147.179</c:v>
                </c:pt>
                <c:pt idx="834">
                  <c:v>149.13149999999999</c:v>
                </c:pt>
                <c:pt idx="835">
                  <c:v>151.23259999999999</c:v>
                </c:pt>
                <c:pt idx="836">
                  <c:v>151.62909999999999</c:v>
                </c:pt>
                <c:pt idx="837">
                  <c:v>154.46369999999999</c:v>
                </c:pt>
                <c:pt idx="838">
                  <c:v>153.62119999999999</c:v>
                </c:pt>
                <c:pt idx="839">
                  <c:v>155.99979999999999</c:v>
                </c:pt>
                <c:pt idx="840">
                  <c:v>157.8631</c:v>
                </c:pt>
                <c:pt idx="841">
                  <c:v>156.42599999999999</c:v>
                </c:pt>
                <c:pt idx="842">
                  <c:v>157.5162</c:v>
                </c:pt>
                <c:pt idx="843">
                  <c:v>158.8245</c:v>
                </c:pt>
                <c:pt idx="844">
                  <c:v>156.87200000000001</c:v>
                </c:pt>
                <c:pt idx="845">
                  <c:v>156.24760000000001</c:v>
                </c:pt>
                <c:pt idx="846">
                  <c:v>159.3399</c:v>
                </c:pt>
                <c:pt idx="847">
                  <c:v>160.91569999999999</c:v>
                </c:pt>
                <c:pt idx="848">
                  <c:v>163.4331</c:v>
                </c:pt>
                <c:pt idx="849">
                  <c:v>164.6918</c:v>
                </c:pt>
                <c:pt idx="850">
                  <c:v>164.1566</c:v>
                </c:pt>
                <c:pt idx="851">
                  <c:v>162.30330000000001</c:v>
                </c:pt>
                <c:pt idx="852">
                  <c:v>163.1953</c:v>
                </c:pt>
                <c:pt idx="853">
                  <c:v>160.58869999999999</c:v>
                </c:pt>
                <c:pt idx="854">
                  <c:v>159.36959999999999</c:v>
                </c:pt>
                <c:pt idx="855">
                  <c:v>158.67580000000001</c:v>
                </c:pt>
                <c:pt idx="856">
                  <c:v>164.0873</c:v>
                </c:pt>
                <c:pt idx="857">
                  <c:v>163.74039999999999</c:v>
                </c:pt>
                <c:pt idx="858">
                  <c:v>163.7602</c:v>
                </c:pt>
                <c:pt idx="859">
                  <c:v>164.98920000000001</c:v>
                </c:pt>
                <c:pt idx="860">
                  <c:v>166.13890000000001</c:v>
                </c:pt>
                <c:pt idx="861">
                  <c:v>165.16759999999999</c:v>
                </c:pt>
                <c:pt idx="862">
                  <c:v>163.5521</c:v>
                </c:pt>
                <c:pt idx="863">
                  <c:v>163.85929999999999</c:v>
                </c:pt>
                <c:pt idx="864">
                  <c:v>162.31319999999999</c:v>
                </c:pt>
                <c:pt idx="865">
                  <c:v>162.30330000000001</c:v>
                </c:pt>
                <c:pt idx="866">
                  <c:v>166.9119</c:v>
                </c:pt>
                <c:pt idx="867">
                  <c:v>168.17060000000001</c:v>
                </c:pt>
                <c:pt idx="868">
                  <c:v>168.0814</c:v>
                </c:pt>
                <c:pt idx="869">
                  <c:v>167.04069999999999</c:v>
                </c:pt>
                <c:pt idx="870">
                  <c:v>165.96039999999999</c:v>
                </c:pt>
                <c:pt idx="871">
                  <c:v>164.3152</c:v>
                </c:pt>
                <c:pt idx="872">
                  <c:v>172.02600000000001</c:v>
                </c:pt>
                <c:pt idx="873">
                  <c:v>171.95660000000001</c:v>
                </c:pt>
                <c:pt idx="874">
                  <c:v>170.24199999999999</c:v>
                </c:pt>
                <c:pt idx="875">
                  <c:v>172.01609999999999</c:v>
                </c:pt>
                <c:pt idx="876">
                  <c:v>172.20439999999999</c:v>
                </c:pt>
                <c:pt idx="877">
                  <c:v>171.2715</c:v>
                </c:pt>
                <c:pt idx="878">
                  <c:v>170.77520000000001</c:v>
                </c:pt>
                <c:pt idx="879">
                  <c:v>170.77520000000001</c:v>
                </c:pt>
                <c:pt idx="880">
                  <c:v>171.39060000000001</c:v>
                </c:pt>
                <c:pt idx="881">
                  <c:v>173.7328</c:v>
                </c:pt>
                <c:pt idx="882">
                  <c:v>173.84200000000001</c:v>
                </c:pt>
                <c:pt idx="883">
                  <c:v>172.88919999999999</c:v>
                </c:pt>
                <c:pt idx="884">
                  <c:v>170.26910000000001</c:v>
                </c:pt>
                <c:pt idx="885">
                  <c:v>170.547</c:v>
                </c:pt>
                <c:pt idx="886">
                  <c:v>171.6883</c:v>
                </c:pt>
                <c:pt idx="887">
                  <c:v>174.11</c:v>
                </c:pt>
                <c:pt idx="888">
                  <c:v>175.9659</c:v>
                </c:pt>
                <c:pt idx="889">
                  <c:v>175.91630000000001</c:v>
                </c:pt>
                <c:pt idx="890">
                  <c:v>178.73490000000001</c:v>
                </c:pt>
                <c:pt idx="891">
                  <c:v>179.58840000000001</c:v>
                </c:pt>
                <c:pt idx="892">
                  <c:v>178.2287</c:v>
                </c:pt>
                <c:pt idx="893">
                  <c:v>177.86150000000001</c:v>
                </c:pt>
                <c:pt idx="894">
                  <c:v>176.482</c:v>
                </c:pt>
                <c:pt idx="895">
                  <c:v>179.21129999999999</c:v>
                </c:pt>
                <c:pt idx="896">
                  <c:v>179.5984</c:v>
                </c:pt>
                <c:pt idx="897">
                  <c:v>182.40700000000001</c:v>
                </c:pt>
                <c:pt idx="898">
                  <c:v>181.9306</c:v>
                </c:pt>
                <c:pt idx="899">
                  <c:v>182.5658</c:v>
                </c:pt>
                <c:pt idx="900">
                  <c:v>184.6103</c:v>
                </c:pt>
                <c:pt idx="901">
                  <c:v>183.52850000000001</c:v>
                </c:pt>
                <c:pt idx="902">
                  <c:v>183.61789999999999</c:v>
                </c:pt>
                <c:pt idx="903">
                  <c:v>182.57579999999999</c:v>
                </c:pt>
                <c:pt idx="904">
                  <c:v>185.59289999999999</c:v>
                </c:pt>
                <c:pt idx="905">
                  <c:v>185.27529999999999</c:v>
                </c:pt>
                <c:pt idx="906">
                  <c:v>183.8759</c:v>
                </c:pt>
                <c:pt idx="907">
                  <c:v>186.64490000000001</c:v>
                </c:pt>
                <c:pt idx="908">
                  <c:v>187.82599999999999</c:v>
                </c:pt>
                <c:pt idx="909">
                  <c:v>188.1634</c:v>
                </c:pt>
                <c:pt idx="910">
                  <c:v>192.5104</c:v>
                </c:pt>
                <c:pt idx="911">
                  <c:v>191.01179999999999</c:v>
                </c:pt>
                <c:pt idx="912">
                  <c:v>189.8903</c:v>
                </c:pt>
                <c:pt idx="913">
                  <c:v>190.36670000000001</c:v>
                </c:pt>
                <c:pt idx="914">
                  <c:v>189.24520000000001</c:v>
                </c:pt>
                <c:pt idx="915">
                  <c:v>187.1908</c:v>
                </c:pt>
                <c:pt idx="916">
                  <c:v>186.66480000000001</c:v>
                </c:pt>
                <c:pt idx="917">
                  <c:v>188.34209999999999</c:v>
                </c:pt>
                <c:pt idx="918">
                  <c:v>189.1062</c:v>
                </c:pt>
                <c:pt idx="919">
                  <c:v>189.2551</c:v>
                </c:pt>
                <c:pt idx="920">
                  <c:v>192.53030000000001</c:v>
                </c:pt>
                <c:pt idx="921">
                  <c:v>192.2722</c:v>
                </c:pt>
                <c:pt idx="922">
                  <c:v>193.6319</c:v>
                </c:pt>
                <c:pt idx="923">
                  <c:v>191.67679999999999</c:v>
                </c:pt>
                <c:pt idx="924">
                  <c:v>190.4957</c:v>
                </c:pt>
                <c:pt idx="925">
                  <c:v>191.2996</c:v>
                </c:pt>
                <c:pt idx="926">
                  <c:v>192.16309999999999</c:v>
                </c:pt>
                <c:pt idx="927">
                  <c:v>193.03649999999999</c:v>
                </c:pt>
                <c:pt idx="928">
                  <c:v>191.76609999999999</c:v>
                </c:pt>
                <c:pt idx="929">
                  <c:v>194.35640000000001</c:v>
                </c:pt>
                <c:pt idx="930">
                  <c:v>194.9718</c:v>
                </c:pt>
                <c:pt idx="931">
                  <c:v>194.13810000000001</c:v>
                </c:pt>
                <c:pt idx="932">
                  <c:v>191.1309</c:v>
                </c:pt>
                <c:pt idx="933">
                  <c:v>189.73150000000001</c:v>
                </c:pt>
                <c:pt idx="934">
                  <c:v>180.6206</c:v>
                </c:pt>
                <c:pt idx="935">
                  <c:v>177.5042</c:v>
                </c:pt>
                <c:pt idx="936">
                  <c:v>178.44710000000001</c:v>
                </c:pt>
                <c:pt idx="937">
                  <c:v>176.8492</c:v>
                </c:pt>
                <c:pt idx="938">
                  <c:v>176.63079999999999</c:v>
                </c:pt>
                <c:pt idx="939">
                  <c:v>176.69049999999999</c:v>
                </c:pt>
                <c:pt idx="940">
                  <c:v>178.3501</c:v>
                </c:pt>
                <c:pt idx="941">
                  <c:v>176.3526</c:v>
                </c:pt>
                <c:pt idx="942">
                  <c:v>175.47800000000001</c:v>
                </c:pt>
                <c:pt idx="943">
                  <c:v>172.9239</c:v>
                </c:pt>
                <c:pt idx="944">
                  <c:v>173.4109</c:v>
                </c:pt>
                <c:pt idx="945">
                  <c:v>174.7525</c:v>
                </c:pt>
                <c:pt idx="946">
                  <c:v>176.13390000000001</c:v>
                </c:pt>
                <c:pt idx="947">
                  <c:v>179.9999</c:v>
                </c:pt>
                <c:pt idx="948">
                  <c:v>175.28919999999999</c:v>
                </c:pt>
                <c:pt idx="949">
                  <c:v>177.50540000000001</c:v>
                </c:pt>
                <c:pt idx="950">
                  <c:v>179.07560000000001</c:v>
                </c:pt>
                <c:pt idx="951">
                  <c:v>182.9813</c:v>
                </c:pt>
                <c:pt idx="952">
                  <c:v>186.48949999999999</c:v>
                </c:pt>
                <c:pt idx="953">
                  <c:v>186.7081</c:v>
                </c:pt>
                <c:pt idx="954">
                  <c:v>188.28829999999999</c:v>
                </c:pt>
                <c:pt idx="955">
                  <c:v>188.52680000000001</c:v>
                </c:pt>
                <c:pt idx="956">
                  <c:v>181.77879999999999</c:v>
                </c:pt>
                <c:pt idx="957">
                  <c:v>176.46190000000001</c:v>
                </c:pt>
                <c:pt idx="958">
                  <c:v>177.078</c:v>
                </c:pt>
                <c:pt idx="959">
                  <c:v>178.2508</c:v>
                </c:pt>
                <c:pt idx="960">
                  <c:v>175.2097</c:v>
                </c:pt>
                <c:pt idx="961">
                  <c:v>173.1326</c:v>
                </c:pt>
                <c:pt idx="962">
                  <c:v>174.65309999999999</c:v>
                </c:pt>
                <c:pt idx="963">
                  <c:v>173.92769999999999</c:v>
                </c:pt>
                <c:pt idx="964">
                  <c:v>176.86930000000001</c:v>
                </c:pt>
                <c:pt idx="965">
                  <c:v>177.96260000000001</c:v>
                </c:pt>
                <c:pt idx="966">
                  <c:v>174.40469999999999</c:v>
                </c:pt>
                <c:pt idx="967">
                  <c:v>172.85429999999999</c:v>
                </c:pt>
                <c:pt idx="968">
                  <c:v>173.709</c:v>
                </c:pt>
                <c:pt idx="969">
                  <c:v>174.99100000000001</c:v>
                </c:pt>
                <c:pt idx="970">
                  <c:v>170.8965</c:v>
                </c:pt>
                <c:pt idx="971">
                  <c:v>169.376</c:v>
                </c:pt>
                <c:pt idx="972">
                  <c:v>169.6344</c:v>
                </c:pt>
                <c:pt idx="973">
                  <c:v>170.15119999999999</c:v>
                </c:pt>
                <c:pt idx="974">
                  <c:v>172.6754</c:v>
                </c:pt>
                <c:pt idx="975">
                  <c:v>171.3338</c:v>
                </c:pt>
                <c:pt idx="976">
                  <c:v>172.58600000000001</c:v>
                </c:pt>
                <c:pt idx="977">
                  <c:v>173.82830000000001</c:v>
                </c:pt>
                <c:pt idx="978">
                  <c:v>176.39230000000001</c:v>
                </c:pt>
                <c:pt idx="979">
                  <c:v>177.88310000000001</c:v>
                </c:pt>
                <c:pt idx="980">
                  <c:v>177.2867</c:v>
                </c:pt>
                <c:pt idx="981">
                  <c:v>178.68799999999999</c:v>
                </c:pt>
                <c:pt idx="982">
                  <c:v>179.5924</c:v>
                </c:pt>
                <c:pt idx="983">
                  <c:v>177.7439</c:v>
                </c:pt>
                <c:pt idx="984">
                  <c:v>177.6147</c:v>
                </c:pt>
                <c:pt idx="985">
                  <c:v>176.05439999999999</c:v>
                </c:pt>
                <c:pt idx="986">
                  <c:v>174.7525</c:v>
                </c:pt>
                <c:pt idx="987">
                  <c:v>174.3749</c:v>
                </c:pt>
                <c:pt idx="988">
                  <c:v>171.8109</c:v>
                </c:pt>
                <c:pt idx="989">
                  <c:v>171.93010000000001</c:v>
                </c:pt>
                <c:pt idx="990">
                  <c:v>172.3674</c:v>
                </c:pt>
                <c:pt idx="991">
                  <c:v>170.04179999999999</c:v>
                </c:pt>
                <c:pt idx="992">
                  <c:v>165.8579</c:v>
                </c:pt>
                <c:pt idx="993">
                  <c:v>167.1797</c:v>
                </c:pt>
                <c:pt idx="994">
                  <c:v>169.23679999999999</c:v>
                </c:pt>
                <c:pt idx="995">
                  <c:v>169.7139</c:v>
                </c:pt>
                <c:pt idx="996">
                  <c:v>172.89410000000001</c:v>
                </c:pt>
                <c:pt idx="997">
                  <c:v>176.4718</c:v>
                </c:pt>
                <c:pt idx="998">
                  <c:v>175.5575</c:v>
                </c:pt>
                <c:pt idx="999">
                  <c:v>178.1216</c:v>
                </c:pt>
                <c:pt idx="1000">
                  <c:v>180.69560000000001</c:v>
                </c:pt>
                <c:pt idx="1001">
                  <c:v>181.75890000000001</c:v>
                </c:pt>
                <c:pt idx="1002">
                  <c:v>181.28190000000001</c:v>
                </c:pt>
                <c:pt idx="1003">
                  <c:v>185.4913</c:v>
                </c:pt>
                <c:pt idx="1004">
                  <c:v>183.8991</c:v>
                </c:pt>
                <c:pt idx="1005">
                  <c:v>186.52619999999999</c:v>
                </c:pt>
                <c:pt idx="1006">
                  <c:v>187.0934</c:v>
                </c:pt>
                <c:pt idx="1007">
                  <c:v>188.7851</c:v>
                </c:pt>
                <c:pt idx="1008">
                  <c:v>188.76519999999999</c:v>
                </c:pt>
                <c:pt idx="1009">
                  <c:v>190.51660000000001</c:v>
                </c:pt>
                <c:pt idx="1010">
                  <c:v>189.7106</c:v>
                </c:pt>
                <c:pt idx="1011">
                  <c:v>190.37729999999999</c:v>
                </c:pt>
                <c:pt idx="1012">
                  <c:v>189.04390000000001</c:v>
                </c:pt>
                <c:pt idx="1013">
                  <c:v>188.8647</c:v>
                </c:pt>
                <c:pt idx="1014">
                  <c:v>189.4718</c:v>
                </c:pt>
                <c:pt idx="1015">
                  <c:v>188.4468</c:v>
                </c:pt>
                <c:pt idx="1016">
                  <c:v>189.024</c:v>
                </c:pt>
                <c:pt idx="1017">
                  <c:v>190.30770000000001</c:v>
                </c:pt>
                <c:pt idx="1018">
                  <c:v>188.50649999999999</c:v>
                </c:pt>
                <c:pt idx="1019">
                  <c:v>192.47710000000001</c:v>
                </c:pt>
                <c:pt idx="1020">
                  <c:v>191.38239999999999</c:v>
                </c:pt>
                <c:pt idx="1021">
                  <c:v>193.3229</c:v>
                </c:pt>
                <c:pt idx="1022">
                  <c:v>194.7559</c:v>
                </c:pt>
                <c:pt idx="1023">
                  <c:v>192.23820000000001</c:v>
                </c:pt>
                <c:pt idx="1024">
                  <c:v>193.76079999999999</c:v>
                </c:pt>
                <c:pt idx="1025">
                  <c:v>196.9949</c:v>
                </c:pt>
                <c:pt idx="1026">
                  <c:v>197.14420000000001</c:v>
                </c:pt>
                <c:pt idx="1027">
                  <c:v>196.60679999999999</c:v>
                </c:pt>
                <c:pt idx="1028">
                  <c:v>194.935</c:v>
                </c:pt>
                <c:pt idx="1029">
                  <c:v>195.97989999999999</c:v>
                </c:pt>
                <c:pt idx="1030">
                  <c:v>193.8802</c:v>
                </c:pt>
                <c:pt idx="1031">
                  <c:v>193.73089999999999</c:v>
                </c:pt>
                <c:pt idx="1032">
                  <c:v>192.65620000000001</c:v>
                </c:pt>
                <c:pt idx="1033">
                  <c:v>192.10890000000001</c:v>
                </c:pt>
                <c:pt idx="1034">
                  <c:v>192.20840000000001</c:v>
                </c:pt>
                <c:pt idx="1035">
                  <c:v>192.63630000000001</c:v>
                </c:pt>
                <c:pt idx="1036">
                  <c:v>191.59139999999999</c:v>
                </c:pt>
                <c:pt idx="1037">
                  <c:v>184.73500000000001</c:v>
                </c:pt>
                <c:pt idx="1038">
                  <c:v>183.35169999999999</c:v>
                </c:pt>
                <c:pt idx="1039">
                  <c:v>181.0232</c:v>
                </c:pt>
                <c:pt idx="1040">
                  <c:v>180.29669999999999</c:v>
                </c:pt>
                <c:pt idx="1041">
                  <c:v>184.65539999999999</c:v>
                </c:pt>
                <c:pt idx="1042">
                  <c:v>184.23740000000001</c:v>
                </c:pt>
                <c:pt idx="1043">
                  <c:v>185.28229999999999</c:v>
                </c:pt>
                <c:pt idx="1044">
                  <c:v>184.68520000000001</c:v>
                </c:pt>
                <c:pt idx="1045">
                  <c:v>185.0136</c:v>
                </c:pt>
                <c:pt idx="1046">
                  <c:v>182.73480000000001</c:v>
                </c:pt>
                <c:pt idx="1047">
                  <c:v>181.7894</c:v>
                </c:pt>
                <c:pt idx="1048">
                  <c:v>187.71039999999999</c:v>
                </c:pt>
                <c:pt idx="1049">
                  <c:v>190.62610000000001</c:v>
                </c:pt>
                <c:pt idx="1050">
                  <c:v>192.94470000000001</c:v>
                </c:pt>
                <c:pt idx="1051">
                  <c:v>194.2285</c:v>
                </c:pt>
                <c:pt idx="1052">
                  <c:v>193.55179999999999</c:v>
                </c:pt>
                <c:pt idx="1053">
                  <c:v>193.2234</c:v>
                </c:pt>
                <c:pt idx="1054">
                  <c:v>191.4819</c:v>
                </c:pt>
                <c:pt idx="1055">
                  <c:v>190.7953</c:v>
                </c:pt>
                <c:pt idx="1056">
                  <c:v>187.1233</c:v>
                </c:pt>
                <c:pt idx="1057">
                  <c:v>183.501</c:v>
                </c:pt>
                <c:pt idx="1058">
                  <c:v>185.94909999999999</c:v>
                </c:pt>
                <c:pt idx="1059">
                  <c:v>184.94399999999999</c:v>
                </c:pt>
                <c:pt idx="1060">
                  <c:v>186.76499999999999</c:v>
                </c:pt>
                <c:pt idx="1061">
                  <c:v>188.37719999999999</c:v>
                </c:pt>
                <c:pt idx="1062">
                  <c:v>188.48660000000001</c:v>
                </c:pt>
                <c:pt idx="1063">
                  <c:v>187.40190000000001</c:v>
                </c:pt>
                <c:pt idx="1064">
                  <c:v>188.16909999999999</c:v>
                </c:pt>
                <c:pt idx="1065">
                  <c:v>186.4753</c:v>
                </c:pt>
                <c:pt idx="1066">
                  <c:v>184.37289999999999</c:v>
                </c:pt>
                <c:pt idx="1067">
                  <c:v>183.48609999999999</c:v>
                </c:pt>
                <c:pt idx="1068">
                  <c:v>183.19710000000001</c:v>
                </c:pt>
                <c:pt idx="1069">
                  <c:v>181.65270000000001</c:v>
                </c:pt>
                <c:pt idx="1070">
                  <c:v>180.90539999999999</c:v>
                </c:pt>
                <c:pt idx="1071">
                  <c:v>181.6627</c:v>
                </c:pt>
                <c:pt idx="1072">
                  <c:v>183.70529999999999</c:v>
                </c:pt>
                <c:pt idx="1073">
                  <c:v>181.86199999999999</c:v>
                </c:pt>
                <c:pt idx="1074">
                  <c:v>180.5069</c:v>
                </c:pt>
                <c:pt idx="1075">
                  <c:v>181.9716</c:v>
                </c:pt>
                <c:pt idx="1076">
                  <c:v>180.76589999999999</c:v>
                </c:pt>
                <c:pt idx="1077">
                  <c:v>180.09829999999999</c:v>
                </c:pt>
                <c:pt idx="1078">
                  <c:v>179.01230000000001</c:v>
                </c:pt>
                <c:pt idx="1079">
                  <c:v>174.46870000000001</c:v>
                </c:pt>
                <c:pt idx="1080">
                  <c:v>169.5067</c:v>
                </c:pt>
                <c:pt idx="1081">
                  <c:v>168.5103</c:v>
                </c:pt>
                <c:pt idx="1082">
                  <c:v>168.39070000000001</c:v>
                </c:pt>
                <c:pt idx="1083">
                  <c:v>170.11449999999999</c:v>
                </c:pt>
                <c:pt idx="1084">
                  <c:v>172.12719999999999</c:v>
                </c:pt>
                <c:pt idx="1085">
                  <c:v>172.6054</c:v>
                </c:pt>
                <c:pt idx="1086">
                  <c:v>170.51300000000001</c:v>
                </c:pt>
                <c:pt idx="1087">
                  <c:v>172.37629999999999</c:v>
                </c:pt>
                <c:pt idx="1088">
                  <c:v>171.99770000000001</c:v>
                </c:pt>
                <c:pt idx="1089">
                  <c:v>173.09370000000001</c:v>
                </c:pt>
                <c:pt idx="1090">
                  <c:v>175.4452</c:v>
                </c:pt>
                <c:pt idx="1091">
                  <c:v>178.0258</c:v>
                </c:pt>
                <c:pt idx="1092">
                  <c:v>170.75210000000001</c:v>
                </c:pt>
                <c:pt idx="1093">
                  <c:v>171.65889999999999</c:v>
                </c:pt>
                <c:pt idx="1094">
                  <c:v>170.23400000000001</c:v>
                </c:pt>
                <c:pt idx="1095">
                  <c:v>169.09809999999999</c:v>
                </c:pt>
                <c:pt idx="1096">
                  <c:v>172.68520000000001</c:v>
                </c:pt>
                <c:pt idx="1097">
                  <c:v>170.86170000000001</c:v>
                </c:pt>
                <c:pt idx="1098">
                  <c:v>169.417</c:v>
                </c:pt>
                <c:pt idx="1099">
                  <c:v>168.2313</c:v>
                </c:pt>
                <c:pt idx="1100">
                  <c:v>169.0384</c:v>
                </c:pt>
                <c:pt idx="1101">
                  <c:v>168.2114</c:v>
                </c:pt>
                <c:pt idx="1102">
                  <c:v>168.96860000000001</c:v>
                </c:pt>
                <c:pt idx="1103">
                  <c:v>167.84270000000001</c:v>
                </c:pt>
                <c:pt idx="1104">
                  <c:v>169.0583</c:v>
                </c:pt>
                <c:pt idx="1105">
                  <c:v>167.17509999999999</c:v>
                </c:pt>
                <c:pt idx="1106">
                  <c:v>174.40889999999999</c:v>
                </c:pt>
                <c:pt idx="1107">
                  <c:v>175.9135</c:v>
                </c:pt>
                <c:pt idx="1108">
                  <c:v>172.06739999999999</c:v>
                </c:pt>
                <c:pt idx="1109">
                  <c:v>168.76929999999999</c:v>
                </c:pt>
                <c:pt idx="1110">
                  <c:v>167.39429999999999</c:v>
                </c:pt>
                <c:pt idx="1111">
                  <c:v>166.43770000000001</c:v>
                </c:pt>
                <c:pt idx="1112">
                  <c:v>164.4051</c:v>
                </c:pt>
                <c:pt idx="1113">
                  <c:v>165.24209999999999</c:v>
                </c:pt>
                <c:pt idx="1114">
                  <c:v>166.29820000000001</c:v>
                </c:pt>
                <c:pt idx="1115">
                  <c:v>168.41059999999999</c:v>
                </c:pt>
                <c:pt idx="1116">
                  <c:v>169.2775</c:v>
                </c:pt>
                <c:pt idx="1117">
                  <c:v>168.68960000000001</c:v>
                </c:pt>
                <c:pt idx="1118">
                  <c:v>172.87450000000001</c:v>
                </c:pt>
                <c:pt idx="1119">
                  <c:v>169.7159</c:v>
                </c:pt>
                <c:pt idx="1120">
                  <c:v>168.68960000000001</c:v>
                </c:pt>
                <c:pt idx="1121">
                  <c:v>172.40620000000001</c:v>
                </c:pt>
                <c:pt idx="1122">
                  <c:v>182.71879999999999</c:v>
                </c:pt>
                <c:pt idx="1123">
                  <c:v>181.0549</c:v>
                </c:pt>
                <c:pt idx="1124">
                  <c:v>181.7424</c:v>
                </c:pt>
                <c:pt idx="1125">
                  <c:v>182.0812</c:v>
                </c:pt>
                <c:pt idx="1126">
                  <c:v>183.90459999999999</c:v>
                </c:pt>
                <c:pt idx="1127">
                  <c:v>182.63740000000001</c:v>
                </c:pt>
                <c:pt idx="1128">
                  <c:v>185.86019999999999</c:v>
                </c:pt>
                <c:pt idx="1129">
                  <c:v>187.0076</c:v>
                </c:pt>
                <c:pt idx="1130">
                  <c:v>189.29239999999999</c:v>
                </c:pt>
                <c:pt idx="1131">
                  <c:v>189.41210000000001</c:v>
                </c:pt>
                <c:pt idx="1132">
                  <c:v>189.44210000000001</c:v>
                </c:pt>
                <c:pt idx="1133">
                  <c:v>190.60939999999999</c:v>
                </c:pt>
                <c:pt idx="1134">
                  <c:v>191.91650000000001</c:v>
                </c:pt>
                <c:pt idx="1135">
                  <c:v>190.46969999999999</c:v>
                </c:pt>
                <c:pt idx="1136">
                  <c:v>186.4588</c:v>
                </c:pt>
                <c:pt idx="1137">
                  <c:v>189.55179999999999</c:v>
                </c:pt>
                <c:pt idx="1138">
                  <c:v>189.56180000000001</c:v>
                </c:pt>
                <c:pt idx="1139">
                  <c:v>189.86109999999999</c:v>
                </c:pt>
                <c:pt idx="1140">
                  <c:v>190.85890000000001</c:v>
                </c:pt>
                <c:pt idx="1141">
                  <c:v>191.8167</c:v>
                </c:pt>
                <c:pt idx="1142">
                  <c:v>193.59270000000001</c:v>
                </c:pt>
                <c:pt idx="1143">
                  <c:v>193.91200000000001</c:v>
                </c:pt>
                <c:pt idx="1144">
                  <c:v>195.42850000000001</c:v>
                </c:pt>
                <c:pt idx="1145">
                  <c:v>194.04169999999999</c:v>
                </c:pt>
                <c:pt idx="1146">
                  <c:v>196.4462</c:v>
                </c:pt>
                <c:pt idx="1147">
                  <c:v>192.68469999999999</c:v>
                </c:pt>
                <c:pt idx="1148">
                  <c:v>206.6831</c:v>
                </c:pt>
                <c:pt idx="1149">
                  <c:v>212.5898</c:v>
                </c:pt>
                <c:pt idx="1150">
                  <c:v>213.75710000000001</c:v>
                </c:pt>
                <c:pt idx="1151">
                  <c:v>212.0111</c:v>
                </c:pt>
                <c:pt idx="1152">
                  <c:v>216.18170000000001</c:v>
                </c:pt>
                <c:pt idx="1153">
                  <c:v>213.80699999999999</c:v>
                </c:pt>
                <c:pt idx="1154">
                  <c:v>209.20740000000001</c:v>
                </c:pt>
                <c:pt idx="1155">
                  <c:v>207.0224</c:v>
                </c:pt>
                <c:pt idx="1156">
                  <c:v>207.67089999999999</c:v>
                </c:pt>
                <c:pt idx="1157">
                  <c:v>208.59880000000001</c:v>
                </c:pt>
                <c:pt idx="1158">
                  <c:v>212.76939999999999</c:v>
                </c:pt>
                <c:pt idx="1159">
                  <c:v>213.61750000000001</c:v>
                </c:pt>
                <c:pt idx="1160">
                  <c:v>210.14529999999999</c:v>
                </c:pt>
                <c:pt idx="1161">
                  <c:v>216.26150000000001</c:v>
                </c:pt>
                <c:pt idx="1162">
                  <c:v>219.77350000000001</c:v>
                </c:pt>
                <c:pt idx="1163">
                  <c:v>221.05070000000001</c:v>
                </c:pt>
                <c:pt idx="1164">
                  <c:v>225.82980000000001</c:v>
                </c:pt>
                <c:pt idx="1165">
                  <c:v>227.3065</c:v>
                </c:pt>
                <c:pt idx="1166">
                  <c:v>228.16460000000001</c:v>
                </c:pt>
                <c:pt idx="1167">
                  <c:v>232.45490000000001</c:v>
                </c:pt>
                <c:pt idx="1168">
                  <c:v>227.05709999999999</c:v>
                </c:pt>
                <c:pt idx="1169">
                  <c:v>230.0204</c:v>
                </c:pt>
                <c:pt idx="1170">
                  <c:v>233.8717</c:v>
                </c:pt>
                <c:pt idx="1171">
                  <c:v>234.29079999999999</c:v>
                </c:pt>
                <c:pt idx="1172">
                  <c:v>228.36410000000001</c:v>
                </c:pt>
                <c:pt idx="1173">
                  <c:v>223.6747</c:v>
                </c:pt>
                <c:pt idx="1174">
                  <c:v>223.80439999999999</c:v>
                </c:pt>
                <c:pt idx="1175">
                  <c:v>223.45519999999999</c:v>
                </c:pt>
                <c:pt idx="1176">
                  <c:v>224.50290000000001</c:v>
                </c:pt>
                <c:pt idx="1177">
                  <c:v>218.04740000000001</c:v>
                </c:pt>
                <c:pt idx="1178">
                  <c:v>216.99979999999999</c:v>
                </c:pt>
                <c:pt idx="1179">
                  <c:v>217.46879999999999</c:v>
                </c:pt>
                <c:pt idx="1180">
                  <c:v>217.74809999999999</c:v>
                </c:pt>
                <c:pt idx="1181">
                  <c:v>218.30690000000001</c:v>
                </c:pt>
                <c:pt idx="1182">
                  <c:v>221.5795</c:v>
                </c:pt>
                <c:pt idx="1183">
                  <c:v>217.86779999999999</c:v>
                </c:pt>
                <c:pt idx="1184">
                  <c:v>219.36449999999999</c:v>
                </c:pt>
                <c:pt idx="1185">
                  <c:v>208.79830000000001</c:v>
                </c:pt>
                <c:pt idx="1186">
                  <c:v>206.7629</c:v>
                </c:pt>
                <c:pt idx="1187">
                  <c:v>209.34710000000001</c:v>
                </c:pt>
                <c:pt idx="1188">
                  <c:v>212.82919999999999</c:v>
                </c:pt>
                <c:pt idx="1189">
                  <c:v>215.7526</c:v>
                </c:pt>
                <c:pt idx="1190">
                  <c:v>217.29089999999999</c:v>
                </c:pt>
                <c:pt idx="1191">
                  <c:v>221.02680000000001</c:v>
                </c:pt>
                <c:pt idx="1192">
                  <c:v>221.47630000000001</c:v>
                </c:pt>
                <c:pt idx="1193">
                  <c:v>224.47300000000001</c:v>
                </c:pt>
                <c:pt idx="1194">
                  <c:v>225.80160000000001</c:v>
                </c:pt>
                <c:pt idx="1195">
                  <c:v>225.64179999999999</c:v>
                </c:pt>
                <c:pt idx="1196">
                  <c:v>226.2611</c:v>
                </c:pt>
                <c:pt idx="1197">
                  <c:v>226.15119999999999</c:v>
                </c:pt>
                <c:pt idx="1198">
                  <c:v>224.28319999999999</c:v>
                </c:pt>
                <c:pt idx="1199">
                  <c:v>226.5907</c:v>
                </c:pt>
                <c:pt idx="1200">
                  <c:v>226.93029999999999</c:v>
                </c:pt>
                <c:pt idx="1201">
                  <c:v>227.77940000000001</c:v>
                </c:pt>
                <c:pt idx="1202">
                  <c:v>226.24109999999999</c:v>
                </c:pt>
                <c:pt idx="1203">
                  <c:v>229.53749999999999</c:v>
                </c:pt>
                <c:pt idx="1204">
                  <c:v>228.7483</c:v>
                </c:pt>
                <c:pt idx="1205">
                  <c:v>222.52520000000001</c:v>
                </c:pt>
                <c:pt idx="1206">
                  <c:v>220.60730000000001</c:v>
                </c:pt>
                <c:pt idx="1207">
                  <c:v>222.13560000000001</c:v>
                </c:pt>
                <c:pt idx="1208">
                  <c:v>220.57730000000001</c:v>
                </c:pt>
                <c:pt idx="1209">
                  <c:v>220.66720000000001</c:v>
                </c:pt>
                <c:pt idx="1210">
                  <c:v>219.8681</c:v>
                </c:pt>
                <c:pt idx="1211">
                  <c:v>222.4153</c:v>
                </c:pt>
                <c:pt idx="1212">
                  <c:v>222.52520000000001</c:v>
                </c:pt>
                <c:pt idx="1213">
                  <c:v>222.25550000000001</c:v>
                </c:pt>
                <c:pt idx="1214">
                  <c:v>216.0823</c:v>
                </c:pt>
                <c:pt idx="1215">
                  <c:v>216.55170000000001</c:v>
                </c:pt>
                <c:pt idx="1216">
                  <c:v>220.44749999999999</c:v>
                </c:pt>
                <c:pt idx="1217">
                  <c:v>228.61850000000001</c:v>
                </c:pt>
                <c:pt idx="1218">
                  <c:v>227.94919999999999</c:v>
                </c:pt>
                <c:pt idx="1219">
                  <c:v>226.22110000000001</c:v>
                </c:pt>
                <c:pt idx="1220">
                  <c:v>227.12010000000001</c:v>
                </c:pt>
                <c:pt idx="1221">
                  <c:v>226.12119999999999</c:v>
                </c:pt>
                <c:pt idx="1222">
                  <c:v>227.27</c:v>
                </c:pt>
                <c:pt idx="1223">
                  <c:v>227.53970000000001</c:v>
                </c:pt>
                <c:pt idx="1224">
                  <c:v>232.7439</c:v>
                </c:pt>
                <c:pt idx="1225">
                  <c:v>225.9614</c:v>
                </c:pt>
                <c:pt idx="1226">
                  <c:v>226.5308</c:v>
                </c:pt>
                <c:pt idx="1227">
                  <c:v>225.422</c:v>
                </c:pt>
                <c:pt idx="1228">
                  <c:v>226.55080000000001</c:v>
                </c:pt>
                <c:pt idx="1229">
                  <c:v>221.44640000000001</c:v>
                </c:pt>
                <c:pt idx="1230">
                  <c:v>225.52189999999999</c:v>
                </c:pt>
                <c:pt idx="1231">
                  <c:v>229.2877</c:v>
                </c:pt>
                <c:pt idx="1232">
                  <c:v>228.78829999999999</c:v>
                </c:pt>
                <c:pt idx="1233">
                  <c:v>227.29990000000001</c:v>
                </c:pt>
                <c:pt idx="1234">
                  <c:v>231.04580000000001</c:v>
                </c:pt>
                <c:pt idx="1235">
                  <c:v>233.59299999999999</c:v>
                </c:pt>
                <c:pt idx="1236">
                  <c:v>231.52529999999999</c:v>
                </c:pt>
                <c:pt idx="1237">
                  <c:v>231.89490000000001</c:v>
                </c:pt>
                <c:pt idx="1238">
                  <c:v>234.74170000000001</c:v>
                </c:pt>
                <c:pt idx="1239">
                  <c:v>236.2201</c:v>
                </c:pt>
                <c:pt idx="1240">
                  <c:v>235.60079999999999</c:v>
                </c:pt>
                <c:pt idx="1241">
                  <c:v>230.50640000000001</c:v>
                </c:pt>
                <c:pt idx="1242">
                  <c:v>230.31659999999999</c:v>
                </c:pt>
                <c:pt idx="1243">
                  <c:v>231.1557</c:v>
                </c:pt>
                <c:pt idx="1244">
                  <c:v>233.14349999999999</c:v>
                </c:pt>
                <c:pt idx="1245">
                  <c:v>233.41319999999999</c:v>
                </c:pt>
                <c:pt idx="1246">
                  <c:v>229.84710000000001</c:v>
                </c:pt>
                <c:pt idx="1247">
                  <c:v>225.6617</c:v>
                </c:pt>
                <c:pt idx="1248">
                  <c:v>222.66499999999999</c:v>
                </c:pt>
                <c:pt idx="1249">
                  <c:v>221.76599999999999</c:v>
                </c:pt>
                <c:pt idx="1250">
                  <c:v>223.20439999999999</c:v>
                </c:pt>
                <c:pt idx="1251">
                  <c:v>222.4752</c:v>
                </c:pt>
                <c:pt idx="1252">
                  <c:v>227.23</c:v>
                </c:pt>
                <c:pt idx="1253">
                  <c:v>226.96</c:v>
                </c:pt>
                <c:pt idx="1254">
                  <c:v>224.23</c:v>
                </c:pt>
                <c:pt idx="1255">
                  <c:v>224.23</c:v>
                </c:pt>
                <c:pt idx="1256">
                  <c:v>225.12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E-4DAB-9A7A-D2EF2EE7BC99}"/>
            </c:ext>
          </c:extLst>
        </c:ser>
        <c:ser>
          <c:idx val="1"/>
          <c:order val="1"/>
          <c:tx>
            <c:strRef>
              <c:f>'3a. Moving Average'!$D$2</c:f>
              <c:strCache>
                <c:ptCount val="1"/>
                <c:pt idx="0">
                  <c:v>Naive Trend </c:v>
                </c:pt>
              </c:strCache>
            </c:strRef>
          </c:tx>
          <c:spPr>
            <a:ln w="34925" cap="rnd">
              <a:solidFill>
                <a:schemeClr val="accent4">
                  <a:shade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'3a. Moving Average'!$B$3:$B$1266</c15:sqref>
                  </c15:fullRef>
                </c:ext>
              </c:extLst>
              <c:f>'3a. Moving Average'!$B$4:$B$1266</c:f>
              <c:numCache>
                <c:formatCode>m/d/yyyy</c:formatCode>
                <c:ptCount val="1263"/>
                <c:pt idx="0">
                  <c:v>43784.291666666664</c:v>
                </c:pt>
                <c:pt idx="1">
                  <c:v>43787.291666666664</c:v>
                </c:pt>
                <c:pt idx="2">
                  <c:v>43788.291666666664</c:v>
                </c:pt>
                <c:pt idx="3">
                  <c:v>43789.291666666664</c:v>
                </c:pt>
                <c:pt idx="4">
                  <c:v>43790.291666666664</c:v>
                </c:pt>
                <c:pt idx="5">
                  <c:v>43791.291666666664</c:v>
                </c:pt>
                <c:pt idx="6">
                  <c:v>43794.291666666664</c:v>
                </c:pt>
                <c:pt idx="7">
                  <c:v>43795.291666666664</c:v>
                </c:pt>
                <c:pt idx="8">
                  <c:v>43796.291666666664</c:v>
                </c:pt>
                <c:pt idx="9">
                  <c:v>43798.291666666664</c:v>
                </c:pt>
                <c:pt idx="10">
                  <c:v>43801.291666666664</c:v>
                </c:pt>
                <c:pt idx="11">
                  <c:v>43802.291666666664</c:v>
                </c:pt>
                <c:pt idx="12">
                  <c:v>43803.291666666664</c:v>
                </c:pt>
                <c:pt idx="13">
                  <c:v>43804.291666666664</c:v>
                </c:pt>
                <c:pt idx="14">
                  <c:v>43805.291666666664</c:v>
                </c:pt>
                <c:pt idx="15">
                  <c:v>43808.291666666664</c:v>
                </c:pt>
                <c:pt idx="16">
                  <c:v>43809.291666666664</c:v>
                </c:pt>
                <c:pt idx="17">
                  <c:v>43810.291666666664</c:v>
                </c:pt>
                <c:pt idx="18">
                  <c:v>43811.291666666664</c:v>
                </c:pt>
                <c:pt idx="19">
                  <c:v>43812.291666666664</c:v>
                </c:pt>
                <c:pt idx="20">
                  <c:v>43815.291666666664</c:v>
                </c:pt>
                <c:pt idx="21">
                  <c:v>43816.291666666664</c:v>
                </c:pt>
                <c:pt idx="22">
                  <c:v>43817.291666666664</c:v>
                </c:pt>
                <c:pt idx="23">
                  <c:v>43818.291666666664</c:v>
                </c:pt>
                <c:pt idx="24">
                  <c:v>43819.291666666664</c:v>
                </c:pt>
                <c:pt idx="25">
                  <c:v>43822.291666666664</c:v>
                </c:pt>
                <c:pt idx="26">
                  <c:v>43823.291666666664</c:v>
                </c:pt>
                <c:pt idx="27">
                  <c:v>43825.291666666664</c:v>
                </c:pt>
                <c:pt idx="28">
                  <c:v>43826.291666666664</c:v>
                </c:pt>
                <c:pt idx="29">
                  <c:v>43829.291666666664</c:v>
                </c:pt>
                <c:pt idx="30">
                  <c:v>43830.291666666664</c:v>
                </c:pt>
                <c:pt idx="31">
                  <c:v>43832.291666666664</c:v>
                </c:pt>
                <c:pt idx="32">
                  <c:v>43833.291666666664</c:v>
                </c:pt>
                <c:pt idx="33">
                  <c:v>43836.291666666664</c:v>
                </c:pt>
                <c:pt idx="34">
                  <c:v>43837.291666666664</c:v>
                </c:pt>
                <c:pt idx="35">
                  <c:v>43838.291666666664</c:v>
                </c:pt>
                <c:pt idx="36">
                  <c:v>43839.291666666664</c:v>
                </c:pt>
                <c:pt idx="37">
                  <c:v>43840.291666666664</c:v>
                </c:pt>
                <c:pt idx="38">
                  <c:v>43843.291666666664</c:v>
                </c:pt>
                <c:pt idx="39">
                  <c:v>43844.291666666664</c:v>
                </c:pt>
                <c:pt idx="40">
                  <c:v>43845.291666666664</c:v>
                </c:pt>
                <c:pt idx="41">
                  <c:v>43846.291666666664</c:v>
                </c:pt>
                <c:pt idx="42">
                  <c:v>43847.291666666664</c:v>
                </c:pt>
                <c:pt idx="43">
                  <c:v>43851.291666666664</c:v>
                </c:pt>
                <c:pt idx="44">
                  <c:v>43852.291666666664</c:v>
                </c:pt>
                <c:pt idx="45">
                  <c:v>43853.291666666664</c:v>
                </c:pt>
                <c:pt idx="46">
                  <c:v>43854.291666666664</c:v>
                </c:pt>
                <c:pt idx="47">
                  <c:v>43857.291666666664</c:v>
                </c:pt>
                <c:pt idx="48">
                  <c:v>43858.291666666664</c:v>
                </c:pt>
                <c:pt idx="49">
                  <c:v>43859.291666666664</c:v>
                </c:pt>
                <c:pt idx="50">
                  <c:v>43860.291666666664</c:v>
                </c:pt>
                <c:pt idx="51">
                  <c:v>43861.291666666664</c:v>
                </c:pt>
                <c:pt idx="52">
                  <c:v>43864.291666666664</c:v>
                </c:pt>
                <c:pt idx="53">
                  <c:v>43865.291666666664</c:v>
                </c:pt>
                <c:pt idx="54">
                  <c:v>43866.291666666664</c:v>
                </c:pt>
                <c:pt idx="55">
                  <c:v>43867.291666666664</c:v>
                </c:pt>
                <c:pt idx="56">
                  <c:v>43868.291666666664</c:v>
                </c:pt>
                <c:pt idx="57">
                  <c:v>43871.291666666664</c:v>
                </c:pt>
                <c:pt idx="58">
                  <c:v>43872.291666666664</c:v>
                </c:pt>
                <c:pt idx="59">
                  <c:v>43873.291666666664</c:v>
                </c:pt>
                <c:pt idx="60">
                  <c:v>43874.291666666664</c:v>
                </c:pt>
                <c:pt idx="61">
                  <c:v>43875.291666666664</c:v>
                </c:pt>
                <c:pt idx="62">
                  <c:v>43879.291666666664</c:v>
                </c:pt>
                <c:pt idx="63">
                  <c:v>43880.291666666664</c:v>
                </c:pt>
                <c:pt idx="64">
                  <c:v>43881.291666666664</c:v>
                </c:pt>
                <c:pt idx="65">
                  <c:v>43882.291666666664</c:v>
                </c:pt>
                <c:pt idx="66">
                  <c:v>43885.291666666664</c:v>
                </c:pt>
                <c:pt idx="67">
                  <c:v>43886.291666666664</c:v>
                </c:pt>
                <c:pt idx="68">
                  <c:v>43887.291666666664</c:v>
                </c:pt>
                <c:pt idx="69">
                  <c:v>43888.291666666664</c:v>
                </c:pt>
                <c:pt idx="70">
                  <c:v>43889.291666666664</c:v>
                </c:pt>
                <c:pt idx="71">
                  <c:v>43892.291666666664</c:v>
                </c:pt>
                <c:pt idx="72">
                  <c:v>43893.291666666664</c:v>
                </c:pt>
                <c:pt idx="73">
                  <c:v>43894.291666666664</c:v>
                </c:pt>
                <c:pt idx="74">
                  <c:v>43895.291666666664</c:v>
                </c:pt>
                <c:pt idx="75">
                  <c:v>43896.291666666664</c:v>
                </c:pt>
                <c:pt idx="76">
                  <c:v>43899.291666666664</c:v>
                </c:pt>
                <c:pt idx="77">
                  <c:v>43900.291666666664</c:v>
                </c:pt>
                <c:pt idx="78">
                  <c:v>43901.291666666664</c:v>
                </c:pt>
                <c:pt idx="79">
                  <c:v>43902.291666666664</c:v>
                </c:pt>
                <c:pt idx="80">
                  <c:v>43903.291666666664</c:v>
                </c:pt>
                <c:pt idx="81">
                  <c:v>43906.291666666664</c:v>
                </c:pt>
                <c:pt idx="82">
                  <c:v>43907.291666666664</c:v>
                </c:pt>
                <c:pt idx="83">
                  <c:v>43908.291666666664</c:v>
                </c:pt>
                <c:pt idx="84">
                  <c:v>43909.291666666664</c:v>
                </c:pt>
                <c:pt idx="85">
                  <c:v>43910.291666666664</c:v>
                </c:pt>
                <c:pt idx="86">
                  <c:v>43913.291666666664</c:v>
                </c:pt>
                <c:pt idx="87">
                  <c:v>43914.291666666664</c:v>
                </c:pt>
                <c:pt idx="88">
                  <c:v>43915.291666666664</c:v>
                </c:pt>
                <c:pt idx="89">
                  <c:v>43916.291666666664</c:v>
                </c:pt>
                <c:pt idx="90">
                  <c:v>43917.291666666664</c:v>
                </c:pt>
                <c:pt idx="91">
                  <c:v>43920.291666666664</c:v>
                </c:pt>
                <c:pt idx="92">
                  <c:v>43921.291666666664</c:v>
                </c:pt>
                <c:pt idx="93">
                  <c:v>43922.291666666664</c:v>
                </c:pt>
                <c:pt idx="94">
                  <c:v>43923.291666666664</c:v>
                </c:pt>
                <c:pt idx="95">
                  <c:v>43924.291666666664</c:v>
                </c:pt>
                <c:pt idx="96">
                  <c:v>43927.291666666664</c:v>
                </c:pt>
                <c:pt idx="97">
                  <c:v>43928.291666666664</c:v>
                </c:pt>
                <c:pt idx="98">
                  <c:v>43929.291666666664</c:v>
                </c:pt>
                <c:pt idx="99">
                  <c:v>43930.291666666664</c:v>
                </c:pt>
                <c:pt idx="100">
                  <c:v>43934.291666666664</c:v>
                </c:pt>
                <c:pt idx="101">
                  <c:v>43935.291666666664</c:v>
                </c:pt>
                <c:pt idx="102">
                  <c:v>43936.291666666664</c:v>
                </c:pt>
                <c:pt idx="103">
                  <c:v>43937.291666666664</c:v>
                </c:pt>
                <c:pt idx="104">
                  <c:v>43938.291666666664</c:v>
                </c:pt>
                <c:pt idx="105">
                  <c:v>43941.291666666664</c:v>
                </c:pt>
                <c:pt idx="106">
                  <c:v>43942.291666666664</c:v>
                </c:pt>
                <c:pt idx="107">
                  <c:v>43943.291666666664</c:v>
                </c:pt>
                <c:pt idx="108">
                  <c:v>43944.291666666664</c:v>
                </c:pt>
                <c:pt idx="109">
                  <c:v>43945.291666666664</c:v>
                </c:pt>
                <c:pt idx="110">
                  <c:v>43948.291666666664</c:v>
                </c:pt>
                <c:pt idx="111">
                  <c:v>43949.291666666664</c:v>
                </c:pt>
                <c:pt idx="112">
                  <c:v>43950.291666666664</c:v>
                </c:pt>
                <c:pt idx="113">
                  <c:v>43951.291666666664</c:v>
                </c:pt>
                <c:pt idx="114">
                  <c:v>43952.291666666664</c:v>
                </c:pt>
                <c:pt idx="115">
                  <c:v>43955.291666666664</c:v>
                </c:pt>
                <c:pt idx="116">
                  <c:v>43956.291666666664</c:v>
                </c:pt>
                <c:pt idx="117">
                  <c:v>43957.291666666664</c:v>
                </c:pt>
                <c:pt idx="118">
                  <c:v>43958.291666666664</c:v>
                </c:pt>
                <c:pt idx="119">
                  <c:v>43959.291666666664</c:v>
                </c:pt>
                <c:pt idx="120">
                  <c:v>43962.291666666664</c:v>
                </c:pt>
                <c:pt idx="121">
                  <c:v>43963.291666666664</c:v>
                </c:pt>
                <c:pt idx="122">
                  <c:v>43964.291666666664</c:v>
                </c:pt>
                <c:pt idx="123">
                  <c:v>43965.291666666664</c:v>
                </c:pt>
                <c:pt idx="124">
                  <c:v>43966.291666666664</c:v>
                </c:pt>
                <c:pt idx="125">
                  <c:v>43969.291666666664</c:v>
                </c:pt>
                <c:pt idx="126">
                  <c:v>43970.291666666664</c:v>
                </c:pt>
                <c:pt idx="127">
                  <c:v>43971.291666666664</c:v>
                </c:pt>
                <c:pt idx="128">
                  <c:v>43972.291666666664</c:v>
                </c:pt>
                <c:pt idx="129">
                  <c:v>43973.291666666664</c:v>
                </c:pt>
                <c:pt idx="130">
                  <c:v>43977.291666666664</c:v>
                </c:pt>
                <c:pt idx="131">
                  <c:v>43978.291666666664</c:v>
                </c:pt>
                <c:pt idx="132">
                  <c:v>43979.291666666664</c:v>
                </c:pt>
                <c:pt idx="133">
                  <c:v>43980.291666666664</c:v>
                </c:pt>
                <c:pt idx="134">
                  <c:v>43983.291666666664</c:v>
                </c:pt>
                <c:pt idx="135">
                  <c:v>43984.291666666664</c:v>
                </c:pt>
                <c:pt idx="136">
                  <c:v>43985.291666666664</c:v>
                </c:pt>
                <c:pt idx="137">
                  <c:v>43986.291666666664</c:v>
                </c:pt>
                <c:pt idx="138">
                  <c:v>43987.291666666664</c:v>
                </c:pt>
                <c:pt idx="139">
                  <c:v>43990.291666666664</c:v>
                </c:pt>
                <c:pt idx="140">
                  <c:v>43991.291666666664</c:v>
                </c:pt>
                <c:pt idx="141">
                  <c:v>43992.291666666664</c:v>
                </c:pt>
                <c:pt idx="142">
                  <c:v>43993.291666666664</c:v>
                </c:pt>
                <c:pt idx="143">
                  <c:v>43994.291666666664</c:v>
                </c:pt>
                <c:pt idx="144">
                  <c:v>43997.291666666664</c:v>
                </c:pt>
                <c:pt idx="145">
                  <c:v>43998.291666666664</c:v>
                </c:pt>
                <c:pt idx="146">
                  <c:v>43999.291666666664</c:v>
                </c:pt>
                <c:pt idx="147">
                  <c:v>44000.291666666664</c:v>
                </c:pt>
                <c:pt idx="148">
                  <c:v>44001.291666666664</c:v>
                </c:pt>
                <c:pt idx="149">
                  <c:v>44004.291666666664</c:v>
                </c:pt>
                <c:pt idx="150">
                  <c:v>44005.291666666664</c:v>
                </c:pt>
                <c:pt idx="151">
                  <c:v>44006.291666666664</c:v>
                </c:pt>
                <c:pt idx="152">
                  <c:v>44007.291666666664</c:v>
                </c:pt>
                <c:pt idx="153">
                  <c:v>44008.291666666664</c:v>
                </c:pt>
                <c:pt idx="154">
                  <c:v>44011.291666666664</c:v>
                </c:pt>
                <c:pt idx="155">
                  <c:v>44012.291666666664</c:v>
                </c:pt>
                <c:pt idx="156">
                  <c:v>44013.291666666664</c:v>
                </c:pt>
                <c:pt idx="157">
                  <c:v>44014.291666666664</c:v>
                </c:pt>
                <c:pt idx="158">
                  <c:v>44018.291666666664</c:v>
                </c:pt>
                <c:pt idx="159">
                  <c:v>44019.291666666664</c:v>
                </c:pt>
                <c:pt idx="160">
                  <c:v>44020.291666666664</c:v>
                </c:pt>
                <c:pt idx="161">
                  <c:v>44021.291666666664</c:v>
                </c:pt>
                <c:pt idx="162">
                  <c:v>44022.291666666664</c:v>
                </c:pt>
                <c:pt idx="163">
                  <c:v>44025.291666666664</c:v>
                </c:pt>
                <c:pt idx="164">
                  <c:v>44026.291666666664</c:v>
                </c:pt>
                <c:pt idx="165">
                  <c:v>44027.291666666664</c:v>
                </c:pt>
                <c:pt idx="166">
                  <c:v>44028.291666666664</c:v>
                </c:pt>
                <c:pt idx="167">
                  <c:v>44029.291666666664</c:v>
                </c:pt>
                <c:pt idx="168">
                  <c:v>44032.291666666664</c:v>
                </c:pt>
                <c:pt idx="169">
                  <c:v>44033.291666666664</c:v>
                </c:pt>
                <c:pt idx="170">
                  <c:v>44034.291666666664</c:v>
                </c:pt>
                <c:pt idx="171">
                  <c:v>44035.291666666664</c:v>
                </c:pt>
                <c:pt idx="172">
                  <c:v>44036.291666666664</c:v>
                </c:pt>
                <c:pt idx="173">
                  <c:v>44039.291666666664</c:v>
                </c:pt>
                <c:pt idx="174">
                  <c:v>44040.291666666664</c:v>
                </c:pt>
                <c:pt idx="175">
                  <c:v>44041.291666666664</c:v>
                </c:pt>
                <c:pt idx="176">
                  <c:v>44042.291666666664</c:v>
                </c:pt>
                <c:pt idx="177">
                  <c:v>44043.291666666664</c:v>
                </c:pt>
                <c:pt idx="178">
                  <c:v>44046.291666666664</c:v>
                </c:pt>
                <c:pt idx="179">
                  <c:v>44047.291666666664</c:v>
                </c:pt>
                <c:pt idx="180">
                  <c:v>44048.291666666664</c:v>
                </c:pt>
                <c:pt idx="181">
                  <c:v>44049.291666666664</c:v>
                </c:pt>
                <c:pt idx="182">
                  <c:v>44050.291666666664</c:v>
                </c:pt>
                <c:pt idx="183">
                  <c:v>44053.291666666664</c:v>
                </c:pt>
                <c:pt idx="184">
                  <c:v>44054.291666666664</c:v>
                </c:pt>
                <c:pt idx="185">
                  <c:v>44055.291666666664</c:v>
                </c:pt>
                <c:pt idx="186">
                  <c:v>44056.291666666664</c:v>
                </c:pt>
                <c:pt idx="187">
                  <c:v>44057.291666666664</c:v>
                </c:pt>
                <c:pt idx="188">
                  <c:v>44060.291666666664</c:v>
                </c:pt>
                <c:pt idx="189">
                  <c:v>44061.291666666664</c:v>
                </c:pt>
                <c:pt idx="190">
                  <c:v>44062.291666666664</c:v>
                </c:pt>
                <c:pt idx="191">
                  <c:v>44063.291666666664</c:v>
                </c:pt>
                <c:pt idx="192">
                  <c:v>44064.291666666664</c:v>
                </c:pt>
                <c:pt idx="193">
                  <c:v>44067.291666666664</c:v>
                </c:pt>
                <c:pt idx="194">
                  <c:v>44068.291666666664</c:v>
                </c:pt>
                <c:pt idx="195">
                  <c:v>44069.291666666664</c:v>
                </c:pt>
                <c:pt idx="196">
                  <c:v>44070.291666666664</c:v>
                </c:pt>
                <c:pt idx="197">
                  <c:v>44071.291666666664</c:v>
                </c:pt>
                <c:pt idx="198">
                  <c:v>44074.291666666664</c:v>
                </c:pt>
                <c:pt idx="199">
                  <c:v>44075.291666666664</c:v>
                </c:pt>
                <c:pt idx="200">
                  <c:v>44076.291666666664</c:v>
                </c:pt>
                <c:pt idx="201">
                  <c:v>44077.291666666664</c:v>
                </c:pt>
                <c:pt idx="202">
                  <c:v>44078.291666666664</c:v>
                </c:pt>
                <c:pt idx="203">
                  <c:v>44082.291666666664</c:v>
                </c:pt>
                <c:pt idx="204">
                  <c:v>44083.291666666664</c:v>
                </c:pt>
                <c:pt idx="205">
                  <c:v>44084.291666666664</c:v>
                </c:pt>
                <c:pt idx="206">
                  <c:v>44085.291666666664</c:v>
                </c:pt>
                <c:pt idx="207">
                  <c:v>44088.291666666664</c:v>
                </c:pt>
                <c:pt idx="208">
                  <c:v>44089.291666666664</c:v>
                </c:pt>
                <c:pt idx="209">
                  <c:v>44090.291666666664</c:v>
                </c:pt>
                <c:pt idx="210">
                  <c:v>44091.291666666664</c:v>
                </c:pt>
                <c:pt idx="211">
                  <c:v>44092.291666666664</c:v>
                </c:pt>
                <c:pt idx="212">
                  <c:v>44095.291666666664</c:v>
                </c:pt>
                <c:pt idx="213">
                  <c:v>44096.291666666664</c:v>
                </c:pt>
                <c:pt idx="214">
                  <c:v>44097.291666666664</c:v>
                </c:pt>
                <c:pt idx="215">
                  <c:v>44098.291666666664</c:v>
                </c:pt>
                <c:pt idx="216">
                  <c:v>44099.291666666664</c:v>
                </c:pt>
                <c:pt idx="217">
                  <c:v>44102.291666666664</c:v>
                </c:pt>
                <c:pt idx="218">
                  <c:v>44103.291666666664</c:v>
                </c:pt>
                <c:pt idx="219">
                  <c:v>44104.291666666664</c:v>
                </c:pt>
                <c:pt idx="220">
                  <c:v>44105.291666666664</c:v>
                </c:pt>
                <c:pt idx="221">
                  <c:v>44106.291666666664</c:v>
                </c:pt>
                <c:pt idx="222">
                  <c:v>44109.291666666664</c:v>
                </c:pt>
                <c:pt idx="223">
                  <c:v>44110.291666666664</c:v>
                </c:pt>
                <c:pt idx="224">
                  <c:v>44111.291666666664</c:v>
                </c:pt>
                <c:pt idx="225">
                  <c:v>44112.291666666664</c:v>
                </c:pt>
                <c:pt idx="226">
                  <c:v>44113.291666666664</c:v>
                </c:pt>
                <c:pt idx="227">
                  <c:v>44116.291666666664</c:v>
                </c:pt>
                <c:pt idx="228">
                  <c:v>44117.291666666664</c:v>
                </c:pt>
                <c:pt idx="229">
                  <c:v>44118.291666666664</c:v>
                </c:pt>
                <c:pt idx="230">
                  <c:v>44119.291666666664</c:v>
                </c:pt>
                <c:pt idx="231">
                  <c:v>44120.291666666664</c:v>
                </c:pt>
                <c:pt idx="232">
                  <c:v>44123.291666666664</c:v>
                </c:pt>
                <c:pt idx="233">
                  <c:v>44124.291666666664</c:v>
                </c:pt>
                <c:pt idx="234">
                  <c:v>44125.291666666664</c:v>
                </c:pt>
                <c:pt idx="235">
                  <c:v>44126.291666666664</c:v>
                </c:pt>
                <c:pt idx="236">
                  <c:v>44127.291666666664</c:v>
                </c:pt>
                <c:pt idx="237">
                  <c:v>44130.291666666664</c:v>
                </c:pt>
                <c:pt idx="238">
                  <c:v>44131.291666666664</c:v>
                </c:pt>
                <c:pt idx="239">
                  <c:v>44132.291666666664</c:v>
                </c:pt>
                <c:pt idx="240">
                  <c:v>44133.291666666664</c:v>
                </c:pt>
                <c:pt idx="241">
                  <c:v>44134.291666666664</c:v>
                </c:pt>
                <c:pt idx="242">
                  <c:v>44137.291666666664</c:v>
                </c:pt>
                <c:pt idx="243">
                  <c:v>44138.291666666664</c:v>
                </c:pt>
                <c:pt idx="244">
                  <c:v>44139.291666666664</c:v>
                </c:pt>
                <c:pt idx="245">
                  <c:v>44140.291666666664</c:v>
                </c:pt>
                <c:pt idx="246">
                  <c:v>44141.291666666664</c:v>
                </c:pt>
                <c:pt idx="247">
                  <c:v>44144.291666666664</c:v>
                </c:pt>
                <c:pt idx="248">
                  <c:v>44145.291666666664</c:v>
                </c:pt>
                <c:pt idx="249">
                  <c:v>44146.291666666664</c:v>
                </c:pt>
                <c:pt idx="250">
                  <c:v>44147.291666666664</c:v>
                </c:pt>
                <c:pt idx="251">
                  <c:v>44148.291666666664</c:v>
                </c:pt>
                <c:pt idx="252">
                  <c:v>44151.291666666664</c:v>
                </c:pt>
                <c:pt idx="253">
                  <c:v>44152.291666666664</c:v>
                </c:pt>
                <c:pt idx="254">
                  <c:v>44153.291666666664</c:v>
                </c:pt>
                <c:pt idx="255">
                  <c:v>44154.291666666664</c:v>
                </c:pt>
                <c:pt idx="256">
                  <c:v>44155.291666666664</c:v>
                </c:pt>
                <c:pt idx="257">
                  <c:v>44158.291666666664</c:v>
                </c:pt>
                <c:pt idx="258">
                  <c:v>44159.291666666664</c:v>
                </c:pt>
                <c:pt idx="259">
                  <c:v>44160.291666666664</c:v>
                </c:pt>
                <c:pt idx="260">
                  <c:v>44162.291666666664</c:v>
                </c:pt>
                <c:pt idx="261">
                  <c:v>44165.291666666664</c:v>
                </c:pt>
                <c:pt idx="262">
                  <c:v>44166.291666666664</c:v>
                </c:pt>
                <c:pt idx="263">
                  <c:v>44167.291666666664</c:v>
                </c:pt>
                <c:pt idx="264">
                  <c:v>44168.291666666664</c:v>
                </c:pt>
                <c:pt idx="265">
                  <c:v>44169.291666666664</c:v>
                </c:pt>
                <c:pt idx="266">
                  <c:v>44172.291666666664</c:v>
                </c:pt>
                <c:pt idx="267">
                  <c:v>44173.291666666664</c:v>
                </c:pt>
                <c:pt idx="268">
                  <c:v>44174.291666666664</c:v>
                </c:pt>
                <c:pt idx="269">
                  <c:v>44175.291666666664</c:v>
                </c:pt>
                <c:pt idx="270">
                  <c:v>44176.291666666664</c:v>
                </c:pt>
                <c:pt idx="271">
                  <c:v>44179.291666666664</c:v>
                </c:pt>
                <c:pt idx="272">
                  <c:v>44180.291666666664</c:v>
                </c:pt>
                <c:pt idx="273">
                  <c:v>44181.291666666664</c:v>
                </c:pt>
                <c:pt idx="274">
                  <c:v>44182.291666666664</c:v>
                </c:pt>
                <c:pt idx="275">
                  <c:v>44183.291666666664</c:v>
                </c:pt>
                <c:pt idx="276">
                  <c:v>44186.291666666664</c:v>
                </c:pt>
                <c:pt idx="277">
                  <c:v>44187.291666666664</c:v>
                </c:pt>
                <c:pt idx="278">
                  <c:v>44188.291666666664</c:v>
                </c:pt>
                <c:pt idx="279">
                  <c:v>44189.291666666664</c:v>
                </c:pt>
                <c:pt idx="280">
                  <c:v>44193.291666666664</c:v>
                </c:pt>
                <c:pt idx="281">
                  <c:v>44194.291666666664</c:v>
                </c:pt>
                <c:pt idx="282">
                  <c:v>44195.291666666664</c:v>
                </c:pt>
                <c:pt idx="283">
                  <c:v>44196.291666666664</c:v>
                </c:pt>
                <c:pt idx="284">
                  <c:v>44200.291666666664</c:v>
                </c:pt>
                <c:pt idx="285">
                  <c:v>44201.291666666664</c:v>
                </c:pt>
                <c:pt idx="286">
                  <c:v>44202.291666666664</c:v>
                </c:pt>
                <c:pt idx="287">
                  <c:v>44203.291666666664</c:v>
                </c:pt>
                <c:pt idx="288">
                  <c:v>44204.291666666664</c:v>
                </c:pt>
                <c:pt idx="289">
                  <c:v>44207.291666666664</c:v>
                </c:pt>
                <c:pt idx="290">
                  <c:v>44208.291666666664</c:v>
                </c:pt>
                <c:pt idx="291">
                  <c:v>44209.291666666664</c:v>
                </c:pt>
                <c:pt idx="292">
                  <c:v>44210.291666666664</c:v>
                </c:pt>
                <c:pt idx="293">
                  <c:v>44211.291666666664</c:v>
                </c:pt>
                <c:pt idx="294">
                  <c:v>44215.291666666664</c:v>
                </c:pt>
                <c:pt idx="295">
                  <c:v>44216.291666666664</c:v>
                </c:pt>
                <c:pt idx="296">
                  <c:v>44217.291666666664</c:v>
                </c:pt>
                <c:pt idx="297">
                  <c:v>44218.291666666664</c:v>
                </c:pt>
                <c:pt idx="298">
                  <c:v>44221.291666666664</c:v>
                </c:pt>
                <c:pt idx="299">
                  <c:v>44222.291666666664</c:v>
                </c:pt>
                <c:pt idx="300">
                  <c:v>44223.291666666664</c:v>
                </c:pt>
                <c:pt idx="301">
                  <c:v>44224.291666666664</c:v>
                </c:pt>
                <c:pt idx="302">
                  <c:v>44225.291666666664</c:v>
                </c:pt>
                <c:pt idx="303">
                  <c:v>44228.291666666664</c:v>
                </c:pt>
                <c:pt idx="304">
                  <c:v>44229.291666666664</c:v>
                </c:pt>
                <c:pt idx="305">
                  <c:v>44230.291666666664</c:v>
                </c:pt>
                <c:pt idx="306">
                  <c:v>44231.291666666664</c:v>
                </c:pt>
                <c:pt idx="307">
                  <c:v>44232.291666666664</c:v>
                </c:pt>
                <c:pt idx="308">
                  <c:v>44235.291666666664</c:v>
                </c:pt>
                <c:pt idx="309">
                  <c:v>44236.291666666664</c:v>
                </c:pt>
                <c:pt idx="310">
                  <c:v>44237.291666666664</c:v>
                </c:pt>
                <c:pt idx="311">
                  <c:v>44238.291666666664</c:v>
                </c:pt>
                <c:pt idx="312">
                  <c:v>44239.291666666664</c:v>
                </c:pt>
                <c:pt idx="313">
                  <c:v>44243.291666666664</c:v>
                </c:pt>
                <c:pt idx="314">
                  <c:v>44244.291666666664</c:v>
                </c:pt>
                <c:pt idx="315">
                  <c:v>44245.291666666664</c:v>
                </c:pt>
                <c:pt idx="316">
                  <c:v>44246.291666666664</c:v>
                </c:pt>
                <c:pt idx="317">
                  <c:v>44249.291666666664</c:v>
                </c:pt>
                <c:pt idx="318">
                  <c:v>44250.291666666664</c:v>
                </c:pt>
                <c:pt idx="319">
                  <c:v>44251.291666666664</c:v>
                </c:pt>
                <c:pt idx="320">
                  <c:v>44252.291666666664</c:v>
                </c:pt>
                <c:pt idx="321">
                  <c:v>44253.291666666664</c:v>
                </c:pt>
                <c:pt idx="322">
                  <c:v>44256.291666666664</c:v>
                </c:pt>
                <c:pt idx="323">
                  <c:v>44257.291666666664</c:v>
                </c:pt>
                <c:pt idx="324">
                  <c:v>44258.291666666664</c:v>
                </c:pt>
                <c:pt idx="325">
                  <c:v>44259.291666666664</c:v>
                </c:pt>
                <c:pt idx="326">
                  <c:v>44260.291666666664</c:v>
                </c:pt>
                <c:pt idx="327">
                  <c:v>44263.291666666664</c:v>
                </c:pt>
                <c:pt idx="328">
                  <c:v>44264.291666666664</c:v>
                </c:pt>
                <c:pt idx="329">
                  <c:v>44265.291666666664</c:v>
                </c:pt>
                <c:pt idx="330">
                  <c:v>44266.291666666664</c:v>
                </c:pt>
                <c:pt idx="331">
                  <c:v>44267.291666666664</c:v>
                </c:pt>
                <c:pt idx="332">
                  <c:v>44270.291666666664</c:v>
                </c:pt>
                <c:pt idx="333">
                  <c:v>44271.291666666664</c:v>
                </c:pt>
                <c:pt idx="334">
                  <c:v>44272.291666666664</c:v>
                </c:pt>
                <c:pt idx="335">
                  <c:v>44273.291666666664</c:v>
                </c:pt>
                <c:pt idx="336">
                  <c:v>44274.291666666664</c:v>
                </c:pt>
                <c:pt idx="337">
                  <c:v>44277.291666666664</c:v>
                </c:pt>
                <c:pt idx="338">
                  <c:v>44278.291666666664</c:v>
                </c:pt>
                <c:pt idx="339">
                  <c:v>44279.291666666664</c:v>
                </c:pt>
                <c:pt idx="340">
                  <c:v>44280.291666666664</c:v>
                </c:pt>
                <c:pt idx="341">
                  <c:v>44281.291666666664</c:v>
                </c:pt>
                <c:pt idx="342">
                  <c:v>44284.291666666664</c:v>
                </c:pt>
                <c:pt idx="343">
                  <c:v>44285.291666666664</c:v>
                </c:pt>
                <c:pt idx="344">
                  <c:v>44286.291666666664</c:v>
                </c:pt>
                <c:pt idx="345">
                  <c:v>44287.291666666664</c:v>
                </c:pt>
                <c:pt idx="346">
                  <c:v>44291.291666666664</c:v>
                </c:pt>
                <c:pt idx="347">
                  <c:v>44292.291666666664</c:v>
                </c:pt>
                <c:pt idx="348">
                  <c:v>44293.291666666664</c:v>
                </c:pt>
                <c:pt idx="349">
                  <c:v>44294.291666666664</c:v>
                </c:pt>
                <c:pt idx="350">
                  <c:v>44295.291666666664</c:v>
                </c:pt>
                <c:pt idx="351">
                  <c:v>44298.291666666664</c:v>
                </c:pt>
                <c:pt idx="352">
                  <c:v>44299.291666666664</c:v>
                </c:pt>
                <c:pt idx="353">
                  <c:v>44300.291666666664</c:v>
                </c:pt>
                <c:pt idx="354">
                  <c:v>44301.291666666664</c:v>
                </c:pt>
                <c:pt idx="355">
                  <c:v>44302.291666666664</c:v>
                </c:pt>
                <c:pt idx="356">
                  <c:v>44305.291666666664</c:v>
                </c:pt>
                <c:pt idx="357">
                  <c:v>44306.291666666664</c:v>
                </c:pt>
                <c:pt idx="358">
                  <c:v>44307.291666666664</c:v>
                </c:pt>
                <c:pt idx="359">
                  <c:v>44308.291666666664</c:v>
                </c:pt>
                <c:pt idx="360">
                  <c:v>44309.291666666664</c:v>
                </c:pt>
                <c:pt idx="361">
                  <c:v>44312.291666666664</c:v>
                </c:pt>
                <c:pt idx="362">
                  <c:v>44313.291666666664</c:v>
                </c:pt>
                <c:pt idx="363">
                  <c:v>44314.291666666664</c:v>
                </c:pt>
                <c:pt idx="364">
                  <c:v>44315.291666666664</c:v>
                </c:pt>
                <c:pt idx="365">
                  <c:v>44316.291666666664</c:v>
                </c:pt>
                <c:pt idx="366">
                  <c:v>44319.291666666664</c:v>
                </c:pt>
                <c:pt idx="367">
                  <c:v>44320.291666666664</c:v>
                </c:pt>
                <c:pt idx="368">
                  <c:v>44321.291666666664</c:v>
                </c:pt>
                <c:pt idx="369">
                  <c:v>44322.291666666664</c:v>
                </c:pt>
                <c:pt idx="370">
                  <c:v>44323.291666666664</c:v>
                </c:pt>
                <c:pt idx="371">
                  <c:v>44326.291666666664</c:v>
                </c:pt>
                <c:pt idx="372">
                  <c:v>44327.291666666664</c:v>
                </c:pt>
                <c:pt idx="373">
                  <c:v>44328.291666666664</c:v>
                </c:pt>
                <c:pt idx="374">
                  <c:v>44329.291666666664</c:v>
                </c:pt>
                <c:pt idx="375">
                  <c:v>44330.291666666664</c:v>
                </c:pt>
                <c:pt idx="376">
                  <c:v>44333.291666666664</c:v>
                </c:pt>
                <c:pt idx="377">
                  <c:v>44334.291666666664</c:v>
                </c:pt>
                <c:pt idx="378">
                  <c:v>44335.291666666664</c:v>
                </c:pt>
                <c:pt idx="379">
                  <c:v>44336.291666666664</c:v>
                </c:pt>
                <c:pt idx="380">
                  <c:v>44337.291666666664</c:v>
                </c:pt>
                <c:pt idx="381">
                  <c:v>44340.291666666664</c:v>
                </c:pt>
                <c:pt idx="382">
                  <c:v>44341.291666666664</c:v>
                </c:pt>
                <c:pt idx="383">
                  <c:v>44342.291666666664</c:v>
                </c:pt>
                <c:pt idx="384">
                  <c:v>44343.291666666664</c:v>
                </c:pt>
                <c:pt idx="385">
                  <c:v>44344.291666666664</c:v>
                </c:pt>
                <c:pt idx="386">
                  <c:v>44348.291666666664</c:v>
                </c:pt>
                <c:pt idx="387">
                  <c:v>44349.291666666664</c:v>
                </c:pt>
                <c:pt idx="388">
                  <c:v>44350.291666666664</c:v>
                </c:pt>
                <c:pt idx="389">
                  <c:v>44351.291666666664</c:v>
                </c:pt>
                <c:pt idx="390">
                  <c:v>44354.291666666664</c:v>
                </c:pt>
                <c:pt idx="391">
                  <c:v>44355.291666666664</c:v>
                </c:pt>
                <c:pt idx="392">
                  <c:v>44356.291666666664</c:v>
                </c:pt>
                <c:pt idx="393">
                  <c:v>44357.291666666664</c:v>
                </c:pt>
                <c:pt idx="394">
                  <c:v>44358.291666666664</c:v>
                </c:pt>
                <c:pt idx="395">
                  <c:v>44361.291666666664</c:v>
                </c:pt>
                <c:pt idx="396">
                  <c:v>44362.291666666664</c:v>
                </c:pt>
                <c:pt idx="397">
                  <c:v>44363.291666666664</c:v>
                </c:pt>
                <c:pt idx="398">
                  <c:v>44364.291666666664</c:v>
                </c:pt>
                <c:pt idx="399">
                  <c:v>44365.291666666664</c:v>
                </c:pt>
                <c:pt idx="400">
                  <c:v>44368.291666666664</c:v>
                </c:pt>
                <c:pt idx="401">
                  <c:v>44369.291666666664</c:v>
                </c:pt>
                <c:pt idx="402">
                  <c:v>44370.291666666664</c:v>
                </c:pt>
                <c:pt idx="403">
                  <c:v>44371.291666666664</c:v>
                </c:pt>
                <c:pt idx="404">
                  <c:v>44372.291666666664</c:v>
                </c:pt>
                <c:pt idx="405">
                  <c:v>44375.291666666664</c:v>
                </c:pt>
                <c:pt idx="406">
                  <c:v>44376.291666666664</c:v>
                </c:pt>
                <c:pt idx="407">
                  <c:v>44377.291666666664</c:v>
                </c:pt>
                <c:pt idx="408">
                  <c:v>44378.291666666664</c:v>
                </c:pt>
                <c:pt idx="409">
                  <c:v>44379.291666666664</c:v>
                </c:pt>
                <c:pt idx="410">
                  <c:v>44383.291666666664</c:v>
                </c:pt>
                <c:pt idx="411">
                  <c:v>44384.291666666664</c:v>
                </c:pt>
                <c:pt idx="412">
                  <c:v>44385.291666666664</c:v>
                </c:pt>
                <c:pt idx="413">
                  <c:v>44386.291666666664</c:v>
                </c:pt>
                <c:pt idx="414">
                  <c:v>44389.291666666664</c:v>
                </c:pt>
                <c:pt idx="415">
                  <c:v>44390.291666666664</c:v>
                </c:pt>
                <c:pt idx="416">
                  <c:v>44391.291666666664</c:v>
                </c:pt>
                <c:pt idx="417">
                  <c:v>44392.291666666664</c:v>
                </c:pt>
                <c:pt idx="418">
                  <c:v>44393.291666666664</c:v>
                </c:pt>
                <c:pt idx="419">
                  <c:v>44396.291666666664</c:v>
                </c:pt>
                <c:pt idx="420">
                  <c:v>44397.291666666664</c:v>
                </c:pt>
                <c:pt idx="421">
                  <c:v>44398.291666666664</c:v>
                </c:pt>
                <c:pt idx="422">
                  <c:v>44399.291666666664</c:v>
                </c:pt>
                <c:pt idx="423">
                  <c:v>44400.291666666664</c:v>
                </c:pt>
                <c:pt idx="424">
                  <c:v>44403.291666666664</c:v>
                </c:pt>
                <c:pt idx="425">
                  <c:v>44404.291666666664</c:v>
                </c:pt>
                <c:pt idx="426">
                  <c:v>44405.291666666664</c:v>
                </c:pt>
                <c:pt idx="427">
                  <c:v>44406.291666666664</c:v>
                </c:pt>
                <c:pt idx="428">
                  <c:v>44407.291666666664</c:v>
                </c:pt>
                <c:pt idx="429">
                  <c:v>44410.291666666664</c:v>
                </c:pt>
                <c:pt idx="430">
                  <c:v>44411.291666666664</c:v>
                </c:pt>
                <c:pt idx="431">
                  <c:v>44412.291666666664</c:v>
                </c:pt>
                <c:pt idx="432">
                  <c:v>44413.291666666664</c:v>
                </c:pt>
                <c:pt idx="433">
                  <c:v>44414.291666666664</c:v>
                </c:pt>
                <c:pt idx="434">
                  <c:v>44417.291666666664</c:v>
                </c:pt>
                <c:pt idx="435">
                  <c:v>44418.291666666664</c:v>
                </c:pt>
                <c:pt idx="436">
                  <c:v>44419.291666666664</c:v>
                </c:pt>
                <c:pt idx="437">
                  <c:v>44420.291666666664</c:v>
                </c:pt>
                <c:pt idx="438">
                  <c:v>44421.291666666664</c:v>
                </c:pt>
                <c:pt idx="439">
                  <c:v>44424.291666666664</c:v>
                </c:pt>
                <c:pt idx="440">
                  <c:v>44425.291666666664</c:v>
                </c:pt>
                <c:pt idx="441">
                  <c:v>44426.291666666664</c:v>
                </c:pt>
                <c:pt idx="442">
                  <c:v>44427.291666666664</c:v>
                </c:pt>
                <c:pt idx="443">
                  <c:v>44428.291666666664</c:v>
                </c:pt>
                <c:pt idx="444">
                  <c:v>44431.291666666664</c:v>
                </c:pt>
                <c:pt idx="445">
                  <c:v>44432.291666666664</c:v>
                </c:pt>
                <c:pt idx="446">
                  <c:v>44433.291666666664</c:v>
                </c:pt>
                <c:pt idx="447">
                  <c:v>44434.291666666664</c:v>
                </c:pt>
                <c:pt idx="448">
                  <c:v>44435.291666666664</c:v>
                </c:pt>
                <c:pt idx="449">
                  <c:v>44438.291666666664</c:v>
                </c:pt>
                <c:pt idx="450">
                  <c:v>44439.291666666664</c:v>
                </c:pt>
                <c:pt idx="451">
                  <c:v>44440.291666666664</c:v>
                </c:pt>
                <c:pt idx="452">
                  <c:v>44441.291666666664</c:v>
                </c:pt>
                <c:pt idx="453">
                  <c:v>44442.291666666664</c:v>
                </c:pt>
                <c:pt idx="454">
                  <c:v>44446.291666666664</c:v>
                </c:pt>
                <c:pt idx="455">
                  <c:v>44447.291666666664</c:v>
                </c:pt>
                <c:pt idx="456">
                  <c:v>44448.291666666664</c:v>
                </c:pt>
                <c:pt idx="457">
                  <c:v>44449.291666666664</c:v>
                </c:pt>
                <c:pt idx="458">
                  <c:v>44452.291666666664</c:v>
                </c:pt>
                <c:pt idx="459">
                  <c:v>44453.291666666664</c:v>
                </c:pt>
                <c:pt idx="460">
                  <c:v>44454.291666666664</c:v>
                </c:pt>
                <c:pt idx="461">
                  <c:v>44455.291666666664</c:v>
                </c:pt>
                <c:pt idx="462">
                  <c:v>44456.291666666664</c:v>
                </c:pt>
                <c:pt idx="463">
                  <c:v>44459.291666666664</c:v>
                </c:pt>
                <c:pt idx="464">
                  <c:v>44460.291666666664</c:v>
                </c:pt>
                <c:pt idx="465">
                  <c:v>44461.291666666664</c:v>
                </c:pt>
                <c:pt idx="466">
                  <c:v>44462.291666666664</c:v>
                </c:pt>
                <c:pt idx="467">
                  <c:v>44463.291666666664</c:v>
                </c:pt>
                <c:pt idx="468">
                  <c:v>44466.291666666664</c:v>
                </c:pt>
                <c:pt idx="469">
                  <c:v>44467.291666666664</c:v>
                </c:pt>
                <c:pt idx="470">
                  <c:v>44468.291666666664</c:v>
                </c:pt>
                <c:pt idx="471">
                  <c:v>44469.291666666664</c:v>
                </c:pt>
                <c:pt idx="472">
                  <c:v>44470.291666666664</c:v>
                </c:pt>
                <c:pt idx="473">
                  <c:v>44473.291666666664</c:v>
                </c:pt>
                <c:pt idx="474">
                  <c:v>44474.291666666664</c:v>
                </c:pt>
                <c:pt idx="475">
                  <c:v>44475.291666666664</c:v>
                </c:pt>
                <c:pt idx="476">
                  <c:v>44476.291666666664</c:v>
                </c:pt>
                <c:pt idx="477">
                  <c:v>44477.291666666664</c:v>
                </c:pt>
                <c:pt idx="478">
                  <c:v>44480.291666666664</c:v>
                </c:pt>
                <c:pt idx="479">
                  <c:v>44481.291666666664</c:v>
                </c:pt>
                <c:pt idx="480">
                  <c:v>44482.291666666664</c:v>
                </c:pt>
                <c:pt idx="481">
                  <c:v>44483.291666666664</c:v>
                </c:pt>
                <c:pt idx="482">
                  <c:v>44484.291666666664</c:v>
                </c:pt>
                <c:pt idx="483">
                  <c:v>44487.291666666664</c:v>
                </c:pt>
                <c:pt idx="484">
                  <c:v>44488.291666666664</c:v>
                </c:pt>
                <c:pt idx="485">
                  <c:v>44489.291666666664</c:v>
                </c:pt>
                <c:pt idx="486">
                  <c:v>44490.291666666664</c:v>
                </c:pt>
                <c:pt idx="487">
                  <c:v>44491.291666666664</c:v>
                </c:pt>
                <c:pt idx="488">
                  <c:v>44494.291666666664</c:v>
                </c:pt>
                <c:pt idx="489">
                  <c:v>44495.291666666664</c:v>
                </c:pt>
                <c:pt idx="490">
                  <c:v>44496.291666666664</c:v>
                </c:pt>
                <c:pt idx="491">
                  <c:v>44497.291666666664</c:v>
                </c:pt>
                <c:pt idx="492">
                  <c:v>44498.291666666664</c:v>
                </c:pt>
                <c:pt idx="493">
                  <c:v>44501.291666666664</c:v>
                </c:pt>
                <c:pt idx="494">
                  <c:v>44502.291666666664</c:v>
                </c:pt>
                <c:pt idx="495">
                  <c:v>44503.291666666664</c:v>
                </c:pt>
                <c:pt idx="496">
                  <c:v>44504.291666666664</c:v>
                </c:pt>
                <c:pt idx="497">
                  <c:v>44505.291666666664</c:v>
                </c:pt>
                <c:pt idx="498">
                  <c:v>44508.291666666664</c:v>
                </c:pt>
                <c:pt idx="499">
                  <c:v>44509.291666666664</c:v>
                </c:pt>
                <c:pt idx="500">
                  <c:v>44510.291666666664</c:v>
                </c:pt>
                <c:pt idx="501">
                  <c:v>44511.291666666664</c:v>
                </c:pt>
                <c:pt idx="502">
                  <c:v>44512.291666666664</c:v>
                </c:pt>
                <c:pt idx="503">
                  <c:v>44515.291666666664</c:v>
                </c:pt>
                <c:pt idx="504">
                  <c:v>44516.291666666664</c:v>
                </c:pt>
                <c:pt idx="505">
                  <c:v>44517.291666666664</c:v>
                </c:pt>
                <c:pt idx="506">
                  <c:v>44518.291666666664</c:v>
                </c:pt>
                <c:pt idx="507">
                  <c:v>44519.291666666664</c:v>
                </c:pt>
                <c:pt idx="508">
                  <c:v>44522.291666666664</c:v>
                </c:pt>
                <c:pt idx="509">
                  <c:v>44523.291666666664</c:v>
                </c:pt>
                <c:pt idx="510">
                  <c:v>44524.291666666664</c:v>
                </c:pt>
                <c:pt idx="511">
                  <c:v>44526.291666666664</c:v>
                </c:pt>
                <c:pt idx="512">
                  <c:v>44529.291666666664</c:v>
                </c:pt>
                <c:pt idx="513">
                  <c:v>44530.291666666664</c:v>
                </c:pt>
                <c:pt idx="514">
                  <c:v>44531.291666666664</c:v>
                </c:pt>
                <c:pt idx="515">
                  <c:v>44532.291666666664</c:v>
                </c:pt>
                <c:pt idx="516">
                  <c:v>44533.291666666664</c:v>
                </c:pt>
                <c:pt idx="517">
                  <c:v>44536.291666666664</c:v>
                </c:pt>
                <c:pt idx="518">
                  <c:v>44537.291666666664</c:v>
                </c:pt>
                <c:pt idx="519">
                  <c:v>44538.291666666664</c:v>
                </c:pt>
                <c:pt idx="520">
                  <c:v>44539.291666666664</c:v>
                </c:pt>
                <c:pt idx="521">
                  <c:v>44540.291666666664</c:v>
                </c:pt>
                <c:pt idx="522">
                  <c:v>44543.291666666664</c:v>
                </c:pt>
                <c:pt idx="523">
                  <c:v>44544.291666666664</c:v>
                </c:pt>
                <c:pt idx="524">
                  <c:v>44545.291666666664</c:v>
                </c:pt>
                <c:pt idx="525">
                  <c:v>44546.291666666664</c:v>
                </c:pt>
                <c:pt idx="526">
                  <c:v>44547.291666666664</c:v>
                </c:pt>
                <c:pt idx="527">
                  <c:v>44550.291666666664</c:v>
                </c:pt>
                <c:pt idx="528">
                  <c:v>44551.291666666664</c:v>
                </c:pt>
                <c:pt idx="529">
                  <c:v>44552.291666666664</c:v>
                </c:pt>
                <c:pt idx="530">
                  <c:v>44553.291666666664</c:v>
                </c:pt>
                <c:pt idx="531">
                  <c:v>44557.291666666664</c:v>
                </c:pt>
                <c:pt idx="532">
                  <c:v>44558.291666666664</c:v>
                </c:pt>
                <c:pt idx="533">
                  <c:v>44559.291666666664</c:v>
                </c:pt>
                <c:pt idx="534">
                  <c:v>44560.291666666664</c:v>
                </c:pt>
                <c:pt idx="535">
                  <c:v>44561.291666666664</c:v>
                </c:pt>
                <c:pt idx="536">
                  <c:v>44564.291666666664</c:v>
                </c:pt>
                <c:pt idx="537">
                  <c:v>44565.291666666664</c:v>
                </c:pt>
                <c:pt idx="538">
                  <c:v>44566.291666666664</c:v>
                </c:pt>
                <c:pt idx="539">
                  <c:v>44567.291666666664</c:v>
                </c:pt>
                <c:pt idx="540">
                  <c:v>44568.291666666664</c:v>
                </c:pt>
                <c:pt idx="541">
                  <c:v>44571.291666666664</c:v>
                </c:pt>
                <c:pt idx="542">
                  <c:v>44572.291666666664</c:v>
                </c:pt>
                <c:pt idx="543">
                  <c:v>44573.291666666664</c:v>
                </c:pt>
                <c:pt idx="544">
                  <c:v>44574.291666666664</c:v>
                </c:pt>
                <c:pt idx="545">
                  <c:v>44575.291666666664</c:v>
                </c:pt>
                <c:pt idx="546">
                  <c:v>44579.291666666664</c:v>
                </c:pt>
                <c:pt idx="547">
                  <c:v>44580.291666666664</c:v>
                </c:pt>
                <c:pt idx="548">
                  <c:v>44581.291666666664</c:v>
                </c:pt>
                <c:pt idx="549">
                  <c:v>44582.291666666664</c:v>
                </c:pt>
                <c:pt idx="550">
                  <c:v>44585.291666666664</c:v>
                </c:pt>
                <c:pt idx="551">
                  <c:v>44586.291666666664</c:v>
                </c:pt>
                <c:pt idx="552">
                  <c:v>44587.291666666664</c:v>
                </c:pt>
                <c:pt idx="553">
                  <c:v>44588.291666666664</c:v>
                </c:pt>
                <c:pt idx="554">
                  <c:v>44589.291666666664</c:v>
                </c:pt>
                <c:pt idx="555">
                  <c:v>44592.291666666664</c:v>
                </c:pt>
                <c:pt idx="556">
                  <c:v>44593.291666666664</c:v>
                </c:pt>
                <c:pt idx="557">
                  <c:v>44594.291666666664</c:v>
                </c:pt>
                <c:pt idx="558">
                  <c:v>44595.291666666664</c:v>
                </c:pt>
                <c:pt idx="559">
                  <c:v>44596.291666666664</c:v>
                </c:pt>
                <c:pt idx="560">
                  <c:v>44599.291666666664</c:v>
                </c:pt>
                <c:pt idx="561">
                  <c:v>44600.291666666664</c:v>
                </c:pt>
                <c:pt idx="562">
                  <c:v>44601.291666666664</c:v>
                </c:pt>
                <c:pt idx="563">
                  <c:v>44602.291666666664</c:v>
                </c:pt>
                <c:pt idx="564">
                  <c:v>44603.291666666664</c:v>
                </c:pt>
                <c:pt idx="565">
                  <c:v>44606.291666666664</c:v>
                </c:pt>
                <c:pt idx="566">
                  <c:v>44607.291666666664</c:v>
                </c:pt>
                <c:pt idx="567">
                  <c:v>44608.291666666664</c:v>
                </c:pt>
                <c:pt idx="568">
                  <c:v>44609.291666666664</c:v>
                </c:pt>
                <c:pt idx="569">
                  <c:v>44610.291666666664</c:v>
                </c:pt>
                <c:pt idx="570">
                  <c:v>44614.291666666664</c:v>
                </c:pt>
                <c:pt idx="571">
                  <c:v>44615.291666666664</c:v>
                </c:pt>
                <c:pt idx="572">
                  <c:v>44616.291666666664</c:v>
                </c:pt>
                <c:pt idx="573">
                  <c:v>44617.291666666664</c:v>
                </c:pt>
                <c:pt idx="574">
                  <c:v>44620.291666666664</c:v>
                </c:pt>
                <c:pt idx="575">
                  <c:v>44621.291666666664</c:v>
                </c:pt>
                <c:pt idx="576">
                  <c:v>44622.291666666664</c:v>
                </c:pt>
                <c:pt idx="577">
                  <c:v>44623.291666666664</c:v>
                </c:pt>
                <c:pt idx="578">
                  <c:v>44624.291666666664</c:v>
                </c:pt>
                <c:pt idx="579">
                  <c:v>44627.291666666664</c:v>
                </c:pt>
                <c:pt idx="580">
                  <c:v>44628.291666666664</c:v>
                </c:pt>
                <c:pt idx="581">
                  <c:v>44629.291666666664</c:v>
                </c:pt>
                <c:pt idx="582">
                  <c:v>44630.291666666664</c:v>
                </c:pt>
                <c:pt idx="583">
                  <c:v>44631.291666666664</c:v>
                </c:pt>
                <c:pt idx="584">
                  <c:v>44634.291666666664</c:v>
                </c:pt>
                <c:pt idx="585">
                  <c:v>44635.291666666664</c:v>
                </c:pt>
                <c:pt idx="586">
                  <c:v>44636.291666666664</c:v>
                </c:pt>
                <c:pt idx="587">
                  <c:v>44637.291666666664</c:v>
                </c:pt>
                <c:pt idx="588">
                  <c:v>44638.291666666664</c:v>
                </c:pt>
                <c:pt idx="589">
                  <c:v>44641.291666666664</c:v>
                </c:pt>
                <c:pt idx="590">
                  <c:v>44642.291666666664</c:v>
                </c:pt>
                <c:pt idx="591">
                  <c:v>44643.291666666664</c:v>
                </c:pt>
                <c:pt idx="592">
                  <c:v>44644.291666666664</c:v>
                </c:pt>
                <c:pt idx="593">
                  <c:v>44645.291666666664</c:v>
                </c:pt>
                <c:pt idx="594">
                  <c:v>44648.291666666664</c:v>
                </c:pt>
                <c:pt idx="595">
                  <c:v>44649.291666666664</c:v>
                </c:pt>
                <c:pt idx="596">
                  <c:v>44650.291666666664</c:v>
                </c:pt>
                <c:pt idx="597">
                  <c:v>44651.291666666664</c:v>
                </c:pt>
                <c:pt idx="598">
                  <c:v>44652.291666666664</c:v>
                </c:pt>
                <c:pt idx="599">
                  <c:v>44655.291666666664</c:v>
                </c:pt>
                <c:pt idx="600">
                  <c:v>44656.291666666664</c:v>
                </c:pt>
                <c:pt idx="601">
                  <c:v>44657.291666666664</c:v>
                </c:pt>
                <c:pt idx="602">
                  <c:v>44658.291666666664</c:v>
                </c:pt>
                <c:pt idx="603">
                  <c:v>44659.291666666664</c:v>
                </c:pt>
                <c:pt idx="604">
                  <c:v>44662.291666666664</c:v>
                </c:pt>
                <c:pt idx="605">
                  <c:v>44663.291666666664</c:v>
                </c:pt>
                <c:pt idx="606">
                  <c:v>44664.291666666664</c:v>
                </c:pt>
                <c:pt idx="607">
                  <c:v>44665.291666666664</c:v>
                </c:pt>
                <c:pt idx="608">
                  <c:v>44669.291666666664</c:v>
                </c:pt>
                <c:pt idx="609">
                  <c:v>44670.291666666664</c:v>
                </c:pt>
                <c:pt idx="610">
                  <c:v>44671.291666666664</c:v>
                </c:pt>
                <c:pt idx="611">
                  <c:v>44672.291666666664</c:v>
                </c:pt>
                <c:pt idx="612">
                  <c:v>44673.291666666664</c:v>
                </c:pt>
                <c:pt idx="613">
                  <c:v>44676.291666666664</c:v>
                </c:pt>
                <c:pt idx="614">
                  <c:v>44677.291666666664</c:v>
                </c:pt>
                <c:pt idx="615">
                  <c:v>44678.291666666664</c:v>
                </c:pt>
                <c:pt idx="616">
                  <c:v>44679.291666666664</c:v>
                </c:pt>
                <c:pt idx="617">
                  <c:v>44680.291666666664</c:v>
                </c:pt>
                <c:pt idx="618">
                  <c:v>44683.291666666664</c:v>
                </c:pt>
                <c:pt idx="619">
                  <c:v>44684.291666666664</c:v>
                </c:pt>
                <c:pt idx="620">
                  <c:v>44685.291666666664</c:v>
                </c:pt>
                <c:pt idx="621">
                  <c:v>44686.291666666664</c:v>
                </c:pt>
                <c:pt idx="622">
                  <c:v>44687.291666666664</c:v>
                </c:pt>
                <c:pt idx="623">
                  <c:v>44690.291666666664</c:v>
                </c:pt>
                <c:pt idx="624">
                  <c:v>44691.291666666664</c:v>
                </c:pt>
                <c:pt idx="625">
                  <c:v>44692.291666666664</c:v>
                </c:pt>
                <c:pt idx="626">
                  <c:v>44693.291666666664</c:v>
                </c:pt>
                <c:pt idx="627">
                  <c:v>44694.291666666664</c:v>
                </c:pt>
                <c:pt idx="628">
                  <c:v>44697.291666666664</c:v>
                </c:pt>
                <c:pt idx="629">
                  <c:v>44698.291666666664</c:v>
                </c:pt>
                <c:pt idx="630">
                  <c:v>44699.291666666664</c:v>
                </c:pt>
                <c:pt idx="631">
                  <c:v>44700.291666666664</c:v>
                </c:pt>
                <c:pt idx="632">
                  <c:v>44701.291666666664</c:v>
                </c:pt>
                <c:pt idx="633">
                  <c:v>44704.291666666664</c:v>
                </c:pt>
                <c:pt idx="634">
                  <c:v>44705.291666666664</c:v>
                </c:pt>
                <c:pt idx="635">
                  <c:v>44706.291666666664</c:v>
                </c:pt>
                <c:pt idx="636">
                  <c:v>44707.291666666664</c:v>
                </c:pt>
                <c:pt idx="637">
                  <c:v>44708.291666666664</c:v>
                </c:pt>
                <c:pt idx="638">
                  <c:v>44712.291666666664</c:v>
                </c:pt>
                <c:pt idx="639">
                  <c:v>44713.291666666664</c:v>
                </c:pt>
                <c:pt idx="640">
                  <c:v>44714.291666666664</c:v>
                </c:pt>
                <c:pt idx="641">
                  <c:v>44715.291666666664</c:v>
                </c:pt>
                <c:pt idx="642">
                  <c:v>44718.291666666664</c:v>
                </c:pt>
                <c:pt idx="643">
                  <c:v>44719.291666666664</c:v>
                </c:pt>
                <c:pt idx="644">
                  <c:v>44720.291666666664</c:v>
                </c:pt>
                <c:pt idx="645">
                  <c:v>44721.291666666664</c:v>
                </c:pt>
                <c:pt idx="646">
                  <c:v>44722.291666666664</c:v>
                </c:pt>
                <c:pt idx="647">
                  <c:v>44725.291666666664</c:v>
                </c:pt>
                <c:pt idx="648">
                  <c:v>44726.291666666664</c:v>
                </c:pt>
                <c:pt idx="649">
                  <c:v>44727.291666666664</c:v>
                </c:pt>
                <c:pt idx="650">
                  <c:v>44728.291666666664</c:v>
                </c:pt>
                <c:pt idx="651">
                  <c:v>44729.291666666664</c:v>
                </c:pt>
                <c:pt idx="652">
                  <c:v>44733.291666666664</c:v>
                </c:pt>
                <c:pt idx="653">
                  <c:v>44734.291666666664</c:v>
                </c:pt>
                <c:pt idx="654">
                  <c:v>44735.291666666664</c:v>
                </c:pt>
                <c:pt idx="655">
                  <c:v>44736.291666666664</c:v>
                </c:pt>
                <c:pt idx="656">
                  <c:v>44739.291666666664</c:v>
                </c:pt>
                <c:pt idx="657">
                  <c:v>44740.291666666664</c:v>
                </c:pt>
                <c:pt idx="658">
                  <c:v>44741.291666666664</c:v>
                </c:pt>
                <c:pt idx="659">
                  <c:v>44742.291666666664</c:v>
                </c:pt>
                <c:pt idx="660">
                  <c:v>44743.291666666664</c:v>
                </c:pt>
                <c:pt idx="661">
                  <c:v>44747.291666666664</c:v>
                </c:pt>
                <c:pt idx="662">
                  <c:v>44748.291666666664</c:v>
                </c:pt>
                <c:pt idx="663">
                  <c:v>44749.291666666664</c:v>
                </c:pt>
                <c:pt idx="664">
                  <c:v>44750.291666666664</c:v>
                </c:pt>
                <c:pt idx="665">
                  <c:v>44753.291666666664</c:v>
                </c:pt>
                <c:pt idx="666">
                  <c:v>44754.291666666664</c:v>
                </c:pt>
                <c:pt idx="667">
                  <c:v>44755.291666666664</c:v>
                </c:pt>
                <c:pt idx="668">
                  <c:v>44756.291666666664</c:v>
                </c:pt>
                <c:pt idx="669">
                  <c:v>44757.291666666664</c:v>
                </c:pt>
                <c:pt idx="670">
                  <c:v>44760.291666666664</c:v>
                </c:pt>
                <c:pt idx="671">
                  <c:v>44761.291666666664</c:v>
                </c:pt>
                <c:pt idx="672">
                  <c:v>44762.291666666664</c:v>
                </c:pt>
                <c:pt idx="673">
                  <c:v>44763.291666666664</c:v>
                </c:pt>
                <c:pt idx="674">
                  <c:v>44764.291666666664</c:v>
                </c:pt>
                <c:pt idx="675">
                  <c:v>44767.291666666664</c:v>
                </c:pt>
                <c:pt idx="676">
                  <c:v>44768.291666666664</c:v>
                </c:pt>
                <c:pt idx="677">
                  <c:v>44769.291666666664</c:v>
                </c:pt>
                <c:pt idx="678">
                  <c:v>44770.291666666664</c:v>
                </c:pt>
                <c:pt idx="679">
                  <c:v>44771.291666666664</c:v>
                </c:pt>
                <c:pt idx="680">
                  <c:v>44774.291666666664</c:v>
                </c:pt>
                <c:pt idx="681">
                  <c:v>44775.291666666664</c:v>
                </c:pt>
                <c:pt idx="682">
                  <c:v>44776.291666666664</c:v>
                </c:pt>
                <c:pt idx="683">
                  <c:v>44777.291666666664</c:v>
                </c:pt>
                <c:pt idx="684">
                  <c:v>44778.291666666664</c:v>
                </c:pt>
                <c:pt idx="685">
                  <c:v>44781.291666666664</c:v>
                </c:pt>
                <c:pt idx="686">
                  <c:v>44782.291666666664</c:v>
                </c:pt>
                <c:pt idx="687">
                  <c:v>44783.291666666664</c:v>
                </c:pt>
                <c:pt idx="688">
                  <c:v>44784.291666666664</c:v>
                </c:pt>
                <c:pt idx="689">
                  <c:v>44785.291666666664</c:v>
                </c:pt>
                <c:pt idx="690">
                  <c:v>44788.291666666664</c:v>
                </c:pt>
                <c:pt idx="691">
                  <c:v>44789.291666666664</c:v>
                </c:pt>
                <c:pt idx="692">
                  <c:v>44790.291666666664</c:v>
                </c:pt>
                <c:pt idx="693">
                  <c:v>44791.291666666664</c:v>
                </c:pt>
                <c:pt idx="694">
                  <c:v>44792.291666666664</c:v>
                </c:pt>
                <c:pt idx="695">
                  <c:v>44795.291666666664</c:v>
                </c:pt>
                <c:pt idx="696">
                  <c:v>44796.291666666664</c:v>
                </c:pt>
                <c:pt idx="697">
                  <c:v>44797.291666666664</c:v>
                </c:pt>
                <c:pt idx="698">
                  <c:v>44798.291666666664</c:v>
                </c:pt>
                <c:pt idx="699">
                  <c:v>44799.291666666664</c:v>
                </c:pt>
                <c:pt idx="700">
                  <c:v>44802.291666666664</c:v>
                </c:pt>
                <c:pt idx="701">
                  <c:v>44803.291666666664</c:v>
                </c:pt>
                <c:pt idx="702">
                  <c:v>44804.291666666664</c:v>
                </c:pt>
                <c:pt idx="703">
                  <c:v>44805.291666666664</c:v>
                </c:pt>
                <c:pt idx="704">
                  <c:v>44806.291666666664</c:v>
                </c:pt>
                <c:pt idx="705">
                  <c:v>44810.291666666664</c:v>
                </c:pt>
                <c:pt idx="706">
                  <c:v>44811.291666666664</c:v>
                </c:pt>
                <c:pt idx="707">
                  <c:v>44812.291666666664</c:v>
                </c:pt>
                <c:pt idx="708">
                  <c:v>44813.291666666664</c:v>
                </c:pt>
                <c:pt idx="709">
                  <c:v>44816.291666666664</c:v>
                </c:pt>
                <c:pt idx="710">
                  <c:v>44817.291666666664</c:v>
                </c:pt>
                <c:pt idx="711">
                  <c:v>44818.291666666664</c:v>
                </c:pt>
                <c:pt idx="712">
                  <c:v>44819.291666666664</c:v>
                </c:pt>
                <c:pt idx="713">
                  <c:v>44820.291666666664</c:v>
                </c:pt>
                <c:pt idx="714">
                  <c:v>44823.291666666664</c:v>
                </c:pt>
                <c:pt idx="715">
                  <c:v>44824.291666666664</c:v>
                </c:pt>
                <c:pt idx="716">
                  <c:v>44825.291666666664</c:v>
                </c:pt>
                <c:pt idx="717">
                  <c:v>44826.291666666664</c:v>
                </c:pt>
                <c:pt idx="718">
                  <c:v>44827.291666666664</c:v>
                </c:pt>
                <c:pt idx="719">
                  <c:v>44830.291666666664</c:v>
                </c:pt>
                <c:pt idx="720">
                  <c:v>44831.291666666664</c:v>
                </c:pt>
                <c:pt idx="721">
                  <c:v>44832.291666666664</c:v>
                </c:pt>
                <c:pt idx="722">
                  <c:v>44833.291666666664</c:v>
                </c:pt>
                <c:pt idx="723">
                  <c:v>44834.291666666664</c:v>
                </c:pt>
                <c:pt idx="724">
                  <c:v>44837.291666666664</c:v>
                </c:pt>
                <c:pt idx="725">
                  <c:v>44838.291666666664</c:v>
                </c:pt>
                <c:pt idx="726">
                  <c:v>44839.291666666664</c:v>
                </c:pt>
                <c:pt idx="727">
                  <c:v>44840.291666666664</c:v>
                </c:pt>
                <c:pt idx="728">
                  <c:v>44841.291666666664</c:v>
                </c:pt>
                <c:pt idx="729">
                  <c:v>44844.291666666664</c:v>
                </c:pt>
                <c:pt idx="730">
                  <c:v>44845.291666666664</c:v>
                </c:pt>
                <c:pt idx="731">
                  <c:v>44846.291666666664</c:v>
                </c:pt>
                <c:pt idx="732">
                  <c:v>44847.291666666664</c:v>
                </c:pt>
                <c:pt idx="733">
                  <c:v>44848.291666666664</c:v>
                </c:pt>
                <c:pt idx="734">
                  <c:v>44851.291666666664</c:v>
                </c:pt>
                <c:pt idx="735">
                  <c:v>44852.291666666664</c:v>
                </c:pt>
                <c:pt idx="736">
                  <c:v>44853.291666666664</c:v>
                </c:pt>
                <c:pt idx="737">
                  <c:v>44854.291666666664</c:v>
                </c:pt>
                <c:pt idx="738">
                  <c:v>44855.291666666664</c:v>
                </c:pt>
                <c:pt idx="739">
                  <c:v>44858.291666666664</c:v>
                </c:pt>
                <c:pt idx="740">
                  <c:v>44859.291666666664</c:v>
                </c:pt>
                <c:pt idx="741">
                  <c:v>44860.291666666664</c:v>
                </c:pt>
                <c:pt idx="742">
                  <c:v>44861.291666666664</c:v>
                </c:pt>
                <c:pt idx="743">
                  <c:v>44862.291666666664</c:v>
                </c:pt>
                <c:pt idx="744">
                  <c:v>44865.291666666664</c:v>
                </c:pt>
                <c:pt idx="745">
                  <c:v>44866.291666666664</c:v>
                </c:pt>
                <c:pt idx="746">
                  <c:v>44867.291666666664</c:v>
                </c:pt>
                <c:pt idx="747">
                  <c:v>44868.291666666664</c:v>
                </c:pt>
                <c:pt idx="748">
                  <c:v>44869.291666666664</c:v>
                </c:pt>
                <c:pt idx="749">
                  <c:v>44872.291666666664</c:v>
                </c:pt>
                <c:pt idx="750">
                  <c:v>44873.291666666664</c:v>
                </c:pt>
                <c:pt idx="751">
                  <c:v>44874.291666666664</c:v>
                </c:pt>
                <c:pt idx="752">
                  <c:v>44875.291666666664</c:v>
                </c:pt>
                <c:pt idx="753">
                  <c:v>44876.291666666664</c:v>
                </c:pt>
                <c:pt idx="754">
                  <c:v>44879.291666666664</c:v>
                </c:pt>
                <c:pt idx="755">
                  <c:v>44880.291666666664</c:v>
                </c:pt>
                <c:pt idx="756">
                  <c:v>44881.291666666664</c:v>
                </c:pt>
                <c:pt idx="757">
                  <c:v>44882.291666666664</c:v>
                </c:pt>
                <c:pt idx="758">
                  <c:v>44883.291666666664</c:v>
                </c:pt>
                <c:pt idx="759">
                  <c:v>44886.291666666664</c:v>
                </c:pt>
                <c:pt idx="760">
                  <c:v>44887.291666666664</c:v>
                </c:pt>
                <c:pt idx="761">
                  <c:v>44888.291666666664</c:v>
                </c:pt>
                <c:pt idx="762">
                  <c:v>44890.291666666664</c:v>
                </c:pt>
                <c:pt idx="763">
                  <c:v>44893.291666666664</c:v>
                </c:pt>
                <c:pt idx="764">
                  <c:v>44894.291666666664</c:v>
                </c:pt>
                <c:pt idx="765">
                  <c:v>44895.291666666664</c:v>
                </c:pt>
                <c:pt idx="766">
                  <c:v>44896.291666666664</c:v>
                </c:pt>
                <c:pt idx="767">
                  <c:v>44897.291666666664</c:v>
                </c:pt>
                <c:pt idx="768">
                  <c:v>44900.291666666664</c:v>
                </c:pt>
                <c:pt idx="769">
                  <c:v>44901.291666666664</c:v>
                </c:pt>
                <c:pt idx="770">
                  <c:v>44902.291666666664</c:v>
                </c:pt>
                <c:pt idx="771">
                  <c:v>44903.291666666664</c:v>
                </c:pt>
                <c:pt idx="772">
                  <c:v>44904.291666666664</c:v>
                </c:pt>
                <c:pt idx="773">
                  <c:v>44907.291666666664</c:v>
                </c:pt>
                <c:pt idx="774">
                  <c:v>44908.291666666664</c:v>
                </c:pt>
                <c:pt idx="775">
                  <c:v>44909.291666666664</c:v>
                </c:pt>
                <c:pt idx="776">
                  <c:v>44910.291666666664</c:v>
                </c:pt>
                <c:pt idx="777">
                  <c:v>44911.291666666664</c:v>
                </c:pt>
                <c:pt idx="778">
                  <c:v>44914.291666666664</c:v>
                </c:pt>
                <c:pt idx="779">
                  <c:v>44915.291666666664</c:v>
                </c:pt>
                <c:pt idx="780">
                  <c:v>44916.291666666664</c:v>
                </c:pt>
                <c:pt idx="781">
                  <c:v>44917.291666666664</c:v>
                </c:pt>
                <c:pt idx="782">
                  <c:v>44918.291666666664</c:v>
                </c:pt>
                <c:pt idx="783">
                  <c:v>44922.291666666664</c:v>
                </c:pt>
                <c:pt idx="784">
                  <c:v>44923.291666666664</c:v>
                </c:pt>
                <c:pt idx="785">
                  <c:v>44924.291666666664</c:v>
                </c:pt>
                <c:pt idx="786">
                  <c:v>44925.291666666664</c:v>
                </c:pt>
                <c:pt idx="787">
                  <c:v>44929.291666666664</c:v>
                </c:pt>
                <c:pt idx="788">
                  <c:v>44930.291666666664</c:v>
                </c:pt>
                <c:pt idx="789">
                  <c:v>44931.291666666664</c:v>
                </c:pt>
                <c:pt idx="790">
                  <c:v>44932.291666666664</c:v>
                </c:pt>
                <c:pt idx="791">
                  <c:v>44935.291666666664</c:v>
                </c:pt>
                <c:pt idx="792">
                  <c:v>44936.291666666664</c:v>
                </c:pt>
                <c:pt idx="793">
                  <c:v>44937.291666666664</c:v>
                </c:pt>
                <c:pt idx="794">
                  <c:v>44938.291666666664</c:v>
                </c:pt>
                <c:pt idx="795">
                  <c:v>44939.291666666664</c:v>
                </c:pt>
                <c:pt idx="796">
                  <c:v>44943.291666666664</c:v>
                </c:pt>
                <c:pt idx="797">
                  <c:v>44944.291666666664</c:v>
                </c:pt>
                <c:pt idx="798">
                  <c:v>44945.291666666664</c:v>
                </c:pt>
                <c:pt idx="799">
                  <c:v>44946.291666666664</c:v>
                </c:pt>
                <c:pt idx="800">
                  <c:v>44949.291666666664</c:v>
                </c:pt>
                <c:pt idx="801">
                  <c:v>44950.291666666664</c:v>
                </c:pt>
                <c:pt idx="802">
                  <c:v>44951.291666666664</c:v>
                </c:pt>
                <c:pt idx="803">
                  <c:v>44952.291666666664</c:v>
                </c:pt>
                <c:pt idx="804">
                  <c:v>44953.291666666664</c:v>
                </c:pt>
                <c:pt idx="805">
                  <c:v>44956.291666666664</c:v>
                </c:pt>
                <c:pt idx="806">
                  <c:v>44957.291666666664</c:v>
                </c:pt>
                <c:pt idx="807">
                  <c:v>44958.291666666664</c:v>
                </c:pt>
                <c:pt idx="808">
                  <c:v>44959.291666666664</c:v>
                </c:pt>
                <c:pt idx="809">
                  <c:v>44960.291666666664</c:v>
                </c:pt>
                <c:pt idx="810">
                  <c:v>44963.291666666664</c:v>
                </c:pt>
                <c:pt idx="811">
                  <c:v>44964.291666666664</c:v>
                </c:pt>
                <c:pt idx="812">
                  <c:v>44965.291666666664</c:v>
                </c:pt>
                <c:pt idx="813">
                  <c:v>44966.291666666664</c:v>
                </c:pt>
                <c:pt idx="814">
                  <c:v>44967.291666666664</c:v>
                </c:pt>
                <c:pt idx="815">
                  <c:v>44970.291666666664</c:v>
                </c:pt>
                <c:pt idx="816">
                  <c:v>44971.291666666664</c:v>
                </c:pt>
                <c:pt idx="817">
                  <c:v>44972.291666666664</c:v>
                </c:pt>
                <c:pt idx="818">
                  <c:v>44973.291666666664</c:v>
                </c:pt>
                <c:pt idx="819">
                  <c:v>44974.291666666664</c:v>
                </c:pt>
                <c:pt idx="820">
                  <c:v>44978.291666666664</c:v>
                </c:pt>
                <c:pt idx="821">
                  <c:v>44979.291666666664</c:v>
                </c:pt>
                <c:pt idx="822">
                  <c:v>44980.291666666664</c:v>
                </c:pt>
                <c:pt idx="823">
                  <c:v>44981.291666666664</c:v>
                </c:pt>
                <c:pt idx="824">
                  <c:v>44984.291666666664</c:v>
                </c:pt>
                <c:pt idx="825">
                  <c:v>44985.291666666664</c:v>
                </c:pt>
                <c:pt idx="826">
                  <c:v>44986.291666666664</c:v>
                </c:pt>
                <c:pt idx="827">
                  <c:v>44987.291666666664</c:v>
                </c:pt>
                <c:pt idx="828">
                  <c:v>44988.291666666664</c:v>
                </c:pt>
                <c:pt idx="829">
                  <c:v>44991.291666666664</c:v>
                </c:pt>
                <c:pt idx="830">
                  <c:v>44992.291666666664</c:v>
                </c:pt>
                <c:pt idx="831">
                  <c:v>44993.291666666664</c:v>
                </c:pt>
                <c:pt idx="832">
                  <c:v>44994.291666666664</c:v>
                </c:pt>
                <c:pt idx="833">
                  <c:v>44995.291666666664</c:v>
                </c:pt>
                <c:pt idx="834">
                  <c:v>44998.291666666664</c:v>
                </c:pt>
                <c:pt idx="835">
                  <c:v>44999.291666666664</c:v>
                </c:pt>
                <c:pt idx="836">
                  <c:v>45000.291666666664</c:v>
                </c:pt>
                <c:pt idx="837">
                  <c:v>45001.291666666664</c:v>
                </c:pt>
                <c:pt idx="838">
                  <c:v>45002.291666666664</c:v>
                </c:pt>
                <c:pt idx="839">
                  <c:v>45005.291666666664</c:v>
                </c:pt>
                <c:pt idx="840">
                  <c:v>45006.291666666664</c:v>
                </c:pt>
                <c:pt idx="841">
                  <c:v>45007.291666666664</c:v>
                </c:pt>
                <c:pt idx="842">
                  <c:v>45008.291666666664</c:v>
                </c:pt>
                <c:pt idx="843">
                  <c:v>45009.291666666664</c:v>
                </c:pt>
                <c:pt idx="844">
                  <c:v>45012.291666666664</c:v>
                </c:pt>
                <c:pt idx="845">
                  <c:v>45013.291666666664</c:v>
                </c:pt>
                <c:pt idx="846">
                  <c:v>45014.291666666664</c:v>
                </c:pt>
                <c:pt idx="847">
                  <c:v>45015.291666666664</c:v>
                </c:pt>
                <c:pt idx="848">
                  <c:v>45016.291666666664</c:v>
                </c:pt>
                <c:pt idx="849">
                  <c:v>45019.291666666664</c:v>
                </c:pt>
                <c:pt idx="850">
                  <c:v>45020.291666666664</c:v>
                </c:pt>
                <c:pt idx="851">
                  <c:v>45021.291666666664</c:v>
                </c:pt>
                <c:pt idx="852">
                  <c:v>45022.291666666664</c:v>
                </c:pt>
                <c:pt idx="853">
                  <c:v>45026.291666666664</c:v>
                </c:pt>
                <c:pt idx="854">
                  <c:v>45027.291666666664</c:v>
                </c:pt>
                <c:pt idx="855">
                  <c:v>45028.291666666664</c:v>
                </c:pt>
                <c:pt idx="856">
                  <c:v>45029.291666666664</c:v>
                </c:pt>
                <c:pt idx="857">
                  <c:v>45030.291666666664</c:v>
                </c:pt>
                <c:pt idx="858">
                  <c:v>45033.291666666664</c:v>
                </c:pt>
                <c:pt idx="859">
                  <c:v>45034.291666666664</c:v>
                </c:pt>
                <c:pt idx="860">
                  <c:v>45035.291666666664</c:v>
                </c:pt>
                <c:pt idx="861">
                  <c:v>45036.291666666664</c:v>
                </c:pt>
                <c:pt idx="862">
                  <c:v>45037.291666666664</c:v>
                </c:pt>
                <c:pt idx="863">
                  <c:v>45040.291666666664</c:v>
                </c:pt>
                <c:pt idx="864">
                  <c:v>45041.291666666664</c:v>
                </c:pt>
                <c:pt idx="865">
                  <c:v>45042.291666666664</c:v>
                </c:pt>
                <c:pt idx="866">
                  <c:v>45043.291666666664</c:v>
                </c:pt>
                <c:pt idx="867">
                  <c:v>45044.291666666664</c:v>
                </c:pt>
                <c:pt idx="868">
                  <c:v>45047.291666666664</c:v>
                </c:pt>
                <c:pt idx="869">
                  <c:v>45048.291666666664</c:v>
                </c:pt>
                <c:pt idx="870">
                  <c:v>45049.291666666664</c:v>
                </c:pt>
                <c:pt idx="871">
                  <c:v>45050.291666666664</c:v>
                </c:pt>
                <c:pt idx="872">
                  <c:v>45051.291666666664</c:v>
                </c:pt>
                <c:pt idx="873">
                  <c:v>45054.291666666664</c:v>
                </c:pt>
                <c:pt idx="874">
                  <c:v>45055.291666666664</c:v>
                </c:pt>
                <c:pt idx="875">
                  <c:v>45056.291666666664</c:v>
                </c:pt>
                <c:pt idx="876">
                  <c:v>45057.291666666664</c:v>
                </c:pt>
                <c:pt idx="877">
                  <c:v>45058.291666666664</c:v>
                </c:pt>
                <c:pt idx="878">
                  <c:v>45061.291666666664</c:v>
                </c:pt>
                <c:pt idx="879">
                  <c:v>45062.291666666664</c:v>
                </c:pt>
                <c:pt idx="880">
                  <c:v>45063.291666666664</c:v>
                </c:pt>
                <c:pt idx="881">
                  <c:v>45064.291666666664</c:v>
                </c:pt>
                <c:pt idx="882">
                  <c:v>45065.291666666664</c:v>
                </c:pt>
                <c:pt idx="883">
                  <c:v>45068.291666666664</c:v>
                </c:pt>
                <c:pt idx="884">
                  <c:v>45069.291666666664</c:v>
                </c:pt>
                <c:pt idx="885">
                  <c:v>45070.291666666664</c:v>
                </c:pt>
                <c:pt idx="886">
                  <c:v>45071.291666666664</c:v>
                </c:pt>
                <c:pt idx="887">
                  <c:v>45072.291666666664</c:v>
                </c:pt>
                <c:pt idx="888">
                  <c:v>45076.291666666664</c:v>
                </c:pt>
                <c:pt idx="889">
                  <c:v>45077.291666666664</c:v>
                </c:pt>
                <c:pt idx="890">
                  <c:v>45078.291666666664</c:v>
                </c:pt>
                <c:pt idx="891">
                  <c:v>45079.291666666664</c:v>
                </c:pt>
                <c:pt idx="892">
                  <c:v>45082.291666666664</c:v>
                </c:pt>
                <c:pt idx="893">
                  <c:v>45083.291666666664</c:v>
                </c:pt>
                <c:pt idx="894">
                  <c:v>45084.291666666664</c:v>
                </c:pt>
                <c:pt idx="895">
                  <c:v>45085.291666666664</c:v>
                </c:pt>
                <c:pt idx="896">
                  <c:v>45086.291666666664</c:v>
                </c:pt>
                <c:pt idx="897">
                  <c:v>45089.291666666664</c:v>
                </c:pt>
                <c:pt idx="898">
                  <c:v>45090.291666666664</c:v>
                </c:pt>
                <c:pt idx="899">
                  <c:v>45091.291666666664</c:v>
                </c:pt>
                <c:pt idx="900">
                  <c:v>45092.291666666664</c:v>
                </c:pt>
                <c:pt idx="901">
                  <c:v>45093.291666666664</c:v>
                </c:pt>
                <c:pt idx="902">
                  <c:v>45097.291666666664</c:v>
                </c:pt>
                <c:pt idx="903">
                  <c:v>45098.291666666664</c:v>
                </c:pt>
                <c:pt idx="904">
                  <c:v>45099.291666666664</c:v>
                </c:pt>
                <c:pt idx="905">
                  <c:v>45100.291666666664</c:v>
                </c:pt>
                <c:pt idx="906">
                  <c:v>45103.291666666664</c:v>
                </c:pt>
                <c:pt idx="907">
                  <c:v>45104.291666666664</c:v>
                </c:pt>
                <c:pt idx="908">
                  <c:v>45105.291666666664</c:v>
                </c:pt>
                <c:pt idx="909">
                  <c:v>45106.291666666664</c:v>
                </c:pt>
                <c:pt idx="910">
                  <c:v>45107.291666666664</c:v>
                </c:pt>
                <c:pt idx="911">
                  <c:v>45110.291666666664</c:v>
                </c:pt>
                <c:pt idx="912">
                  <c:v>45112.291666666664</c:v>
                </c:pt>
                <c:pt idx="913">
                  <c:v>45113.291666666664</c:v>
                </c:pt>
                <c:pt idx="914">
                  <c:v>45114.291666666664</c:v>
                </c:pt>
                <c:pt idx="915">
                  <c:v>45117.291666666664</c:v>
                </c:pt>
                <c:pt idx="916">
                  <c:v>45118.291666666664</c:v>
                </c:pt>
                <c:pt idx="917">
                  <c:v>45119.291666666664</c:v>
                </c:pt>
                <c:pt idx="918">
                  <c:v>45120.291666666664</c:v>
                </c:pt>
                <c:pt idx="919">
                  <c:v>45121.291666666664</c:v>
                </c:pt>
                <c:pt idx="920">
                  <c:v>45124.291666666664</c:v>
                </c:pt>
                <c:pt idx="921">
                  <c:v>45125.291666666664</c:v>
                </c:pt>
                <c:pt idx="922">
                  <c:v>45126.291666666664</c:v>
                </c:pt>
                <c:pt idx="923">
                  <c:v>45127.291666666664</c:v>
                </c:pt>
                <c:pt idx="924">
                  <c:v>45128.291666666664</c:v>
                </c:pt>
                <c:pt idx="925">
                  <c:v>45131.291666666664</c:v>
                </c:pt>
                <c:pt idx="926">
                  <c:v>45132.291666666664</c:v>
                </c:pt>
                <c:pt idx="927">
                  <c:v>45133.291666666664</c:v>
                </c:pt>
                <c:pt idx="928">
                  <c:v>45134.291666666664</c:v>
                </c:pt>
                <c:pt idx="929">
                  <c:v>45135.291666666664</c:v>
                </c:pt>
                <c:pt idx="930">
                  <c:v>45138.291666666664</c:v>
                </c:pt>
                <c:pt idx="931">
                  <c:v>45139.291666666664</c:v>
                </c:pt>
                <c:pt idx="932">
                  <c:v>45140.291666666664</c:v>
                </c:pt>
                <c:pt idx="933">
                  <c:v>45141.291666666664</c:v>
                </c:pt>
                <c:pt idx="934">
                  <c:v>45142.291666666664</c:v>
                </c:pt>
                <c:pt idx="935">
                  <c:v>45145.291666666664</c:v>
                </c:pt>
                <c:pt idx="936">
                  <c:v>45146.291666666664</c:v>
                </c:pt>
                <c:pt idx="937">
                  <c:v>45147.291666666664</c:v>
                </c:pt>
                <c:pt idx="938">
                  <c:v>45148.291666666664</c:v>
                </c:pt>
                <c:pt idx="939">
                  <c:v>45149.291666666664</c:v>
                </c:pt>
                <c:pt idx="940">
                  <c:v>45152.291666666664</c:v>
                </c:pt>
                <c:pt idx="941">
                  <c:v>45153.291666666664</c:v>
                </c:pt>
                <c:pt idx="942">
                  <c:v>45154.291666666664</c:v>
                </c:pt>
                <c:pt idx="943">
                  <c:v>45155.291666666664</c:v>
                </c:pt>
                <c:pt idx="944">
                  <c:v>45156.291666666664</c:v>
                </c:pt>
                <c:pt idx="945">
                  <c:v>45159.291666666664</c:v>
                </c:pt>
                <c:pt idx="946">
                  <c:v>45160.291666666664</c:v>
                </c:pt>
                <c:pt idx="947">
                  <c:v>45161.291666666664</c:v>
                </c:pt>
                <c:pt idx="948">
                  <c:v>45162.291666666664</c:v>
                </c:pt>
                <c:pt idx="949">
                  <c:v>45163.291666666664</c:v>
                </c:pt>
                <c:pt idx="950">
                  <c:v>45166.291666666664</c:v>
                </c:pt>
                <c:pt idx="951">
                  <c:v>45167.291666666664</c:v>
                </c:pt>
                <c:pt idx="952">
                  <c:v>45168.291666666664</c:v>
                </c:pt>
                <c:pt idx="953">
                  <c:v>45169.291666666664</c:v>
                </c:pt>
                <c:pt idx="954">
                  <c:v>45170.291666666664</c:v>
                </c:pt>
                <c:pt idx="955">
                  <c:v>45174.291666666664</c:v>
                </c:pt>
                <c:pt idx="956">
                  <c:v>45175.291666666664</c:v>
                </c:pt>
                <c:pt idx="957">
                  <c:v>45176.291666666664</c:v>
                </c:pt>
                <c:pt idx="958">
                  <c:v>45177.291666666664</c:v>
                </c:pt>
                <c:pt idx="959">
                  <c:v>45180.291666666664</c:v>
                </c:pt>
                <c:pt idx="960">
                  <c:v>45181.291666666664</c:v>
                </c:pt>
                <c:pt idx="961">
                  <c:v>45182.291666666664</c:v>
                </c:pt>
                <c:pt idx="962">
                  <c:v>45183.291666666664</c:v>
                </c:pt>
                <c:pt idx="963">
                  <c:v>45184.291666666664</c:v>
                </c:pt>
                <c:pt idx="964">
                  <c:v>45187.291666666664</c:v>
                </c:pt>
                <c:pt idx="965">
                  <c:v>45188.291666666664</c:v>
                </c:pt>
                <c:pt idx="966">
                  <c:v>45189.291666666664</c:v>
                </c:pt>
                <c:pt idx="967">
                  <c:v>45190.291666666664</c:v>
                </c:pt>
                <c:pt idx="968">
                  <c:v>45191.291666666664</c:v>
                </c:pt>
                <c:pt idx="969">
                  <c:v>45194.291666666664</c:v>
                </c:pt>
                <c:pt idx="970">
                  <c:v>45195.291666666664</c:v>
                </c:pt>
                <c:pt idx="971">
                  <c:v>45196.291666666664</c:v>
                </c:pt>
                <c:pt idx="972">
                  <c:v>45197.291666666664</c:v>
                </c:pt>
                <c:pt idx="973">
                  <c:v>45198.291666666664</c:v>
                </c:pt>
                <c:pt idx="974">
                  <c:v>45201.291666666664</c:v>
                </c:pt>
                <c:pt idx="975">
                  <c:v>45202.291666666664</c:v>
                </c:pt>
                <c:pt idx="976">
                  <c:v>45203.291666666664</c:v>
                </c:pt>
                <c:pt idx="977">
                  <c:v>45204.291666666664</c:v>
                </c:pt>
                <c:pt idx="978">
                  <c:v>45205.291666666664</c:v>
                </c:pt>
                <c:pt idx="979">
                  <c:v>45208.291666666664</c:v>
                </c:pt>
                <c:pt idx="980">
                  <c:v>45209.291666666664</c:v>
                </c:pt>
                <c:pt idx="981">
                  <c:v>45210.291666666664</c:v>
                </c:pt>
                <c:pt idx="982">
                  <c:v>45211.291666666664</c:v>
                </c:pt>
                <c:pt idx="983">
                  <c:v>45212.291666666664</c:v>
                </c:pt>
                <c:pt idx="984">
                  <c:v>45215.291666666664</c:v>
                </c:pt>
                <c:pt idx="985">
                  <c:v>45216.291666666664</c:v>
                </c:pt>
                <c:pt idx="986">
                  <c:v>45217.291666666664</c:v>
                </c:pt>
                <c:pt idx="987">
                  <c:v>45218.291666666664</c:v>
                </c:pt>
                <c:pt idx="988">
                  <c:v>45219.291666666664</c:v>
                </c:pt>
                <c:pt idx="989">
                  <c:v>45222.291666666664</c:v>
                </c:pt>
                <c:pt idx="990">
                  <c:v>45223.291666666664</c:v>
                </c:pt>
                <c:pt idx="991">
                  <c:v>45224.291666666664</c:v>
                </c:pt>
                <c:pt idx="992">
                  <c:v>45225.291666666664</c:v>
                </c:pt>
                <c:pt idx="993">
                  <c:v>45226.291666666664</c:v>
                </c:pt>
                <c:pt idx="994">
                  <c:v>45229.291666666664</c:v>
                </c:pt>
                <c:pt idx="995">
                  <c:v>45230.291666666664</c:v>
                </c:pt>
                <c:pt idx="996">
                  <c:v>45231.291666666664</c:v>
                </c:pt>
                <c:pt idx="997">
                  <c:v>45232.291666666664</c:v>
                </c:pt>
                <c:pt idx="998">
                  <c:v>45233.291666666664</c:v>
                </c:pt>
                <c:pt idx="999">
                  <c:v>45236.291666666664</c:v>
                </c:pt>
                <c:pt idx="1000">
                  <c:v>45237.291666666664</c:v>
                </c:pt>
                <c:pt idx="1001">
                  <c:v>45238.291666666664</c:v>
                </c:pt>
                <c:pt idx="1002">
                  <c:v>45239.291666666664</c:v>
                </c:pt>
                <c:pt idx="1003">
                  <c:v>45240.291666666664</c:v>
                </c:pt>
                <c:pt idx="1004">
                  <c:v>45243.291666666664</c:v>
                </c:pt>
                <c:pt idx="1005">
                  <c:v>45244.291666666664</c:v>
                </c:pt>
                <c:pt idx="1006">
                  <c:v>45245.291666666664</c:v>
                </c:pt>
                <c:pt idx="1007">
                  <c:v>45246.291666666664</c:v>
                </c:pt>
                <c:pt idx="1008">
                  <c:v>45247.291666666664</c:v>
                </c:pt>
                <c:pt idx="1009">
                  <c:v>45250.291666666664</c:v>
                </c:pt>
                <c:pt idx="1010">
                  <c:v>45251.291666666664</c:v>
                </c:pt>
                <c:pt idx="1011">
                  <c:v>45252.291666666664</c:v>
                </c:pt>
                <c:pt idx="1012">
                  <c:v>45254.291666666664</c:v>
                </c:pt>
                <c:pt idx="1013">
                  <c:v>45257.291666666664</c:v>
                </c:pt>
                <c:pt idx="1014">
                  <c:v>45258.291666666664</c:v>
                </c:pt>
                <c:pt idx="1015">
                  <c:v>45259.291666666664</c:v>
                </c:pt>
                <c:pt idx="1016">
                  <c:v>45260.291666666664</c:v>
                </c:pt>
                <c:pt idx="1017">
                  <c:v>45261.291666666664</c:v>
                </c:pt>
                <c:pt idx="1018">
                  <c:v>45264.291666666664</c:v>
                </c:pt>
                <c:pt idx="1019">
                  <c:v>45265.291666666664</c:v>
                </c:pt>
                <c:pt idx="1020">
                  <c:v>45266.291666666664</c:v>
                </c:pt>
                <c:pt idx="1021">
                  <c:v>45267.291666666664</c:v>
                </c:pt>
                <c:pt idx="1022">
                  <c:v>45268.291666666664</c:v>
                </c:pt>
                <c:pt idx="1023">
                  <c:v>45271.291666666664</c:v>
                </c:pt>
                <c:pt idx="1024">
                  <c:v>45272.291666666664</c:v>
                </c:pt>
                <c:pt idx="1025">
                  <c:v>45273.291666666664</c:v>
                </c:pt>
                <c:pt idx="1026">
                  <c:v>45274.291666666664</c:v>
                </c:pt>
                <c:pt idx="1027">
                  <c:v>45275.291666666664</c:v>
                </c:pt>
                <c:pt idx="1028">
                  <c:v>45278.291666666664</c:v>
                </c:pt>
                <c:pt idx="1029">
                  <c:v>45279.291666666664</c:v>
                </c:pt>
                <c:pt idx="1030">
                  <c:v>45280.291666666664</c:v>
                </c:pt>
                <c:pt idx="1031">
                  <c:v>45281.291666666664</c:v>
                </c:pt>
                <c:pt idx="1032">
                  <c:v>45282.291666666664</c:v>
                </c:pt>
                <c:pt idx="1033">
                  <c:v>45286.291666666664</c:v>
                </c:pt>
                <c:pt idx="1034">
                  <c:v>45287.291666666664</c:v>
                </c:pt>
                <c:pt idx="1035">
                  <c:v>45288.291666666664</c:v>
                </c:pt>
                <c:pt idx="1036">
                  <c:v>45289.291666666664</c:v>
                </c:pt>
                <c:pt idx="1037">
                  <c:v>45293.291666666664</c:v>
                </c:pt>
                <c:pt idx="1038">
                  <c:v>45294.291666666664</c:v>
                </c:pt>
                <c:pt idx="1039">
                  <c:v>45295.291666666664</c:v>
                </c:pt>
                <c:pt idx="1040">
                  <c:v>45296.291666666664</c:v>
                </c:pt>
                <c:pt idx="1041">
                  <c:v>45299.291666666664</c:v>
                </c:pt>
                <c:pt idx="1042">
                  <c:v>45300.291666666664</c:v>
                </c:pt>
                <c:pt idx="1043">
                  <c:v>45301.291666666664</c:v>
                </c:pt>
                <c:pt idx="1044">
                  <c:v>45302.291666666664</c:v>
                </c:pt>
                <c:pt idx="1045">
                  <c:v>45303.291666666664</c:v>
                </c:pt>
                <c:pt idx="1046">
                  <c:v>45307.291666666664</c:v>
                </c:pt>
                <c:pt idx="1047">
                  <c:v>45308.291666666664</c:v>
                </c:pt>
                <c:pt idx="1048">
                  <c:v>45309.291666666664</c:v>
                </c:pt>
                <c:pt idx="1049">
                  <c:v>45310.291666666664</c:v>
                </c:pt>
                <c:pt idx="1050">
                  <c:v>45313.291666666664</c:v>
                </c:pt>
                <c:pt idx="1051">
                  <c:v>45314.291666666664</c:v>
                </c:pt>
                <c:pt idx="1052">
                  <c:v>45315.291666666664</c:v>
                </c:pt>
                <c:pt idx="1053">
                  <c:v>45316.291666666664</c:v>
                </c:pt>
                <c:pt idx="1054">
                  <c:v>45317.291666666664</c:v>
                </c:pt>
                <c:pt idx="1055">
                  <c:v>45320.291666666664</c:v>
                </c:pt>
                <c:pt idx="1056">
                  <c:v>45321.291666666664</c:v>
                </c:pt>
                <c:pt idx="1057">
                  <c:v>45322.291666666664</c:v>
                </c:pt>
                <c:pt idx="1058">
                  <c:v>45323.291666666664</c:v>
                </c:pt>
                <c:pt idx="1059">
                  <c:v>45324.291666666664</c:v>
                </c:pt>
                <c:pt idx="1060">
                  <c:v>45327.291666666664</c:v>
                </c:pt>
                <c:pt idx="1061">
                  <c:v>45328.291666666664</c:v>
                </c:pt>
                <c:pt idx="1062">
                  <c:v>45329.291666666664</c:v>
                </c:pt>
                <c:pt idx="1063">
                  <c:v>45330.291666666664</c:v>
                </c:pt>
                <c:pt idx="1064">
                  <c:v>45331.291666666664</c:v>
                </c:pt>
                <c:pt idx="1065">
                  <c:v>45334.291666666664</c:v>
                </c:pt>
                <c:pt idx="1066">
                  <c:v>45335.291666666664</c:v>
                </c:pt>
                <c:pt idx="1067">
                  <c:v>45336.291666666664</c:v>
                </c:pt>
                <c:pt idx="1068">
                  <c:v>45337.291666666664</c:v>
                </c:pt>
                <c:pt idx="1069">
                  <c:v>45338.291666666664</c:v>
                </c:pt>
                <c:pt idx="1070">
                  <c:v>45342.291666666664</c:v>
                </c:pt>
                <c:pt idx="1071">
                  <c:v>45343.291666666664</c:v>
                </c:pt>
                <c:pt idx="1072">
                  <c:v>45344.291666666664</c:v>
                </c:pt>
                <c:pt idx="1073">
                  <c:v>45345.291666666664</c:v>
                </c:pt>
                <c:pt idx="1074">
                  <c:v>45348.291666666664</c:v>
                </c:pt>
                <c:pt idx="1075">
                  <c:v>45349.291666666664</c:v>
                </c:pt>
                <c:pt idx="1076">
                  <c:v>45350.291666666664</c:v>
                </c:pt>
                <c:pt idx="1077">
                  <c:v>45351.291666666664</c:v>
                </c:pt>
                <c:pt idx="1078">
                  <c:v>45352.291666666664</c:v>
                </c:pt>
                <c:pt idx="1079">
                  <c:v>45355.291666666664</c:v>
                </c:pt>
                <c:pt idx="1080">
                  <c:v>45356.291666666664</c:v>
                </c:pt>
                <c:pt idx="1081">
                  <c:v>45357.291666666664</c:v>
                </c:pt>
                <c:pt idx="1082">
                  <c:v>45358.291666666664</c:v>
                </c:pt>
                <c:pt idx="1083">
                  <c:v>45359.291666666664</c:v>
                </c:pt>
                <c:pt idx="1084">
                  <c:v>45362.291666666664</c:v>
                </c:pt>
                <c:pt idx="1085">
                  <c:v>45363.291666666664</c:v>
                </c:pt>
                <c:pt idx="1086">
                  <c:v>45364.291666666664</c:v>
                </c:pt>
                <c:pt idx="1087">
                  <c:v>45365.291666666664</c:v>
                </c:pt>
                <c:pt idx="1088">
                  <c:v>45366.291666666664</c:v>
                </c:pt>
                <c:pt idx="1089">
                  <c:v>45369.291666666664</c:v>
                </c:pt>
                <c:pt idx="1090">
                  <c:v>45370.291666666664</c:v>
                </c:pt>
                <c:pt idx="1091">
                  <c:v>45371.291666666664</c:v>
                </c:pt>
                <c:pt idx="1092">
                  <c:v>45372.291666666664</c:v>
                </c:pt>
                <c:pt idx="1093">
                  <c:v>45373.291666666664</c:v>
                </c:pt>
                <c:pt idx="1094">
                  <c:v>45376.291666666664</c:v>
                </c:pt>
                <c:pt idx="1095">
                  <c:v>45377.291666666664</c:v>
                </c:pt>
                <c:pt idx="1096">
                  <c:v>45378.291666666664</c:v>
                </c:pt>
                <c:pt idx="1097">
                  <c:v>45379.291666666664</c:v>
                </c:pt>
                <c:pt idx="1098">
                  <c:v>45383.291666666664</c:v>
                </c:pt>
                <c:pt idx="1099">
                  <c:v>45384.291666666664</c:v>
                </c:pt>
                <c:pt idx="1100">
                  <c:v>45385.291666666664</c:v>
                </c:pt>
                <c:pt idx="1101">
                  <c:v>45386.291666666664</c:v>
                </c:pt>
                <c:pt idx="1102">
                  <c:v>45387.291666666664</c:v>
                </c:pt>
                <c:pt idx="1103">
                  <c:v>45390.291666666664</c:v>
                </c:pt>
                <c:pt idx="1104">
                  <c:v>45391.291666666664</c:v>
                </c:pt>
                <c:pt idx="1105">
                  <c:v>45392.291666666664</c:v>
                </c:pt>
                <c:pt idx="1106">
                  <c:v>45393.291666666664</c:v>
                </c:pt>
                <c:pt idx="1107">
                  <c:v>45394.291666666664</c:v>
                </c:pt>
                <c:pt idx="1108">
                  <c:v>45397.291666666664</c:v>
                </c:pt>
                <c:pt idx="1109">
                  <c:v>45398.291666666664</c:v>
                </c:pt>
                <c:pt idx="1110">
                  <c:v>45399.291666666664</c:v>
                </c:pt>
                <c:pt idx="1111">
                  <c:v>45400.291666666664</c:v>
                </c:pt>
                <c:pt idx="1112">
                  <c:v>45401.291666666664</c:v>
                </c:pt>
                <c:pt idx="1113">
                  <c:v>45404.291666666664</c:v>
                </c:pt>
                <c:pt idx="1114">
                  <c:v>45405.291666666664</c:v>
                </c:pt>
                <c:pt idx="1115">
                  <c:v>45406.291666666664</c:v>
                </c:pt>
                <c:pt idx="1116">
                  <c:v>45407.291666666664</c:v>
                </c:pt>
                <c:pt idx="1117">
                  <c:v>45408.291666666664</c:v>
                </c:pt>
                <c:pt idx="1118">
                  <c:v>45411.291666666664</c:v>
                </c:pt>
                <c:pt idx="1119">
                  <c:v>45412.291666666664</c:v>
                </c:pt>
                <c:pt idx="1120">
                  <c:v>45413.291666666664</c:v>
                </c:pt>
                <c:pt idx="1121">
                  <c:v>45414.291666666664</c:v>
                </c:pt>
                <c:pt idx="1122">
                  <c:v>45415.291666666664</c:v>
                </c:pt>
                <c:pt idx="1123">
                  <c:v>45418.291666666664</c:v>
                </c:pt>
                <c:pt idx="1124">
                  <c:v>45419.291666666664</c:v>
                </c:pt>
                <c:pt idx="1125">
                  <c:v>45420.291666666664</c:v>
                </c:pt>
                <c:pt idx="1126">
                  <c:v>45421.291666666664</c:v>
                </c:pt>
                <c:pt idx="1127">
                  <c:v>45422.291666666664</c:v>
                </c:pt>
                <c:pt idx="1128">
                  <c:v>45425.291666666664</c:v>
                </c:pt>
                <c:pt idx="1129">
                  <c:v>45426.291666666664</c:v>
                </c:pt>
                <c:pt idx="1130">
                  <c:v>45427.291666666664</c:v>
                </c:pt>
                <c:pt idx="1131">
                  <c:v>45428.291666666664</c:v>
                </c:pt>
                <c:pt idx="1132">
                  <c:v>45429.291666666664</c:v>
                </c:pt>
                <c:pt idx="1133">
                  <c:v>45432.291666666664</c:v>
                </c:pt>
                <c:pt idx="1134">
                  <c:v>45433.291666666664</c:v>
                </c:pt>
                <c:pt idx="1135">
                  <c:v>45434.291666666664</c:v>
                </c:pt>
                <c:pt idx="1136">
                  <c:v>45435.291666666664</c:v>
                </c:pt>
                <c:pt idx="1137">
                  <c:v>45436.291666666664</c:v>
                </c:pt>
                <c:pt idx="1138">
                  <c:v>45440.291666666664</c:v>
                </c:pt>
                <c:pt idx="1139">
                  <c:v>45441.291666666664</c:v>
                </c:pt>
                <c:pt idx="1140">
                  <c:v>45442.291666666664</c:v>
                </c:pt>
                <c:pt idx="1141">
                  <c:v>45443.291666666664</c:v>
                </c:pt>
                <c:pt idx="1142">
                  <c:v>45446.291666666664</c:v>
                </c:pt>
                <c:pt idx="1143">
                  <c:v>45447.291666666664</c:v>
                </c:pt>
                <c:pt idx="1144">
                  <c:v>45448.291666666664</c:v>
                </c:pt>
                <c:pt idx="1145">
                  <c:v>45449.291666666664</c:v>
                </c:pt>
                <c:pt idx="1146">
                  <c:v>45450.291666666664</c:v>
                </c:pt>
                <c:pt idx="1147">
                  <c:v>45453.291666666664</c:v>
                </c:pt>
                <c:pt idx="1148">
                  <c:v>45454.291666666664</c:v>
                </c:pt>
                <c:pt idx="1149">
                  <c:v>45455.291666666664</c:v>
                </c:pt>
                <c:pt idx="1150">
                  <c:v>45456.291666666664</c:v>
                </c:pt>
                <c:pt idx="1151">
                  <c:v>45457.291666666664</c:v>
                </c:pt>
                <c:pt idx="1152">
                  <c:v>45460.291666666664</c:v>
                </c:pt>
                <c:pt idx="1153">
                  <c:v>45461.291666666664</c:v>
                </c:pt>
                <c:pt idx="1154">
                  <c:v>45463.291666666664</c:v>
                </c:pt>
                <c:pt idx="1155">
                  <c:v>45464.291666666664</c:v>
                </c:pt>
                <c:pt idx="1156">
                  <c:v>45467.291666666664</c:v>
                </c:pt>
                <c:pt idx="1157">
                  <c:v>45468.291666666664</c:v>
                </c:pt>
                <c:pt idx="1158">
                  <c:v>45469.291666666664</c:v>
                </c:pt>
                <c:pt idx="1159">
                  <c:v>45470.291666666664</c:v>
                </c:pt>
                <c:pt idx="1160">
                  <c:v>45471.291666666664</c:v>
                </c:pt>
                <c:pt idx="1161">
                  <c:v>45474.291666666664</c:v>
                </c:pt>
                <c:pt idx="1162">
                  <c:v>45475.291666666664</c:v>
                </c:pt>
                <c:pt idx="1163">
                  <c:v>45476.291666666664</c:v>
                </c:pt>
                <c:pt idx="1164">
                  <c:v>45478.291666666664</c:v>
                </c:pt>
                <c:pt idx="1165">
                  <c:v>45481.291666666664</c:v>
                </c:pt>
                <c:pt idx="1166">
                  <c:v>45482.291666666664</c:v>
                </c:pt>
                <c:pt idx="1167">
                  <c:v>45483.291666666664</c:v>
                </c:pt>
                <c:pt idx="1168">
                  <c:v>45484.291666666664</c:v>
                </c:pt>
                <c:pt idx="1169">
                  <c:v>45485.291666666664</c:v>
                </c:pt>
                <c:pt idx="1170">
                  <c:v>45488.291666666664</c:v>
                </c:pt>
                <c:pt idx="1171">
                  <c:v>45489.291666666664</c:v>
                </c:pt>
                <c:pt idx="1172">
                  <c:v>45490.291666666664</c:v>
                </c:pt>
                <c:pt idx="1173">
                  <c:v>45491.291666666664</c:v>
                </c:pt>
                <c:pt idx="1174">
                  <c:v>45492.291666666664</c:v>
                </c:pt>
                <c:pt idx="1175">
                  <c:v>45495.291666666664</c:v>
                </c:pt>
                <c:pt idx="1176">
                  <c:v>45496.291666666664</c:v>
                </c:pt>
                <c:pt idx="1177">
                  <c:v>45497.291666666664</c:v>
                </c:pt>
                <c:pt idx="1178">
                  <c:v>45498.291666666664</c:v>
                </c:pt>
                <c:pt idx="1179">
                  <c:v>45499.291666666664</c:v>
                </c:pt>
                <c:pt idx="1180">
                  <c:v>45502.291666666664</c:v>
                </c:pt>
                <c:pt idx="1181">
                  <c:v>45503.291666666664</c:v>
                </c:pt>
                <c:pt idx="1182">
                  <c:v>45504.291666666664</c:v>
                </c:pt>
                <c:pt idx="1183">
                  <c:v>45505.291666666664</c:v>
                </c:pt>
                <c:pt idx="1184">
                  <c:v>45506.291666666664</c:v>
                </c:pt>
                <c:pt idx="1185">
                  <c:v>45509.291666666664</c:v>
                </c:pt>
                <c:pt idx="1186">
                  <c:v>45510.291666666664</c:v>
                </c:pt>
                <c:pt idx="1187">
                  <c:v>45511.291666666664</c:v>
                </c:pt>
                <c:pt idx="1188">
                  <c:v>45512.291666666664</c:v>
                </c:pt>
                <c:pt idx="1189">
                  <c:v>45513.291666666664</c:v>
                </c:pt>
                <c:pt idx="1190">
                  <c:v>45516.291666666664</c:v>
                </c:pt>
                <c:pt idx="1191">
                  <c:v>45517.291666666664</c:v>
                </c:pt>
                <c:pt idx="1192">
                  <c:v>45518.291666666664</c:v>
                </c:pt>
                <c:pt idx="1193">
                  <c:v>45519.291666666664</c:v>
                </c:pt>
                <c:pt idx="1194">
                  <c:v>45520.291666666664</c:v>
                </c:pt>
                <c:pt idx="1195">
                  <c:v>45523.291666666664</c:v>
                </c:pt>
                <c:pt idx="1196">
                  <c:v>45524.291666666664</c:v>
                </c:pt>
                <c:pt idx="1197">
                  <c:v>45525.291666666664</c:v>
                </c:pt>
                <c:pt idx="1198">
                  <c:v>45526.291666666664</c:v>
                </c:pt>
                <c:pt idx="1199">
                  <c:v>45527.291666666664</c:v>
                </c:pt>
                <c:pt idx="1200">
                  <c:v>45530.291666666664</c:v>
                </c:pt>
                <c:pt idx="1201">
                  <c:v>45531.291666666664</c:v>
                </c:pt>
                <c:pt idx="1202">
                  <c:v>45532.291666666664</c:v>
                </c:pt>
                <c:pt idx="1203">
                  <c:v>45533.291666666664</c:v>
                </c:pt>
                <c:pt idx="1204">
                  <c:v>45534.291666666664</c:v>
                </c:pt>
                <c:pt idx="1205">
                  <c:v>45538.291666666664</c:v>
                </c:pt>
                <c:pt idx="1206">
                  <c:v>45539.291666666664</c:v>
                </c:pt>
                <c:pt idx="1207">
                  <c:v>45540.291666666664</c:v>
                </c:pt>
                <c:pt idx="1208">
                  <c:v>45541.291666666664</c:v>
                </c:pt>
                <c:pt idx="1209">
                  <c:v>45544.291666666664</c:v>
                </c:pt>
                <c:pt idx="1210">
                  <c:v>45545.291666666664</c:v>
                </c:pt>
                <c:pt idx="1211">
                  <c:v>45546.291666666664</c:v>
                </c:pt>
                <c:pt idx="1212">
                  <c:v>45547.291666666664</c:v>
                </c:pt>
                <c:pt idx="1213">
                  <c:v>45548.291666666664</c:v>
                </c:pt>
                <c:pt idx="1214">
                  <c:v>45551.291666666664</c:v>
                </c:pt>
                <c:pt idx="1215">
                  <c:v>45552.291666666664</c:v>
                </c:pt>
                <c:pt idx="1216">
                  <c:v>45553.291666666664</c:v>
                </c:pt>
                <c:pt idx="1217">
                  <c:v>45554.291666666664</c:v>
                </c:pt>
                <c:pt idx="1218">
                  <c:v>45555.291666666664</c:v>
                </c:pt>
                <c:pt idx="1219">
                  <c:v>45558.291666666664</c:v>
                </c:pt>
                <c:pt idx="1220">
                  <c:v>45559.291666666664</c:v>
                </c:pt>
                <c:pt idx="1221">
                  <c:v>45560.291666666664</c:v>
                </c:pt>
                <c:pt idx="1222">
                  <c:v>45561.291666666664</c:v>
                </c:pt>
                <c:pt idx="1223">
                  <c:v>45562.291666666664</c:v>
                </c:pt>
                <c:pt idx="1224">
                  <c:v>45565.291666666664</c:v>
                </c:pt>
                <c:pt idx="1225">
                  <c:v>45566.291666666664</c:v>
                </c:pt>
                <c:pt idx="1226">
                  <c:v>45567.291666666664</c:v>
                </c:pt>
                <c:pt idx="1227">
                  <c:v>45568.291666666664</c:v>
                </c:pt>
                <c:pt idx="1228">
                  <c:v>45569.291666666664</c:v>
                </c:pt>
                <c:pt idx="1229">
                  <c:v>45572.291666666664</c:v>
                </c:pt>
                <c:pt idx="1230">
                  <c:v>45573.291666666664</c:v>
                </c:pt>
                <c:pt idx="1231">
                  <c:v>45574.291666666664</c:v>
                </c:pt>
                <c:pt idx="1232">
                  <c:v>45575.291666666664</c:v>
                </c:pt>
                <c:pt idx="1233">
                  <c:v>45576.291666666664</c:v>
                </c:pt>
                <c:pt idx="1234">
                  <c:v>45579.291666666664</c:v>
                </c:pt>
                <c:pt idx="1235">
                  <c:v>45580.291666666664</c:v>
                </c:pt>
                <c:pt idx="1236">
                  <c:v>45581.291666666664</c:v>
                </c:pt>
                <c:pt idx="1237">
                  <c:v>45582.291666666664</c:v>
                </c:pt>
                <c:pt idx="1238">
                  <c:v>45583.291666666664</c:v>
                </c:pt>
                <c:pt idx="1239">
                  <c:v>45586.291666666664</c:v>
                </c:pt>
                <c:pt idx="1240">
                  <c:v>45587.291666666664</c:v>
                </c:pt>
                <c:pt idx="1241">
                  <c:v>45588.291666666664</c:v>
                </c:pt>
                <c:pt idx="1242">
                  <c:v>45589.291666666664</c:v>
                </c:pt>
                <c:pt idx="1243">
                  <c:v>45590.291666666664</c:v>
                </c:pt>
                <c:pt idx="1244">
                  <c:v>45593.291666666664</c:v>
                </c:pt>
                <c:pt idx="1245">
                  <c:v>45594.291666666664</c:v>
                </c:pt>
                <c:pt idx="1246">
                  <c:v>45595.291666666664</c:v>
                </c:pt>
                <c:pt idx="1247">
                  <c:v>45596.291666666664</c:v>
                </c:pt>
                <c:pt idx="1248">
                  <c:v>45597.291666666664</c:v>
                </c:pt>
                <c:pt idx="1249">
                  <c:v>45600.291666666664</c:v>
                </c:pt>
                <c:pt idx="1250">
                  <c:v>45601.291666666664</c:v>
                </c:pt>
                <c:pt idx="1251">
                  <c:v>45602.291666666664</c:v>
                </c:pt>
                <c:pt idx="1252">
                  <c:v>45603.291666666664</c:v>
                </c:pt>
                <c:pt idx="1253">
                  <c:v>45604.291666666664</c:v>
                </c:pt>
                <c:pt idx="1254">
                  <c:v>45607.291666666664</c:v>
                </c:pt>
                <c:pt idx="1255">
                  <c:v>45608.291666666664</c:v>
                </c:pt>
                <c:pt idx="1256">
                  <c:v>45609.291666666664</c:v>
                </c:pt>
                <c:pt idx="1257">
                  <c:v>45610</c:v>
                </c:pt>
                <c:pt idx="1258">
                  <c:v>45611</c:v>
                </c:pt>
                <c:pt idx="1259">
                  <c:v>45612</c:v>
                </c:pt>
                <c:pt idx="1260">
                  <c:v>45613</c:v>
                </c:pt>
                <c:pt idx="1261">
                  <c:v>45614</c:v>
                </c:pt>
                <c:pt idx="1262">
                  <c:v>45615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Average'!$D$3:$D$1260</c15:sqref>
                  </c15:fullRef>
                </c:ext>
              </c:extLst>
              <c:f>'3a. Moving Average'!$D$4:$D$1260</c:f>
              <c:numCache>
                <c:formatCode>_("$"* #,##0.00_);_("$"* \(#,##0.00\);_("$"* "-"??_);_(@_)</c:formatCode>
                <c:ptCount val="1257"/>
                <c:pt idx="0">
                  <c:v>63.656199999999998</c:v>
                </c:pt>
                <c:pt idx="1">
                  <c:v>64.412400000000005</c:v>
                </c:pt>
                <c:pt idx="2">
                  <c:v>64.737200000000001</c:v>
                </c:pt>
                <c:pt idx="3">
                  <c:v>64.540899999999993</c:v>
                </c:pt>
                <c:pt idx="4">
                  <c:v>63.789499999999997</c:v>
                </c:pt>
                <c:pt idx="5">
                  <c:v>63.503500000000003</c:v>
                </c:pt>
                <c:pt idx="6">
                  <c:v>63.447800000000001</c:v>
                </c:pt>
                <c:pt idx="7">
                  <c:v>64.560299999999998</c:v>
                </c:pt>
                <c:pt idx="8">
                  <c:v>64.056100000000001</c:v>
                </c:pt>
                <c:pt idx="9">
                  <c:v>64.916499999999999</c:v>
                </c:pt>
                <c:pt idx="10">
                  <c:v>64.773600000000002</c:v>
                </c:pt>
                <c:pt idx="11">
                  <c:v>64.024600000000007</c:v>
                </c:pt>
                <c:pt idx="12">
                  <c:v>62.883099999999999</c:v>
                </c:pt>
                <c:pt idx="13">
                  <c:v>63.438099999999999</c:v>
                </c:pt>
                <c:pt idx="14">
                  <c:v>64.368799999999993</c:v>
                </c:pt>
                <c:pt idx="15">
                  <c:v>65.612099999999998</c:v>
                </c:pt>
                <c:pt idx="16">
                  <c:v>64.693600000000004</c:v>
                </c:pt>
                <c:pt idx="17">
                  <c:v>65.071700000000007</c:v>
                </c:pt>
                <c:pt idx="18">
                  <c:v>65.6267</c:v>
                </c:pt>
                <c:pt idx="19">
                  <c:v>65.793899999999994</c:v>
                </c:pt>
                <c:pt idx="20">
                  <c:v>66.688299999999998</c:v>
                </c:pt>
                <c:pt idx="21">
                  <c:v>67.829800000000006</c:v>
                </c:pt>
                <c:pt idx="22">
                  <c:v>67.963200000000001</c:v>
                </c:pt>
                <c:pt idx="23">
                  <c:v>67.800799999999995</c:v>
                </c:pt>
                <c:pt idx="24">
                  <c:v>67.868600000000001</c:v>
                </c:pt>
                <c:pt idx="25">
                  <c:v>67.727999999999994</c:v>
                </c:pt>
                <c:pt idx="26">
                  <c:v>68.833299999999994</c:v>
                </c:pt>
                <c:pt idx="27">
                  <c:v>68.898700000000005</c:v>
                </c:pt>
                <c:pt idx="28">
                  <c:v>70.265699999999995</c:v>
                </c:pt>
                <c:pt idx="29">
                  <c:v>70.239000000000004</c:v>
                </c:pt>
                <c:pt idx="30">
                  <c:v>70.655900000000003</c:v>
                </c:pt>
                <c:pt idx="31">
                  <c:v>71.1721</c:v>
                </c:pt>
                <c:pt idx="32">
                  <c:v>72.796000000000006</c:v>
                </c:pt>
                <c:pt idx="33">
                  <c:v>72.088300000000004</c:v>
                </c:pt>
                <c:pt idx="34">
                  <c:v>72.662700000000001</c:v>
                </c:pt>
                <c:pt idx="35">
                  <c:v>72.320999999999998</c:v>
                </c:pt>
                <c:pt idx="36">
                  <c:v>73.484399999999994</c:v>
                </c:pt>
                <c:pt idx="37">
                  <c:v>75.045199999999994</c:v>
                </c:pt>
                <c:pt idx="38">
                  <c:v>75.2149</c:v>
                </c:pt>
                <c:pt idx="39">
                  <c:v>76.821799999999996</c:v>
                </c:pt>
                <c:pt idx="40">
                  <c:v>75.784400000000005</c:v>
                </c:pt>
                <c:pt idx="41">
                  <c:v>75.459699999999998</c:v>
                </c:pt>
                <c:pt idx="42">
                  <c:v>76.404899999999998</c:v>
                </c:pt>
                <c:pt idx="43">
                  <c:v>77.250799999999998</c:v>
                </c:pt>
                <c:pt idx="44">
                  <c:v>76.7273</c:v>
                </c:pt>
                <c:pt idx="45">
                  <c:v>77.001099999999994</c:v>
                </c:pt>
                <c:pt idx="46">
                  <c:v>77.372</c:v>
                </c:pt>
                <c:pt idx="47">
                  <c:v>77.149000000000001</c:v>
                </c:pt>
                <c:pt idx="48">
                  <c:v>74.880399999999995</c:v>
                </c:pt>
                <c:pt idx="49">
                  <c:v>76.998699999999999</c:v>
                </c:pt>
                <c:pt idx="50">
                  <c:v>78.610500000000002</c:v>
                </c:pt>
                <c:pt idx="51">
                  <c:v>78.496600000000001</c:v>
                </c:pt>
                <c:pt idx="52">
                  <c:v>75.016099999999994</c:v>
                </c:pt>
                <c:pt idx="53">
                  <c:v>74.810100000000006</c:v>
                </c:pt>
                <c:pt idx="54">
                  <c:v>77.279899999999998</c:v>
                </c:pt>
                <c:pt idx="55">
                  <c:v>77.91</c:v>
                </c:pt>
                <c:pt idx="56">
                  <c:v>78.821399999999997</c:v>
                </c:pt>
                <c:pt idx="57">
                  <c:v>77.75</c:v>
                </c:pt>
                <c:pt idx="58">
                  <c:v>78.119200000000006</c:v>
                </c:pt>
                <c:pt idx="59">
                  <c:v>77.647900000000007</c:v>
                </c:pt>
                <c:pt idx="60">
                  <c:v>79.491900000000001</c:v>
                </c:pt>
                <c:pt idx="61">
                  <c:v>78.925799999999995</c:v>
                </c:pt>
                <c:pt idx="62">
                  <c:v>78.945300000000003</c:v>
                </c:pt>
                <c:pt idx="63">
                  <c:v>77.499700000000004</c:v>
                </c:pt>
                <c:pt idx="64">
                  <c:v>78.622100000000003</c:v>
                </c:pt>
                <c:pt idx="65">
                  <c:v>77.815600000000003</c:v>
                </c:pt>
                <c:pt idx="66">
                  <c:v>76.054199999999994</c:v>
                </c:pt>
                <c:pt idx="67">
                  <c:v>72.441599999999994</c:v>
                </c:pt>
                <c:pt idx="68">
                  <c:v>69.987799999999993</c:v>
                </c:pt>
                <c:pt idx="69">
                  <c:v>71.098100000000002</c:v>
                </c:pt>
                <c:pt idx="70">
                  <c:v>66.450599999999994</c:v>
                </c:pt>
                <c:pt idx="71">
                  <c:v>66.411699999999996</c:v>
                </c:pt>
                <c:pt idx="72">
                  <c:v>72.5946</c:v>
                </c:pt>
                <c:pt idx="73">
                  <c:v>70.289100000000005</c:v>
                </c:pt>
                <c:pt idx="74">
                  <c:v>73.549400000000006</c:v>
                </c:pt>
                <c:pt idx="75">
                  <c:v>71.163700000000006</c:v>
                </c:pt>
                <c:pt idx="76">
                  <c:v>70.218599999999995</c:v>
                </c:pt>
                <c:pt idx="77">
                  <c:v>64.664900000000003</c:v>
                </c:pt>
                <c:pt idx="78">
                  <c:v>69.322199999999995</c:v>
                </c:pt>
                <c:pt idx="79">
                  <c:v>66.914599999999993</c:v>
                </c:pt>
                <c:pt idx="80">
                  <c:v>60.306399999999996</c:v>
                </c:pt>
                <c:pt idx="81">
                  <c:v>67.531700000000001</c:v>
                </c:pt>
                <c:pt idx="82">
                  <c:v>58.843899999999998</c:v>
                </c:pt>
                <c:pt idx="83">
                  <c:v>61.4313</c:v>
                </c:pt>
                <c:pt idx="84">
                  <c:v>59.927500000000002</c:v>
                </c:pt>
                <c:pt idx="85">
                  <c:v>59.468299999999999</c:v>
                </c:pt>
                <c:pt idx="86">
                  <c:v>55.692900000000002</c:v>
                </c:pt>
                <c:pt idx="87">
                  <c:v>54.509799999999998</c:v>
                </c:pt>
                <c:pt idx="88">
                  <c:v>59.978499999999997</c:v>
                </c:pt>
                <c:pt idx="89">
                  <c:v>59.648099999999999</c:v>
                </c:pt>
                <c:pt idx="90">
                  <c:v>62.786900000000003</c:v>
                </c:pt>
                <c:pt idx="91">
                  <c:v>60.187399999999997</c:v>
                </c:pt>
                <c:pt idx="92">
                  <c:v>61.905000000000001</c:v>
                </c:pt>
                <c:pt idx="93">
                  <c:v>61.778700000000001</c:v>
                </c:pt>
                <c:pt idx="94">
                  <c:v>58.528100000000002</c:v>
                </c:pt>
                <c:pt idx="95">
                  <c:v>59.5047</c:v>
                </c:pt>
                <c:pt idx="96">
                  <c:v>58.649500000000003</c:v>
                </c:pt>
                <c:pt idx="97">
                  <c:v>63.765999999999998</c:v>
                </c:pt>
                <c:pt idx="98">
                  <c:v>63.0274</c:v>
                </c:pt>
                <c:pt idx="99">
                  <c:v>64.640600000000006</c:v>
                </c:pt>
                <c:pt idx="100">
                  <c:v>65.106999999999999</c:v>
                </c:pt>
                <c:pt idx="101">
                  <c:v>66.385000000000005</c:v>
                </c:pt>
                <c:pt idx="102">
                  <c:v>69.7376</c:v>
                </c:pt>
                <c:pt idx="103">
                  <c:v>69.101100000000002</c:v>
                </c:pt>
                <c:pt idx="104">
                  <c:v>69.650099999999995</c:v>
                </c:pt>
                <c:pt idx="105">
                  <c:v>68.705100000000002</c:v>
                </c:pt>
                <c:pt idx="106">
                  <c:v>67.278999999999996</c:v>
                </c:pt>
                <c:pt idx="107">
                  <c:v>65.199399999999997</c:v>
                </c:pt>
                <c:pt idx="108">
                  <c:v>67.077299999999994</c:v>
                </c:pt>
                <c:pt idx="109">
                  <c:v>66.817400000000006</c:v>
                </c:pt>
                <c:pt idx="110">
                  <c:v>68.746399999999994</c:v>
                </c:pt>
                <c:pt idx="111">
                  <c:v>68.795000000000002</c:v>
                </c:pt>
                <c:pt idx="112">
                  <c:v>67.679900000000004</c:v>
                </c:pt>
                <c:pt idx="113">
                  <c:v>69.902799999999999</c:v>
                </c:pt>
                <c:pt idx="114">
                  <c:v>71.377499999999998</c:v>
                </c:pt>
                <c:pt idx="115">
                  <c:v>70.228399999999993</c:v>
                </c:pt>
                <c:pt idx="116">
                  <c:v>71.221999999999994</c:v>
                </c:pt>
                <c:pt idx="117">
                  <c:v>72.290999999999997</c:v>
                </c:pt>
                <c:pt idx="118">
                  <c:v>73.036799999999999</c:v>
                </c:pt>
                <c:pt idx="119">
                  <c:v>73.792400000000001</c:v>
                </c:pt>
                <c:pt idx="120">
                  <c:v>75.548699999999997</c:v>
                </c:pt>
                <c:pt idx="121">
                  <c:v>76.737499999999997</c:v>
                </c:pt>
                <c:pt idx="122">
                  <c:v>75.860600000000005</c:v>
                </c:pt>
                <c:pt idx="123">
                  <c:v>74.944599999999994</c:v>
                </c:pt>
                <c:pt idx="124">
                  <c:v>75.405000000000001</c:v>
                </c:pt>
                <c:pt idx="125">
                  <c:v>74.959199999999996</c:v>
                </c:pt>
                <c:pt idx="126">
                  <c:v>76.725399999999993</c:v>
                </c:pt>
                <c:pt idx="127">
                  <c:v>76.281999999999996</c:v>
                </c:pt>
                <c:pt idx="128">
                  <c:v>77.765600000000006</c:v>
                </c:pt>
                <c:pt idx="129">
                  <c:v>77.1858</c:v>
                </c:pt>
                <c:pt idx="130">
                  <c:v>77.682699999999997</c:v>
                </c:pt>
                <c:pt idx="131">
                  <c:v>77.156499999999994</c:v>
                </c:pt>
                <c:pt idx="132">
                  <c:v>77.492699999999999</c:v>
                </c:pt>
                <c:pt idx="133">
                  <c:v>77.526799999999994</c:v>
                </c:pt>
                <c:pt idx="134">
                  <c:v>77.451300000000003</c:v>
                </c:pt>
                <c:pt idx="135">
                  <c:v>78.403800000000004</c:v>
                </c:pt>
                <c:pt idx="136">
                  <c:v>78.766800000000003</c:v>
                </c:pt>
                <c:pt idx="137">
                  <c:v>79.200400000000002</c:v>
                </c:pt>
                <c:pt idx="138">
                  <c:v>78.518299999999996</c:v>
                </c:pt>
                <c:pt idx="139">
                  <c:v>80.754599999999996</c:v>
                </c:pt>
                <c:pt idx="140">
                  <c:v>81.231999999999999</c:v>
                </c:pt>
                <c:pt idx="141">
                  <c:v>83.797200000000004</c:v>
                </c:pt>
                <c:pt idx="142">
                  <c:v>85.953000000000003</c:v>
                </c:pt>
                <c:pt idx="143">
                  <c:v>81.826400000000007</c:v>
                </c:pt>
                <c:pt idx="144">
                  <c:v>82.532799999999995</c:v>
                </c:pt>
                <c:pt idx="145">
                  <c:v>83.553600000000003</c:v>
                </c:pt>
                <c:pt idx="146">
                  <c:v>85.767899999999997</c:v>
                </c:pt>
                <c:pt idx="147">
                  <c:v>85.648600000000002</c:v>
                </c:pt>
                <c:pt idx="148">
                  <c:v>85.682699999999997</c:v>
                </c:pt>
                <c:pt idx="149">
                  <c:v>85.192999999999998</c:v>
                </c:pt>
                <c:pt idx="150">
                  <c:v>87.421999999999997</c:v>
                </c:pt>
                <c:pt idx="151">
                  <c:v>89.287999999999997</c:v>
                </c:pt>
                <c:pt idx="152">
                  <c:v>87.7119</c:v>
                </c:pt>
                <c:pt idx="153">
                  <c:v>88.876300000000001</c:v>
                </c:pt>
                <c:pt idx="154">
                  <c:v>86.145499999999998</c:v>
                </c:pt>
                <c:pt idx="155">
                  <c:v>88.130899999999997</c:v>
                </c:pt>
                <c:pt idx="156">
                  <c:v>88.866600000000005</c:v>
                </c:pt>
                <c:pt idx="157">
                  <c:v>88.698499999999996</c:v>
                </c:pt>
                <c:pt idx="158">
                  <c:v>88.698499999999996</c:v>
                </c:pt>
                <c:pt idx="159">
                  <c:v>91.071200000000005</c:v>
                </c:pt>
                <c:pt idx="160">
                  <c:v>90.788600000000002</c:v>
                </c:pt>
                <c:pt idx="161">
                  <c:v>92.903099999999995</c:v>
                </c:pt>
                <c:pt idx="162">
                  <c:v>93.302599999999998</c:v>
                </c:pt>
                <c:pt idx="163">
                  <c:v>93.465800000000002</c:v>
                </c:pt>
                <c:pt idx="164">
                  <c:v>93.034599999999998</c:v>
                </c:pt>
                <c:pt idx="165">
                  <c:v>94.574200000000005</c:v>
                </c:pt>
                <c:pt idx="166">
                  <c:v>95.224599999999995</c:v>
                </c:pt>
                <c:pt idx="167">
                  <c:v>94.052899999999994</c:v>
                </c:pt>
                <c:pt idx="168">
                  <c:v>93.862899999999996</c:v>
                </c:pt>
                <c:pt idx="169">
                  <c:v>95.840900000000005</c:v>
                </c:pt>
                <c:pt idx="170">
                  <c:v>94.518100000000004</c:v>
                </c:pt>
                <c:pt idx="171">
                  <c:v>94.783699999999996</c:v>
                </c:pt>
                <c:pt idx="172">
                  <c:v>90.469499999999996</c:v>
                </c:pt>
                <c:pt idx="173">
                  <c:v>90.245400000000004</c:v>
                </c:pt>
                <c:pt idx="174">
                  <c:v>92.384200000000007</c:v>
                </c:pt>
                <c:pt idx="175">
                  <c:v>90.866500000000002</c:v>
                </c:pt>
                <c:pt idx="176">
                  <c:v>92.6083</c:v>
                </c:pt>
                <c:pt idx="177">
                  <c:v>93.728899999999996</c:v>
                </c:pt>
                <c:pt idx="178">
                  <c:v>103.5412</c:v>
                </c:pt>
                <c:pt idx="179">
                  <c:v>106.1502</c:v>
                </c:pt>
                <c:pt idx="180">
                  <c:v>106.8591</c:v>
                </c:pt>
                <c:pt idx="181">
                  <c:v>107.24639999999999</c:v>
                </c:pt>
                <c:pt idx="182">
                  <c:v>110.98820000000001</c:v>
                </c:pt>
                <c:pt idx="183">
                  <c:v>108.4648</c:v>
                </c:pt>
                <c:pt idx="184">
                  <c:v>110.04130000000001</c:v>
                </c:pt>
                <c:pt idx="185">
                  <c:v>106.7687</c:v>
                </c:pt>
                <c:pt idx="186">
                  <c:v>110.3171</c:v>
                </c:pt>
                <c:pt idx="187">
                  <c:v>112.2694</c:v>
                </c:pt>
                <c:pt idx="188">
                  <c:v>112.1694</c:v>
                </c:pt>
                <c:pt idx="189">
                  <c:v>111.87649999999999</c:v>
                </c:pt>
                <c:pt idx="190">
                  <c:v>112.8087</c:v>
                </c:pt>
                <c:pt idx="191">
                  <c:v>112.9503</c:v>
                </c:pt>
                <c:pt idx="192">
                  <c:v>115.45659999999999</c:v>
                </c:pt>
                <c:pt idx="193">
                  <c:v>121.4064</c:v>
                </c:pt>
                <c:pt idx="194">
                  <c:v>122.8584</c:v>
                </c:pt>
                <c:pt idx="195">
                  <c:v>121.8505</c:v>
                </c:pt>
                <c:pt idx="196">
                  <c:v>123.5076</c:v>
                </c:pt>
                <c:pt idx="197">
                  <c:v>122.0311</c:v>
                </c:pt>
                <c:pt idx="198">
                  <c:v>121.8335</c:v>
                </c:pt>
                <c:pt idx="199">
                  <c:v>125.96510000000001</c:v>
                </c:pt>
                <c:pt idx="200">
                  <c:v>130.98259999999999</c:v>
                </c:pt>
                <c:pt idx="201">
                  <c:v>128.2688</c:v>
                </c:pt>
                <c:pt idx="202">
                  <c:v>117.9995</c:v>
                </c:pt>
                <c:pt idx="203">
                  <c:v>118.0776</c:v>
                </c:pt>
                <c:pt idx="204">
                  <c:v>110.13160000000001</c:v>
                </c:pt>
                <c:pt idx="205">
                  <c:v>114.5244</c:v>
                </c:pt>
                <c:pt idx="206">
                  <c:v>110.7856</c:v>
                </c:pt>
                <c:pt idx="207">
                  <c:v>109.33110000000001</c:v>
                </c:pt>
                <c:pt idx="208">
                  <c:v>112.61109999999999</c:v>
                </c:pt>
                <c:pt idx="209">
                  <c:v>112.7868</c:v>
                </c:pt>
                <c:pt idx="210">
                  <c:v>109.4581</c:v>
                </c:pt>
                <c:pt idx="211">
                  <c:v>107.7107</c:v>
                </c:pt>
                <c:pt idx="212">
                  <c:v>104.2941</c:v>
                </c:pt>
                <c:pt idx="213">
                  <c:v>107.4569</c:v>
                </c:pt>
                <c:pt idx="214">
                  <c:v>109.1456</c:v>
                </c:pt>
                <c:pt idx="215">
                  <c:v>104.56740000000001</c:v>
                </c:pt>
                <c:pt idx="216">
                  <c:v>105.6412</c:v>
                </c:pt>
                <c:pt idx="217">
                  <c:v>109.6045</c:v>
                </c:pt>
                <c:pt idx="218">
                  <c:v>112.2206</c:v>
                </c:pt>
                <c:pt idx="219">
                  <c:v>111.37130000000001</c:v>
                </c:pt>
                <c:pt idx="220">
                  <c:v>113.05029999999999</c:v>
                </c:pt>
                <c:pt idx="221">
                  <c:v>114.00700000000001</c:v>
                </c:pt>
                <c:pt idx="222">
                  <c:v>110.32680000000001</c:v>
                </c:pt>
                <c:pt idx="223">
                  <c:v>113.7239</c:v>
                </c:pt>
                <c:pt idx="224">
                  <c:v>110.4635</c:v>
                </c:pt>
                <c:pt idx="225">
                  <c:v>112.3377</c:v>
                </c:pt>
                <c:pt idx="226">
                  <c:v>112.2304</c:v>
                </c:pt>
                <c:pt idx="227">
                  <c:v>114.1827</c:v>
                </c:pt>
                <c:pt idx="228">
                  <c:v>121.43559999999999</c:v>
                </c:pt>
                <c:pt idx="229">
                  <c:v>118.21429999999999</c:v>
                </c:pt>
                <c:pt idx="230">
                  <c:v>118.3022</c:v>
                </c:pt>
                <c:pt idx="231">
                  <c:v>117.8336</c:v>
                </c:pt>
                <c:pt idx="232">
                  <c:v>116.18380000000001</c:v>
                </c:pt>
                <c:pt idx="233">
                  <c:v>113.2163</c:v>
                </c:pt>
                <c:pt idx="234">
                  <c:v>114.7098</c:v>
                </c:pt>
                <c:pt idx="235">
                  <c:v>114.0851</c:v>
                </c:pt>
                <c:pt idx="236">
                  <c:v>112.9918</c:v>
                </c:pt>
                <c:pt idx="237">
                  <c:v>112.2987</c:v>
                </c:pt>
                <c:pt idx="238">
                  <c:v>112.3085</c:v>
                </c:pt>
                <c:pt idx="239">
                  <c:v>113.8215</c:v>
                </c:pt>
                <c:pt idx="240">
                  <c:v>108.5502</c:v>
                </c:pt>
                <c:pt idx="241">
                  <c:v>112.572</c:v>
                </c:pt>
                <c:pt idx="242">
                  <c:v>106.26600000000001</c:v>
                </c:pt>
                <c:pt idx="243">
                  <c:v>106.1781</c:v>
                </c:pt>
                <c:pt idx="244">
                  <c:v>107.8083</c:v>
                </c:pt>
                <c:pt idx="245">
                  <c:v>112.21080000000001</c:v>
                </c:pt>
                <c:pt idx="246">
                  <c:v>116.1936</c:v>
                </c:pt>
                <c:pt idx="247">
                  <c:v>116.0616</c:v>
                </c:pt>
                <c:pt idx="248">
                  <c:v>113.7441</c:v>
                </c:pt>
                <c:pt idx="249">
                  <c:v>113.40179999999999</c:v>
                </c:pt>
                <c:pt idx="250">
                  <c:v>116.8439</c:v>
                </c:pt>
                <c:pt idx="251">
                  <c:v>116.5701</c:v>
                </c:pt>
                <c:pt idx="252">
                  <c:v>116.619</c:v>
                </c:pt>
                <c:pt idx="253">
                  <c:v>117.636</c:v>
                </c:pt>
                <c:pt idx="254">
                  <c:v>116.7461</c:v>
                </c:pt>
                <c:pt idx="255">
                  <c:v>115.4162</c:v>
                </c:pt>
                <c:pt idx="256">
                  <c:v>116.0127</c:v>
                </c:pt>
                <c:pt idx="257">
                  <c:v>114.7415</c:v>
                </c:pt>
                <c:pt idx="258">
                  <c:v>111.3288</c:v>
                </c:pt>
                <c:pt idx="259">
                  <c:v>112.61960000000001</c:v>
                </c:pt>
                <c:pt idx="260">
                  <c:v>113.4605</c:v>
                </c:pt>
                <c:pt idx="261">
                  <c:v>114.0081</c:v>
                </c:pt>
                <c:pt idx="262">
                  <c:v>116.4136</c:v>
                </c:pt>
                <c:pt idx="263">
                  <c:v>120.00239999999999</c:v>
                </c:pt>
                <c:pt idx="264">
                  <c:v>120.3544</c:v>
                </c:pt>
                <c:pt idx="265">
                  <c:v>120.2175</c:v>
                </c:pt>
                <c:pt idx="266">
                  <c:v>119.5428</c:v>
                </c:pt>
                <c:pt idx="267">
                  <c:v>121.00960000000001</c:v>
                </c:pt>
                <c:pt idx="268">
                  <c:v>121.62560000000001</c:v>
                </c:pt>
                <c:pt idx="269">
                  <c:v>119.08320000000001</c:v>
                </c:pt>
                <c:pt idx="270">
                  <c:v>120.5108</c:v>
                </c:pt>
                <c:pt idx="271">
                  <c:v>119.6992</c:v>
                </c:pt>
                <c:pt idx="272">
                  <c:v>119.08320000000001</c:v>
                </c:pt>
                <c:pt idx="273">
                  <c:v>125.04810000000001</c:v>
                </c:pt>
                <c:pt idx="274">
                  <c:v>124.9796</c:v>
                </c:pt>
                <c:pt idx="275">
                  <c:v>125.85</c:v>
                </c:pt>
                <c:pt idx="276">
                  <c:v>123.85509999999999</c:v>
                </c:pt>
                <c:pt idx="277">
                  <c:v>125.3903</c:v>
                </c:pt>
                <c:pt idx="278">
                  <c:v>128.95949999999999</c:v>
                </c:pt>
                <c:pt idx="279">
                  <c:v>128.0599</c:v>
                </c:pt>
                <c:pt idx="280">
                  <c:v>129.04750000000001</c:v>
                </c:pt>
                <c:pt idx="281">
                  <c:v>133.66300000000001</c:v>
                </c:pt>
                <c:pt idx="282">
                  <c:v>131.88329999999999</c:v>
                </c:pt>
                <c:pt idx="283">
                  <c:v>130.75880000000001</c:v>
                </c:pt>
                <c:pt idx="284">
                  <c:v>129.7516</c:v>
                </c:pt>
                <c:pt idx="285">
                  <c:v>126.5442</c:v>
                </c:pt>
                <c:pt idx="286">
                  <c:v>128.1088</c:v>
                </c:pt>
                <c:pt idx="287">
                  <c:v>123.79640000000001</c:v>
                </c:pt>
                <c:pt idx="288">
                  <c:v>128.02080000000001</c:v>
                </c:pt>
                <c:pt idx="289">
                  <c:v>129.12569999999999</c:v>
                </c:pt>
                <c:pt idx="290">
                  <c:v>126.1237</c:v>
                </c:pt>
                <c:pt idx="291">
                  <c:v>125.9477</c:v>
                </c:pt>
                <c:pt idx="292">
                  <c:v>127.9915</c:v>
                </c:pt>
                <c:pt idx="293">
                  <c:v>126.0553</c:v>
                </c:pt>
                <c:pt idx="294">
                  <c:v>124.3245</c:v>
                </c:pt>
                <c:pt idx="295">
                  <c:v>124.9992</c:v>
                </c:pt>
                <c:pt idx="296">
                  <c:v>129.1062</c:v>
                </c:pt>
                <c:pt idx="297">
                  <c:v>133.839</c:v>
                </c:pt>
                <c:pt idx="298">
                  <c:v>135.99029999999999</c:v>
                </c:pt>
                <c:pt idx="299">
                  <c:v>139.7551</c:v>
                </c:pt>
                <c:pt idx="300">
                  <c:v>139.9897</c:v>
                </c:pt>
                <c:pt idx="301">
                  <c:v>138.91409999999999</c:v>
                </c:pt>
                <c:pt idx="302">
                  <c:v>134.05420000000001</c:v>
                </c:pt>
                <c:pt idx="303">
                  <c:v>129.0378</c:v>
                </c:pt>
                <c:pt idx="304">
                  <c:v>131.1695</c:v>
                </c:pt>
                <c:pt idx="305">
                  <c:v>132.00069999999999</c:v>
                </c:pt>
                <c:pt idx="306">
                  <c:v>130.97389999999999</c:v>
                </c:pt>
                <c:pt idx="307">
                  <c:v>134.3475</c:v>
                </c:pt>
                <c:pt idx="308">
                  <c:v>133.93129999999999</c:v>
                </c:pt>
                <c:pt idx="309">
                  <c:v>134.07820000000001</c:v>
                </c:pt>
                <c:pt idx="310">
                  <c:v>133.1968</c:v>
                </c:pt>
                <c:pt idx="311">
                  <c:v>132.58959999999999</c:v>
                </c:pt>
                <c:pt idx="312">
                  <c:v>132.33500000000001</c:v>
                </c:pt>
                <c:pt idx="313">
                  <c:v>132.57</c:v>
                </c:pt>
                <c:pt idx="314">
                  <c:v>130.43510000000001</c:v>
                </c:pt>
                <c:pt idx="315">
                  <c:v>128.1337</c:v>
                </c:pt>
                <c:pt idx="316">
                  <c:v>127.0271</c:v>
                </c:pt>
                <c:pt idx="317">
                  <c:v>127.18380000000001</c:v>
                </c:pt>
                <c:pt idx="318">
                  <c:v>123.3938</c:v>
                </c:pt>
                <c:pt idx="319">
                  <c:v>123.2567</c:v>
                </c:pt>
                <c:pt idx="320">
                  <c:v>122.7573</c:v>
                </c:pt>
                <c:pt idx="321">
                  <c:v>118.4875</c:v>
                </c:pt>
                <c:pt idx="322">
                  <c:v>118.75190000000001</c:v>
                </c:pt>
                <c:pt idx="323">
                  <c:v>125.1468</c:v>
                </c:pt>
                <c:pt idx="324">
                  <c:v>122.532</c:v>
                </c:pt>
                <c:pt idx="325">
                  <c:v>119.53530000000001</c:v>
                </c:pt>
                <c:pt idx="326">
                  <c:v>117.6452</c:v>
                </c:pt>
                <c:pt idx="327">
                  <c:v>118.90860000000001</c:v>
                </c:pt>
                <c:pt idx="328">
                  <c:v>113.9532</c:v>
                </c:pt>
                <c:pt idx="329">
                  <c:v>118.58540000000001</c:v>
                </c:pt>
                <c:pt idx="330">
                  <c:v>117.4984</c:v>
                </c:pt>
                <c:pt idx="331">
                  <c:v>119.4374</c:v>
                </c:pt>
                <c:pt idx="332">
                  <c:v>118.5266</c:v>
                </c:pt>
                <c:pt idx="333">
                  <c:v>121.4254</c:v>
                </c:pt>
                <c:pt idx="334">
                  <c:v>122.9727</c:v>
                </c:pt>
                <c:pt idx="335">
                  <c:v>122.1795</c:v>
                </c:pt>
                <c:pt idx="336">
                  <c:v>118.03700000000001</c:v>
                </c:pt>
                <c:pt idx="337">
                  <c:v>117.5082</c:v>
                </c:pt>
                <c:pt idx="338">
                  <c:v>120.8378</c:v>
                </c:pt>
                <c:pt idx="339">
                  <c:v>120.00539999999999</c:v>
                </c:pt>
                <c:pt idx="340">
                  <c:v>117.6061</c:v>
                </c:pt>
                <c:pt idx="341">
                  <c:v>118.09569999999999</c:v>
                </c:pt>
                <c:pt idx="342">
                  <c:v>118.7029</c:v>
                </c:pt>
                <c:pt idx="343">
                  <c:v>118.8792</c:v>
                </c:pt>
                <c:pt idx="344">
                  <c:v>117.42</c:v>
                </c:pt>
                <c:pt idx="345">
                  <c:v>119.62350000000001</c:v>
                </c:pt>
                <c:pt idx="346">
                  <c:v>120.4559</c:v>
                </c:pt>
                <c:pt idx="347">
                  <c:v>123.2959</c:v>
                </c:pt>
                <c:pt idx="348">
                  <c:v>123.59950000000001</c:v>
                </c:pt>
                <c:pt idx="349">
                  <c:v>125.25449999999999</c:v>
                </c:pt>
                <c:pt idx="350">
                  <c:v>127.66370000000001</c:v>
                </c:pt>
                <c:pt idx="351">
                  <c:v>130.2491</c:v>
                </c:pt>
                <c:pt idx="352">
                  <c:v>128.52539999999999</c:v>
                </c:pt>
                <c:pt idx="353">
                  <c:v>131.64949999999999</c:v>
                </c:pt>
                <c:pt idx="354">
                  <c:v>129.29910000000001</c:v>
                </c:pt>
                <c:pt idx="355">
                  <c:v>131.71799999999999</c:v>
                </c:pt>
                <c:pt idx="356">
                  <c:v>131.38509999999999</c:v>
                </c:pt>
                <c:pt idx="357">
                  <c:v>132.05099999999999</c:v>
                </c:pt>
                <c:pt idx="358">
                  <c:v>130.35679999999999</c:v>
                </c:pt>
                <c:pt idx="359">
                  <c:v>130.73869999999999</c:v>
                </c:pt>
                <c:pt idx="360">
                  <c:v>129.21100000000001</c:v>
                </c:pt>
                <c:pt idx="361">
                  <c:v>131.54179999999999</c:v>
                </c:pt>
                <c:pt idx="362">
                  <c:v>131.93350000000001</c:v>
                </c:pt>
                <c:pt idx="363">
                  <c:v>131.6103</c:v>
                </c:pt>
                <c:pt idx="364">
                  <c:v>130.81710000000001</c:v>
                </c:pt>
                <c:pt idx="365">
                  <c:v>130.7191</c:v>
                </c:pt>
                <c:pt idx="366">
                  <c:v>128.74090000000001</c:v>
                </c:pt>
                <c:pt idx="367">
                  <c:v>129.79859999999999</c:v>
                </c:pt>
                <c:pt idx="368">
                  <c:v>125.2056</c:v>
                </c:pt>
                <c:pt idx="369">
                  <c:v>125.4504</c:v>
                </c:pt>
                <c:pt idx="370">
                  <c:v>127.0565</c:v>
                </c:pt>
                <c:pt idx="371">
                  <c:v>127.7334</c:v>
                </c:pt>
                <c:pt idx="372">
                  <c:v>124.43729999999999</c:v>
                </c:pt>
                <c:pt idx="373">
                  <c:v>123.51519999999999</c:v>
                </c:pt>
                <c:pt idx="374">
                  <c:v>120.4349</c:v>
                </c:pt>
                <c:pt idx="375">
                  <c:v>122.593</c:v>
                </c:pt>
                <c:pt idx="376">
                  <c:v>125.0258</c:v>
                </c:pt>
                <c:pt idx="377">
                  <c:v>123.8683</c:v>
                </c:pt>
                <c:pt idx="378">
                  <c:v>122.4753</c:v>
                </c:pt>
                <c:pt idx="379">
                  <c:v>122.3184</c:v>
                </c:pt>
                <c:pt idx="380">
                  <c:v>124.88849999999999</c:v>
                </c:pt>
                <c:pt idx="381">
                  <c:v>123.04430000000001</c:v>
                </c:pt>
                <c:pt idx="382">
                  <c:v>124.6825</c:v>
                </c:pt>
                <c:pt idx="383">
                  <c:v>124.4863</c:v>
                </c:pt>
                <c:pt idx="384">
                  <c:v>124.43729999999999</c:v>
                </c:pt>
                <c:pt idx="385">
                  <c:v>122.89709999999999</c:v>
                </c:pt>
                <c:pt idx="386">
                  <c:v>122.23990000000001</c:v>
                </c:pt>
                <c:pt idx="387">
                  <c:v>121.9161</c:v>
                </c:pt>
                <c:pt idx="388">
                  <c:v>122.68129999999999</c:v>
                </c:pt>
                <c:pt idx="389">
                  <c:v>121.1902</c:v>
                </c:pt>
                <c:pt idx="390">
                  <c:v>123.49550000000001</c:v>
                </c:pt>
                <c:pt idx="391">
                  <c:v>123.50530000000001</c:v>
                </c:pt>
                <c:pt idx="392">
                  <c:v>124.32940000000001</c:v>
                </c:pt>
                <c:pt idx="393">
                  <c:v>124.7119</c:v>
                </c:pt>
                <c:pt idx="394">
                  <c:v>123.71129999999999</c:v>
                </c:pt>
                <c:pt idx="395">
                  <c:v>124.9278</c:v>
                </c:pt>
                <c:pt idx="396">
                  <c:v>127.9982</c:v>
                </c:pt>
                <c:pt idx="397">
                  <c:v>127.1742</c:v>
                </c:pt>
                <c:pt idx="398">
                  <c:v>127.67449999999999</c:v>
                </c:pt>
                <c:pt idx="399">
                  <c:v>129.2833</c:v>
                </c:pt>
                <c:pt idx="400">
                  <c:v>127.9786</c:v>
                </c:pt>
                <c:pt idx="401">
                  <c:v>129.78360000000001</c:v>
                </c:pt>
                <c:pt idx="402">
                  <c:v>131.43170000000001</c:v>
                </c:pt>
                <c:pt idx="403">
                  <c:v>131.15700000000001</c:v>
                </c:pt>
                <c:pt idx="404">
                  <c:v>130.8725</c:v>
                </c:pt>
                <c:pt idx="405">
                  <c:v>130.57820000000001</c:v>
                </c:pt>
                <c:pt idx="406">
                  <c:v>132.21639999999999</c:v>
                </c:pt>
                <c:pt idx="407">
                  <c:v>133.73689999999999</c:v>
                </c:pt>
                <c:pt idx="408">
                  <c:v>134.35499999999999</c:v>
                </c:pt>
                <c:pt idx="409">
                  <c:v>134.6591</c:v>
                </c:pt>
                <c:pt idx="410">
                  <c:v>137.2979</c:v>
                </c:pt>
                <c:pt idx="411">
                  <c:v>139.31870000000001</c:v>
                </c:pt>
                <c:pt idx="412">
                  <c:v>141.8202</c:v>
                </c:pt>
                <c:pt idx="413">
                  <c:v>140.5155</c:v>
                </c:pt>
                <c:pt idx="414">
                  <c:v>142.34989999999999</c:v>
                </c:pt>
                <c:pt idx="415">
                  <c:v>141.7516</c:v>
                </c:pt>
                <c:pt idx="416">
                  <c:v>142.8699</c:v>
                </c:pt>
                <c:pt idx="417">
                  <c:v>146.31309999999999</c:v>
                </c:pt>
                <c:pt idx="418">
                  <c:v>145.6558</c:v>
                </c:pt>
                <c:pt idx="419">
                  <c:v>143.60560000000001</c:v>
                </c:pt>
                <c:pt idx="420">
                  <c:v>139.7405</c:v>
                </c:pt>
                <c:pt idx="421">
                  <c:v>143.37020000000001</c:v>
                </c:pt>
                <c:pt idx="422">
                  <c:v>142.6344</c:v>
                </c:pt>
                <c:pt idx="423">
                  <c:v>144.0078</c:v>
                </c:pt>
                <c:pt idx="424">
                  <c:v>145.73429999999999</c:v>
                </c:pt>
                <c:pt idx="425">
                  <c:v>146.15620000000001</c:v>
                </c:pt>
                <c:pt idx="426">
                  <c:v>143.97839999999999</c:v>
                </c:pt>
                <c:pt idx="427">
                  <c:v>142.22239999999999</c:v>
                </c:pt>
                <c:pt idx="428">
                  <c:v>142.8699</c:v>
                </c:pt>
                <c:pt idx="429">
                  <c:v>143.0857</c:v>
                </c:pt>
                <c:pt idx="430">
                  <c:v>142.75210000000001</c:v>
                </c:pt>
                <c:pt idx="431">
                  <c:v>144.55709999999999</c:v>
                </c:pt>
                <c:pt idx="432">
                  <c:v>144.155</c:v>
                </c:pt>
                <c:pt idx="433">
                  <c:v>144.2629</c:v>
                </c:pt>
                <c:pt idx="434">
                  <c:v>143.57509999999999</c:v>
                </c:pt>
                <c:pt idx="435">
                  <c:v>143.52600000000001</c:v>
                </c:pt>
                <c:pt idx="436">
                  <c:v>143.04470000000001</c:v>
                </c:pt>
                <c:pt idx="437">
                  <c:v>143.30009999999999</c:v>
                </c:pt>
                <c:pt idx="438">
                  <c:v>146.27690000000001</c:v>
                </c:pt>
                <c:pt idx="439">
                  <c:v>146.48320000000001</c:v>
                </c:pt>
                <c:pt idx="440">
                  <c:v>148.46770000000001</c:v>
                </c:pt>
                <c:pt idx="441">
                  <c:v>147.554</c:v>
                </c:pt>
                <c:pt idx="442">
                  <c:v>143.79130000000001</c:v>
                </c:pt>
                <c:pt idx="443">
                  <c:v>144.12530000000001</c:v>
                </c:pt>
                <c:pt idx="444">
                  <c:v>145.58920000000001</c:v>
                </c:pt>
                <c:pt idx="445">
                  <c:v>147.08250000000001</c:v>
                </c:pt>
                <c:pt idx="446">
                  <c:v>146.994</c:v>
                </c:pt>
                <c:pt idx="447">
                  <c:v>145.75620000000001</c:v>
                </c:pt>
                <c:pt idx="448">
                  <c:v>144.95060000000001</c:v>
                </c:pt>
                <c:pt idx="449">
                  <c:v>145.99199999999999</c:v>
                </c:pt>
                <c:pt idx="450">
                  <c:v>150.43260000000001</c:v>
                </c:pt>
                <c:pt idx="451">
                  <c:v>149.1653</c:v>
                </c:pt>
                <c:pt idx="452">
                  <c:v>149.83340000000001</c:v>
                </c:pt>
                <c:pt idx="453">
                  <c:v>150.95330000000001</c:v>
                </c:pt>
                <c:pt idx="454">
                  <c:v>151.59200000000001</c:v>
                </c:pt>
                <c:pt idx="455">
                  <c:v>153.94</c:v>
                </c:pt>
                <c:pt idx="456">
                  <c:v>152.3877</c:v>
                </c:pt>
                <c:pt idx="457">
                  <c:v>151.36600000000001</c:v>
                </c:pt>
                <c:pt idx="458">
                  <c:v>146.35550000000001</c:v>
                </c:pt>
                <c:pt idx="459">
                  <c:v>146.92529999999999</c:v>
                </c:pt>
                <c:pt idx="460">
                  <c:v>145.5204</c:v>
                </c:pt>
                <c:pt idx="461">
                  <c:v>146.4144</c:v>
                </c:pt>
                <c:pt idx="462">
                  <c:v>146.17859999999999</c:v>
                </c:pt>
                <c:pt idx="463">
                  <c:v>143.4966</c:v>
                </c:pt>
                <c:pt idx="464">
                  <c:v>140.43129999999999</c:v>
                </c:pt>
                <c:pt idx="465">
                  <c:v>140.9127</c:v>
                </c:pt>
                <c:pt idx="466">
                  <c:v>143.2903</c:v>
                </c:pt>
                <c:pt idx="467">
                  <c:v>144.25309999999999</c:v>
                </c:pt>
                <c:pt idx="468">
                  <c:v>144.3415</c:v>
                </c:pt>
                <c:pt idx="469">
                  <c:v>142.81870000000001</c:v>
                </c:pt>
                <c:pt idx="470">
                  <c:v>139.4194</c:v>
                </c:pt>
                <c:pt idx="471">
                  <c:v>140.32329999999999</c:v>
                </c:pt>
                <c:pt idx="472">
                  <c:v>139.01660000000001</c:v>
                </c:pt>
                <c:pt idx="473">
                  <c:v>140.1464</c:v>
                </c:pt>
                <c:pt idx="474">
                  <c:v>136.69800000000001</c:v>
                </c:pt>
                <c:pt idx="475">
                  <c:v>138.63339999999999</c:v>
                </c:pt>
                <c:pt idx="476">
                  <c:v>139.5078</c:v>
                </c:pt>
                <c:pt idx="477">
                  <c:v>140.77520000000001</c:v>
                </c:pt>
                <c:pt idx="478">
                  <c:v>140.392</c:v>
                </c:pt>
                <c:pt idx="479">
                  <c:v>140.30359999999999</c:v>
                </c:pt>
                <c:pt idx="480">
                  <c:v>139.0264</c:v>
                </c:pt>
                <c:pt idx="481">
                  <c:v>138.43700000000001</c:v>
                </c:pt>
                <c:pt idx="482">
                  <c:v>141.23689999999999</c:v>
                </c:pt>
                <c:pt idx="483">
                  <c:v>142.298</c:v>
                </c:pt>
                <c:pt idx="484">
                  <c:v>143.97800000000001</c:v>
                </c:pt>
                <c:pt idx="485">
                  <c:v>146.14920000000001</c:v>
                </c:pt>
                <c:pt idx="486">
                  <c:v>146.6404</c:v>
                </c:pt>
                <c:pt idx="487">
                  <c:v>146.85659999999999</c:v>
                </c:pt>
                <c:pt idx="488">
                  <c:v>146.0804</c:v>
                </c:pt>
                <c:pt idx="489">
                  <c:v>146.03129999999999</c:v>
                </c:pt>
                <c:pt idx="490">
                  <c:v>146.6994</c:v>
                </c:pt>
                <c:pt idx="491">
                  <c:v>146.23759999999999</c:v>
                </c:pt>
                <c:pt idx="492">
                  <c:v>149.89230000000001</c:v>
                </c:pt>
                <c:pt idx="493">
                  <c:v>147.17089999999999</c:v>
                </c:pt>
                <c:pt idx="494">
                  <c:v>146.34569999999999</c:v>
                </c:pt>
                <c:pt idx="495">
                  <c:v>147.3871</c:v>
                </c:pt>
                <c:pt idx="496">
                  <c:v>148.8313</c:v>
                </c:pt>
                <c:pt idx="497">
                  <c:v>148.31059999999999</c:v>
                </c:pt>
                <c:pt idx="498">
                  <c:v>148.84190000000001</c:v>
                </c:pt>
                <c:pt idx="499">
                  <c:v>148.0154</c:v>
                </c:pt>
                <c:pt idx="500">
                  <c:v>148.37950000000001</c:v>
                </c:pt>
                <c:pt idx="501">
                  <c:v>145.536</c:v>
                </c:pt>
                <c:pt idx="502">
                  <c:v>145.48679999999999</c:v>
                </c:pt>
                <c:pt idx="503">
                  <c:v>147.57259999999999</c:v>
                </c:pt>
                <c:pt idx="504">
                  <c:v>147.58250000000001</c:v>
                </c:pt>
                <c:pt idx="505">
                  <c:v>148.56639999999999</c:v>
                </c:pt>
                <c:pt idx="506">
                  <c:v>151.0163</c:v>
                </c:pt>
                <c:pt idx="507">
                  <c:v>155.32570000000001</c:v>
                </c:pt>
                <c:pt idx="508">
                  <c:v>157.9624</c:v>
                </c:pt>
                <c:pt idx="509">
                  <c:v>158.42490000000001</c:v>
                </c:pt>
                <c:pt idx="510">
                  <c:v>158.80860000000001</c:v>
                </c:pt>
                <c:pt idx="511">
                  <c:v>159.33009999999999</c:v>
                </c:pt>
                <c:pt idx="512">
                  <c:v>154.28270000000001</c:v>
                </c:pt>
                <c:pt idx="513">
                  <c:v>157.6575</c:v>
                </c:pt>
                <c:pt idx="514">
                  <c:v>162.63589999999999</c:v>
                </c:pt>
                <c:pt idx="515">
                  <c:v>162.11449999999999</c:v>
                </c:pt>
                <c:pt idx="516">
                  <c:v>161.1207</c:v>
                </c:pt>
                <c:pt idx="517">
                  <c:v>159.23169999999999</c:v>
                </c:pt>
                <c:pt idx="518">
                  <c:v>162.65559999999999</c:v>
                </c:pt>
                <c:pt idx="519">
                  <c:v>168.4211</c:v>
                </c:pt>
                <c:pt idx="520">
                  <c:v>172.25829999999999</c:v>
                </c:pt>
                <c:pt idx="521">
                  <c:v>171.7467</c:v>
                </c:pt>
                <c:pt idx="522">
                  <c:v>176.55779999999999</c:v>
                </c:pt>
                <c:pt idx="523">
                  <c:v>172.9076</c:v>
                </c:pt>
                <c:pt idx="524">
                  <c:v>171.5204</c:v>
                </c:pt>
                <c:pt idx="525">
                  <c:v>176.41030000000001</c:v>
                </c:pt>
                <c:pt idx="526">
                  <c:v>169.4837</c:v>
                </c:pt>
                <c:pt idx="527">
                  <c:v>168.3818</c:v>
                </c:pt>
                <c:pt idx="528">
                  <c:v>167.01419999999999</c:v>
                </c:pt>
                <c:pt idx="529">
                  <c:v>170.202</c:v>
                </c:pt>
                <c:pt idx="530">
                  <c:v>172.8092</c:v>
                </c:pt>
                <c:pt idx="531">
                  <c:v>173.43889999999999</c:v>
                </c:pt>
                <c:pt idx="532">
                  <c:v>177.4237</c:v>
                </c:pt>
                <c:pt idx="533">
                  <c:v>176.40039999999999</c:v>
                </c:pt>
                <c:pt idx="534">
                  <c:v>176.489</c:v>
                </c:pt>
                <c:pt idx="535">
                  <c:v>175.328</c:v>
                </c:pt>
                <c:pt idx="536">
                  <c:v>174.7081</c:v>
                </c:pt>
                <c:pt idx="537">
                  <c:v>179.07660000000001</c:v>
                </c:pt>
                <c:pt idx="538">
                  <c:v>176.8038</c:v>
                </c:pt>
                <c:pt idx="539">
                  <c:v>172.1009</c:v>
                </c:pt>
                <c:pt idx="540">
                  <c:v>169.22790000000001</c:v>
                </c:pt>
                <c:pt idx="541">
                  <c:v>169.39519999999999</c:v>
                </c:pt>
                <c:pt idx="542">
                  <c:v>169.41480000000001</c:v>
                </c:pt>
                <c:pt idx="543">
                  <c:v>172.25829999999999</c:v>
                </c:pt>
                <c:pt idx="544">
                  <c:v>172.70099999999999</c:v>
                </c:pt>
                <c:pt idx="545">
                  <c:v>169.41480000000001</c:v>
                </c:pt>
                <c:pt idx="546">
                  <c:v>170.2807</c:v>
                </c:pt>
                <c:pt idx="547">
                  <c:v>167.0634</c:v>
                </c:pt>
                <c:pt idx="548">
                  <c:v>163.55090000000001</c:v>
                </c:pt>
                <c:pt idx="549">
                  <c:v>161.8586</c:v>
                </c:pt>
                <c:pt idx="550">
                  <c:v>159.79249999999999</c:v>
                </c:pt>
                <c:pt idx="551">
                  <c:v>159.01519999999999</c:v>
                </c:pt>
                <c:pt idx="552">
                  <c:v>157.20490000000001</c:v>
                </c:pt>
                <c:pt idx="553">
                  <c:v>157.1163</c:v>
                </c:pt>
                <c:pt idx="554">
                  <c:v>156.65389999999999</c:v>
                </c:pt>
                <c:pt idx="555">
                  <c:v>167.5848</c:v>
                </c:pt>
                <c:pt idx="556">
                  <c:v>171.9631</c:v>
                </c:pt>
                <c:pt idx="557">
                  <c:v>171.79589999999999</c:v>
                </c:pt>
                <c:pt idx="558">
                  <c:v>173.006</c:v>
                </c:pt>
                <c:pt idx="559">
                  <c:v>170.11340000000001</c:v>
                </c:pt>
                <c:pt idx="560">
                  <c:v>169.8278</c:v>
                </c:pt>
                <c:pt idx="561">
                  <c:v>169.1086</c:v>
                </c:pt>
                <c:pt idx="562">
                  <c:v>172.23150000000001</c:v>
                </c:pt>
                <c:pt idx="563">
                  <c:v>173.65989999999999</c:v>
                </c:pt>
                <c:pt idx="564">
                  <c:v>169.56180000000001</c:v>
                </c:pt>
                <c:pt idx="565">
                  <c:v>166.1335</c:v>
                </c:pt>
                <c:pt idx="566">
                  <c:v>166.3699</c:v>
                </c:pt>
                <c:pt idx="567">
                  <c:v>170.2218</c:v>
                </c:pt>
                <c:pt idx="568">
                  <c:v>169.9854</c:v>
                </c:pt>
                <c:pt idx="569">
                  <c:v>166.3699</c:v>
                </c:pt>
                <c:pt idx="570">
                  <c:v>164.8134</c:v>
                </c:pt>
                <c:pt idx="571">
                  <c:v>161.8777</c:v>
                </c:pt>
                <c:pt idx="572">
                  <c:v>157.6908</c:v>
                </c:pt>
                <c:pt idx="573">
                  <c:v>160.3212</c:v>
                </c:pt>
                <c:pt idx="574">
                  <c:v>162.3998</c:v>
                </c:pt>
                <c:pt idx="575">
                  <c:v>162.66579999999999</c:v>
                </c:pt>
                <c:pt idx="576">
                  <c:v>160.77430000000001</c:v>
                </c:pt>
                <c:pt idx="577">
                  <c:v>164.08439999999999</c:v>
                </c:pt>
                <c:pt idx="578">
                  <c:v>163.7593</c:v>
                </c:pt>
                <c:pt idx="579">
                  <c:v>160.7448</c:v>
                </c:pt>
                <c:pt idx="580">
                  <c:v>156.9323</c:v>
                </c:pt>
                <c:pt idx="581">
                  <c:v>155.09989999999999</c:v>
                </c:pt>
                <c:pt idx="582">
                  <c:v>160.52799999999999</c:v>
                </c:pt>
                <c:pt idx="583">
                  <c:v>156.16390000000001</c:v>
                </c:pt>
                <c:pt idx="584">
                  <c:v>152.43020000000001</c:v>
                </c:pt>
                <c:pt idx="585">
                  <c:v>148.38130000000001</c:v>
                </c:pt>
                <c:pt idx="586">
                  <c:v>152.78479999999999</c:v>
                </c:pt>
                <c:pt idx="587">
                  <c:v>157.21799999999999</c:v>
                </c:pt>
                <c:pt idx="588">
                  <c:v>158.23269999999999</c:v>
                </c:pt>
                <c:pt idx="589">
                  <c:v>161.5427</c:v>
                </c:pt>
                <c:pt idx="590">
                  <c:v>162.922</c:v>
                </c:pt>
                <c:pt idx="591">
                  <c:v>166.3108</c:v>
                </c:pt>
                <c:pt idx="592">
                  <c:v>167.68010000000001</c:v>
                </c:pt>
                <c:pt idx="593">
                  <c:v>171.4828</c:v>
                </c:pt>
                <c:pt idx="594">
                  <c:v>172.12309999999999</c:v>
                </c:pt>
                <c:pt idx="595">
                  <c:v>172.99</c:v>
                </c:pt>
                <c:pt idx="596">
                  <c:v>176.30009999999999</c:v>
                </c:pt>
                <c:pt idx="597">
                  <c:v>175.12780000000001</c:v>
                </c:pt>
                <c:pt idx="598">
                  <c:v>172.0147</c:v>
                </c:pt>
                <c:pt idx="599">
                  <c:v>171.7192</c:v>
                </c:pt>
                <c:pt idx="600">
                  <c:v>175.7878</c:v>
                </c:pt>
                <c:pt idx="601">
                  <c:v>172.458</c:v>
                </c:pt>
                <c:pt idx="602">
                  <c:v>169.27610000000001</c:v>
                </c:pt>
                <c:pt idx="603">
                  <c:v>169.5814</c:v>
                </c:pt>
                <c:pt idx="604">
                  <c:v>167.56190000000001</c:v>
                </c:pt>
                <c:pt idx="605">
                  <c:v>163.28639999999999</c:v>
                </c:pt>
                <c:pt idx="606">
                  <c:v>165.16800000000001</c:v>
                </c:pt>
                <c:pt idx="607">
                  <c:v>167.8673</c:v>
                </c:pt>
                <c:pt idx="608">
                  <c:v>162.83330000000001</c:v>
                </c:pt>
                <c:pt idx="609">
                  <c:v>162.6165</c:v>
                </c:pt>
                <c:pt idx="610">
                  <c:v>164.9119</c:v>
                </c:pt>
                <c:pt idx="611">
                  <c:v>164.74440000000001</c:v>
                </c:pt>
                <c:pt idx="612">
                  <c:v>163.94649999999999</c:v>
                </c:pt>
                <c:pt idx="613">
                  <c:v>159.3853</c:v>
                </c:pt>
                <c:pt idx="614">
                  <c:v>160.45910000000001</c:v>
                </c:pt>
                <c:pt idx="615">
                  <c:v>154.46950000000001</c:v>
                </c:pt>
                <c:pt idx="616">
                  <c:v>154.24289999999999</c:v>
                </c:pt>
                <c:pt idx="617">
                  <c:v>161.20779999999999</c:v>
                </c:pt>
                <c:pt idx="618">
                  <c:v>155.30680000000001</c:v>
                </c:pt>
                <c:pt idx="619">
                  <c:v>155.6122</c:v>
                </c:pt>
                <c:pt idx="620">
                  <c:v>157.1096</c:v>
                </c:pt>
                <c:pt idx="621">
                  <c:v>163.55240000000001</c:v>
                </c:pt>
                <c:pt idx="622">
                  <c:v>154.43989999999999</c:v>
                </c:pt>
                <c:pt idx="623">
                  <c:v>155.16999999999999</c:v>
                </c:pt>
                <c:pt idx="624">
                  <c:v>150.02000000000001</c:v>
                </c:pt>
                <c:pt idx="625">
                  <c:v>152.43709999999999</c:v>
                </c:pt>
                <c:pt idx="626">
                  <c:v>144.53460000000001</c:v>
                </c:pt>
                <c:pt idx="627">
                  <c:v>140.6474</c:v>
                </c:pt>
                <c:pt idx="628">
                  <c:v>145.13640000000001</c:v>
                </c:pt>
                <c:pt idx="629">
                  <c:v>143.5874</c:v>
                </c:pt>
                <c:pt idx="630">
                  <c:v>147.23779999999999</c:v>
                </c:pt>
                <c:pt idx="631">
                  <c:v>138.9308</c:v>
                </c:pt>
                <c:pt idx="632">
                  <c:v>135.50739999999999</c:v>
                </c:pt>
                <c:pt idx="633">
                  <c:v>135.7441</c:v>
                </c:pt>
                <c:pt idx="634">
                  <c:v>141.1901</c:v>
                </c:pt>
                <c:pt idx="635">
                  <c:v>138.477</c:v>
                </c:pt>
                <c:pt idx="636">
                  <c:v>138.63480000000001</c:v>
                </c:pt>
                <c:pt idx="637">
                  <c:v>141.8511</c:v>
                </c:pt>
                <c:pt idx="638">
                  <c:v>147.63249999999999</c:v>
                </c:pt>
                <c:pt idx="639">
                  <c:v>146.8432</c:v>
                </c:pt>
                <c:pt idx="640">
                  <c:v>146.7149</c:v>
                </c:pt>
                <c:pt idx="641">
                  <c:v>149.1814</c:v>
                </c:pt>
                <c:pt idx="642">
                  <c:v>143.42959999999999</c:v>
                </c:pt>
                <c:pt idx="643">
                  <c:v>144.17939999999999</c:v>
                </c:pt>
                <c:pt idx="644">
                  <c:v>146.7149</c:v>
                </c:pt>
                <c:pt idx="645">
                  <c:v>145.97499999999999</c:v>
                </c:pt>
                <c:pt idx="646">
                  <c:v>140.72640000000001</c:v>
                </c:pt>
                <c:pt idx="647">
                  <c:v>135.2903</c:v>
                </c:pt>
                <c:pt idx="648">
                  <c:v>130.11070000000001</c:v>
                </c:pt>
                <c:pt idx="649">
                  <c:v>130.97890000000001</c:v>
                </c:pt>
                <c:pt idx="650">
                  <c:v>133.6131</c:v>
                </c:pt>
                <c:pt idx="651">
                  <c:v>128.3151</c:v>
                </c:pt>
                <c:pt idx="652">
                  <c:v>129.79499999999999</c:v>
                </c:pt>
                <c:pt idx="653">
                  <c:v>134.0472</c:v>
                </c:pt>
                <c:pt idx="654">
                  <c:v>133.5342</c:v>
                </c:pt>
                <c:pt idx="655">
                  <c:v>136.41499999999999</c:v>
                </c:pt>
                <c:pt idx="656">
                  <c:v>139.7595</c:v>
                </c:pt>
                <c:pt idx="657">
                  <c:v>139.7595</c:v>
                </c:pt>
                <c:pt idx="658">
                  <c:v>135.59610000000001</c:v>
                </c:pt>
                <c:pt idx="659">
                  <c:v>137.3621</c:v>
                </c:pt>
                <c:pt idx="660">
                  <c:v>134.88579999999999</c:v>
                </c:pt>
                <c:pt idx="661">
                  <c:v>137.06610000000001</c:v>
                </c:pt>
                <c:pt idx="662">
                  <c:v>139.6609</c:v>
                </c:pt>
                <c:pt idx="663">
                  <c:v>141.0026</c:v>
                </c:pt>
                <c:pt idx="664">
                  <c:v>144.38659999999999</c:v>
                </c:pt>
                <c:pt idx="665">
                  <c:v>145.06739999999999</c:v>
                </c:pt>
                <c:pt idx="666">
                  <c:v>142.9264</c:v>
                </c:pt>
                <c:pt idx="667">
                  <c:v>143.9032</c:v>
                </c:pt>
                <c:pt idx="668">
                  <c:v>143.53809999999999</c:v>
                </c:pt>
                <c:pt idx="669">
                  <c:v>146.47810000000001</c:v>
                </c:pt>
                <c:pt idx="670">
                  <c:v>148.15530000000001</c:v>
                </c:pt>
                <c:pt idx="671">
                  <c:v>145.09700000000001</c:v>
                </c:pt>
                <c:pt idx="672">
                  <c:v>148.9742</c:v>
                </c:pt>
                <c:pt idx="673">
                  <c:v>150.98679999999999</c:v>
                </c:pt>
                <c:pt idx="674">
                  <c:v>153.26589999999999</c:v>
                </c:pt>
                <c:pt idx="675">
                  <c:v>152.02279999999999</c:v>
                </c:pt>
                <c:pt idx="676">
                  <c:v>150.8981</c:v>
                </c:pt>
                <c:pt idx="677">
                  <c:v>149.56610000000001</c:v>
                </c:pt>
                <c:pt idx="678">
                  <c:v>154.6865</c:v>
                </c:pt>
                <c:pt idx="679">
                  <c:v>155.239</c:v>
                </c:pt>
                <c:pt idx="680">
                  <c:v>160.32980000000001</c:v>
                </c:pt>
                <c:pt idx="681">
                  <c:v>159.3432</c:v>
                </c:pt>
                <c:pt idx="682">
                  <c:v>157.86330000000001</c:v>
                </c:pt>
                <c:pt idx="683">
                  <c:v>163.90119999999999</c:v>
                </c:pt>
                <c:pt idx="684">
                  <c:v>163.5855</c:v>
                </c:pt>
                <c:pt idx="685">
                  <c:v>163.35830000000001</c:v>
                </c:pt>
                <c:pt idx="686">
                  <c:v>162.88409999999999</c:v>
                </c:pt>
                <c:pt idx="687">
                  <c:v>162.93350000000001</c:v>
                </c:pt>
                <c:pt idx="688">
                  <c:v>167.20140000000001</c:v>
                </c:pt>
                <c:pt idx="689">
                  <c:v>166.4605</c:v>
                </c:pt>
                <c:pt idx="690">
                  <c:v>170.02699999999999</c:v>
                </c:pt>
                <c:pt idx="691">
                  <c:v>171.10390000000001</c:v>
                </c:pt>
                <c:pt idx="692">
                  <c:v>170.94579999999999</c:v>
                </c:pt>
                <c:pt idx="693">
                  <c:v>172.44749999999999</c:v>
                </c:pt>
                <c:pt idx="694">
                  <c:v>172.0523</c:v>
                </c:pt>
                <c:pt idx="695">
                  <c:v>169.45400000000001</c:v>
                </c:pt>
                <c:pt idx="696">
                  <c:v>165.55160000000001</c:v>
                </c:pt>
                <c:pt idx="697">
                  <c:v>165.2157</c:v>
                </c:pt>
                <c:pt idx="698">
                  <c:v>165.512</c:v>
                </c:pt>
                <c:pt idx="699">
                  <c:v>167.9819</c:v>
                </c:pt>
                <c:pt idx="700">
                  <c:v>161.6491</c:v>
                </c:pt>
                <c:pt idx="701">
                  <c:v>159.43610000000001</c:v>
                </c:pt>
                <c:pt idx="702">
                  <c:v>156.99590000000001</c:v>
                </c:pt>
                <c:pt idx="703">
                  <c:v>155.3262</c:v>
                </c:pt>
                <c:pt idx="704">
                  <c:v>156.0573</c:v>
                </c:pt>
                <c:pt idx="705">
                  <c:v>153.9332</c:v>
                </c:pt>
                <c:pt idx="706">
                  <c:v>152.6686</c:v>
                </c:pt>
                <c:pt idx="707">
                  <c:v>154.0814</c:v>
                </c:pt>
                <c:pt idx="708">
                  <c:v>152.59950000000001</c:v>
                </c:pt>
                <c:pt idx="709">
                  <c:v>155.4744</c:v>
                </c:pt>
                <c:pt idx="710">
                  <c:v>161.4614</c:v>
                </c:pt>
                <c:pt idx="711">
                  <c:v>151.98689999999999</c:v>
                </c:pt>
                <c:pt idx="712">
                  <c:v>153.4392</c:v>
                </c:pt>
                <c:pt idx="713">
                  <c:v>150.53460000000001</c:v>
                </c:pt>
                <c:pt idx="714">
                  <c:v>148.88480000000001</c:v>
                </c:pt>
                <c:pt idx="715">
                  <c:v>152.61920000000001</c:v>
                </c:pt>
                <c:pt idx="716">
                  <c:v>155.01009999999999</c:v>
                </c:pt>
                <c:pt idx="717">
                  <c:v>151.86840000000001</c:v>
                </c:pt>
                <c:pt idx="718">
                  <c:v>150.90020000000001</c:v>
                </c:pt>
                <c:pt idx="719">
                  <c:v>148.61799999999999</c:v>
                </c:pt>
                <c:pt idx="720">
                  <c:v>148.9539</c:v>
                </c:pt>
                <c:pt idx="721">
                  <c:v>149.93199999999999</c:v>
                </c:pt>
                <c:pt idx="722">
                  <c:v>148.0351</c:v>
                </c:pt>
                <c:pt idx="723">
                  <c:v>140.7638</c:v>
                </c:pt>
                <c:pt idx="724">
                  <c:v>136.53530000000001</c:v>
                </c:pt>
                <c:pt idx="725">
                  <c:v>140.73410000000001</c:v>
                </c:pt>
                <c:pt idx="726">
                  <c:v>144.34020000000001</c:v>
                </c:pt>
                <c:pt idx="727">
                  <c:v>144.63650000000001</c:v>
                </c:pt>
                <c:pt idx="728">
                  <c:v>143.6782</c:v>
                </c:pt>
                <c:pt idx="729">
                  <c:v>138.40260000000001</c:v>
                </c:pt>
                <c:pt idx="730">
                  <c:v>138.7286</c:v>
                </c:pt>
                <c:pt idx="731">
                  <c:v>137.30590000000001</c:v>
                </c:pt>
                <c:pt idx="732">
                  <c:v>136.67359999999999</c:v>
                </c:pt>
                <c:pt idx="733">
                  <c:v>141.26759999999999</c:v>
                </c:pt>
                <c:pt idx="734">
                  <c:v>136.7132</c:v>
                </c:pt>
                <c:pt idx="735">
                  <c:v>140.69460000000001</c:v>
                </c:pt>
                <c:pt idx="736">
                  <c:v>142.01849999999999</c:v>
                </c:pt>
                <c:pt idx="737">
                  <c:v>142.12719999999999</c:v>
                </c:pt>
                <c:pt idx="738">
                  <c:v>141.6628</c:v>
                </c:pt>
                <c:pt idx="739">
                  <c:v>145.49610000000001</c:v>
                </c:pt>
                <c:pt idx="740">
                  <c:v>147.6498</c:v>
                </c:pt>
                <c:pt idx="741">
                  <c:v>150.505</c:v>
                </c:pt>
                <c:pt idx="742">
                  <c:v>147.55099999999999</c:v>
                </c:pt>
                <c:pt idx="743">
                  <c:v>143.0558</c:v>
                </c:pt>
                <c:pt idx="744">
                  <c:v>153.86410000000001</c:v>
                </c:pt>
                <c:pt idx="745">
                  <c:v>151.49299999999999</c:v>
                </c:pt>
                <c:pt idx="746">
                  <c:v>148.83539999999999</c:v>
                </c:pt>
                <c:pt idx="747">
                  <c:v>143.28299999999999</c:v>
                </c:pt>
                <c:pt idx="748">
                  <c:v>137.2071</c:v>
                </c:pt>
                <c:pt idx="749">
                  <c:v>136.94</c:v>
                </c:pt>
                <c:pt idx="750">
                  <c:v>137.4743</c:v>
                </c:pt>
                <c:pt idx="751">
                  <c:v>138.04830000000001</c:v>
                </c:pt>
                <c:pt idx="752">
                  <c:v>133.4665</c:v>
                </c:pt>
                <c:pt idx="753">
                  <c:v>145.3416</c:v>
                </c:pt>
                <c:pt idx="754">
                  <c:v>148.1422</c:v>
                </c:pt>
                <c:pt idx="755">
                  <c:v>146.73689999999999</c:v>
                </c:pt>
                <c:pt idx="756">
                  <c:v>148.4786</c:v>
                </c:pt>
                <c:pt idx="757">
                  <c:v>147.24160000000001</c:v>
                </c:pt>
                <c:pt idx="758">
                  <c:v>149.1515</c:v>
                </c:pt>
                <c:pt idx="759">
                  <c:v>149.71559999999999</c:v>
                </c:pt>
                <c:pt idx="760">
                  <c:v>146.46969999999999</c:v>
                </c:pt>
                <c:pt idx="761">
                  <c:v>148.61709999999999</c:v>
                </c:pt>
                <c:pt idx="762">
                  <c:v>149.49789999999999</c:v>
                </c:pt>
                <c:pt idx="763">
                  <c:v>146.56870000000001</c:v>
                </c:pt>
                <c:pt idx="764">
                  <c:v>142.7192</c:v>
                </c:pt>
                <c:pt idx="765">
                  <c:v>139.70089999999999</c:v>
                </c:pt>
                <c:pt idx="766">
                  <c:v>146.48949999999999</c:v>
                </c:pt>
                <c:pt idx="767">
                  <c:v>146.76660000000001</c:v>
                </c:pt>
                <c:pt idx="768">
                  <c:v>146.27180000000001</c:v>
                </c:pt>
                <c:pt idx="769">
                  <c:v>145.10409999999999</c:v>
                </c:pt>
                <c:pt idx="770">
                  <c:v>141.4228</c:v>
                </c:pt>
                <c:pt idx="771">
                  <c:v>139.47329999999999</c:v>
                </c:pt>
                <c:pt idx="772">
                  <c:v>141.16550000000001</c:v>
                </c:pt>
                <c:pt idx="773">
                  <c:v>140.6806</c:v>
                </c:pt>
                <c:pt idx="774">
                  <c:v>142.9864</c:v>
                </c:pt>
                <c:pt idx="775">
                  <c:v>143.9562</c:v>
                </c:pt>
                <c:pt idx="776">
                  <c:v>141.71969999999999</c:v>
                </c:pt>
                <c:pt idx="777">
                  <c:v>135.0795</c:v>
                </c:pt>
                <c:pt idx="778">
                  <c:v>133.11019999999999</c:v>
                </c:pt>
                <c:pt idx="779">
                  <c:v>130.99250000000001</c:v>
                </c:pt>
                <c:pt idx="780">
                  <c:v>130.92320000000001</c:v>
                </c:pt>
                <c:pt idx="781">
                  <c:v>134.04040000000001</c:v>
                </c:pt>
                <c:pt idx="782">
                  <c:v>130.85390000000001</c:v>
                </c:pt>
                <c:pt idx="783">
                  <c:v>130.48779999999999</c:v>
                </c:pt>
                <c:pt idx="784">
                  <c:v>128.67679999999999</c:v>
                </c:pt>
                <c:pt idx="785">
                  <c:v>124.72839999999999</c:v>
                </c:pt>
                <c:pt idx="786">
                  <c:v>128.2612</c:v>
                </c:pt>
                <c:pt idx="787">
                  <c:v>128.5779</c:v>
                </c:pt>
                <c:pt idx="788">
                  <c:v>123.7685</c:v>
                </c:pt>
                <c:pt idx="789">
                  <c:v>125.045</c:v>
                </c:pt>
                <c:pt idx="790">
                  <c:v>123.71899999999999</c:v>
                </c:pt>
                <c:pt idx="791">
                  <c:v>128.27109999999999</c:v>
                </c:pt>
                <c:pt idx="792">
                  <c:v>128.79560000000001</c:v>
                </c:pt>
                <c:pt idx="793">
                  <c:v>129.36959999999999</c:v>
                </c:pt>
                <c:pt idx="794">
                  <c:v>132.1009</c:v>
                </c:pt>
                <c:pt idx="795">
                  <c:v>132.02170000000001</c:v>
                </c:pt>
                <c:pt idx="796">
                  <c:v>133.35759999999999</c:v>
                </c:pt>
                <c:pt idx="797">
                  <c:v>134.52529999999999</c:v>
                </c:pt>
                <c:pt idx="798">
                  <c:v>133.80289999999999</c:v>
                </c:pt>
                <c:pt idx="799">
                  <c:v>133.8623</c:v>
                </c:pt>
                <c:pt idx="800">
                  <c:v>136.43520000000001</c:v>
                </c:pt>
                <c:pt idx="801">
                  <c:v>139.64150000000001</c:v>
                </c:pt>
                <c:pt idx="802">
                  <c:v>141.04679999999999</c:v>
                </c:pt>
                <c:pt idx="803">
                  <c:v>140.3837</c:v>
                </c:pt>
                <c:pt idx="804">
                  <c:v>142.46190000000001</c:v>
                </c:pt>
                <c:pt idx="805">
                  <c:v>144.41139999999999</c:v>
                </c:pt>
                <c:pt idx="806">
                  <c:v>141.5119</c:v>
                </c:pt>
                <c:pt idx="807">
                  <c:v>142.7884</c:v>
                </c:pt>
                <c:pt idx="808">
                  <c:v>143.91659999999999</c:v>
                </c:pt>
                <c:pt idx="809">
                  <c:v>149.25049999999999</c:v>
                </c:pt>
                <c:pt idx="810">
                  <c:v>152.8922</c:v>
                </c:pt>
                <c:pt idx="811">
                  <c:v>150.15100000000001</c:v>
                </c:pt>
                <c:pt idx="812">
                  <c:v>153.04060000000001</c:v>
                </c:pt>
                <c:pt idx="813">
                  <c:v>150.3391</c:v>
                </c:pt>
                <c:pt idx="814">
                  <c:v>149.30000000000001</c:v>
                </c:pt>
                <c:pt idx="815">
                  <c:v>149.66669999999999</c:v>
                </c:pt>
                <c:pt idx="816">
                  <c:v>152.48140000000001</c:v>
                </c:pt>
                <c:pt idx="817">
                  <c:v>151.8372</c:v>
                </c:pt>
                <c:pt idx="818">
                  <c:v>153.94829999999999</c:v>
                </c:pt>
                <c:pt idx="819">
                  <c:v>152.34270000000001</c:v>
                </c:pt>
                <c:pt idx="820">
                  <c:v>151.19300000000001</c:v>
                </c:pt>
                <c:pt idx="821">
                  <c:v>147.1592</c:v>
                </c:pt>
                <c:pt idx="822">
                  <c:v>147.58539999999999</c:v>
                </c:pt>
                <c:pt idx="823">
                  <c:v>148.071</c:v>
                </c:pt>
                <c:pt idx="824">
                  <c:v>145.4049</c:v>
                </c:pt>
                <c:pt idx="825">
                  <c:v>146.60419999999999</c:v>
                </c:pt>
                <c:pt idx="826">
                  <c:v>146.09870000000001</c:v>
                </c:pt>
                <c:pt idx="827">
                  <c:v>144.01740000000001</c:v>
                </c:pt>
                <c:pt idx="828">
                  <c:v>144.61199999999999</c:v>
                </c:pt>
                <c:pt idx="829">
                  <c:v>149.6865</c:v>
                </c:pt>
                <c:pt idx="830">
                  <c:v>152.4616</c:v>
                </c:pt>
                <c:pt idx="831">
                  <c:v>150.25139999999999</c:v>
                </c:pt>
                <c:pt idx="832">
                  <c:v>151.51009999999999</c:v>
                </c:pt>
                <c:pt idx="833">
                  <c:v>149.25040000000001</c:v>
                </c:pt>
                <c:pt idx="834">
                  <c:v>147.179</c:v>
                </c:pt>
                <c:pt idx="835">
                  <c:v>149.13149999999999</c:v>
                </c:pt>
                <c:pt idx="836">
                  <c:v>151.23259999999999</c:v>
                </c:pt>
                <c:pt idx="837">
                  <c:v>151.62909999999999</c:v>
                </c:pt>
                <c:pt idx="838">
                  <c:v>154.46369999999999</c:v>
                </c:pt>
                <c:pt idx="839">
                  <c:v>153.62119999999999</c:v>
                </c:pt>
                <c:pt idx="840">
                  <c:v>155.99979999999999</c:v>
                </c:pt>
                <c:pt idx="841">
                  <c:v>157.8631</c:v>
                </c:pt>
                <c:pt idx="842">
                  <c:v>156.42599999999999</c:v>
                </c:pt>
                <c:pt idx="843">
                  <c:v>157.5162</c:v>
                </c:pt>
                <c:pt idx="844">
                  <c:v>158.8245</c:v>
                </c:pt>
                <c:pt idx="845">
                  <c:v>156.87200000000001</c:v>
                </c:pt>
                <c:pt idx="846">
                  <c:v>156.24760000000001</c:v>
                </c:pt>
                <c:pt idx="847">
                  <c:v>159.3399</c:v>
                </c:pt>
                <c:pt idx="848">
                  <c:v>160.91569999999999</c:v>
                </c:pt>
                <c:pt idx="849">
                  <c:v>163.4331</c:v>
                </c:pt>
                <c:pt idx="850">
                  <c:v>164.6918</c:v>
                </c:pt>
                <c:pt idx="851">
                  <c:v>164.1566</c:v>
                </c:pt>
                <c:pt idx="852">
                  <c:v>162.30330000000001</c:v>
                </c:pt>
                <c:pt idx="853">
                  <c:v>163.1953</c:v>
                </c:pt>
                <c:pt idx="854">
                  <c:v>160.58869999999999</c:v>
                </c:pt>
                <c:pt idx="855">
                  <c:v>159.36959999999999</c:v>
                </c:pt>
                <c:pt idx="856">
                  <c:v>158.67580000000001</c:v>
                </c:pt>
                <c:pt idx="857">
                  <c:v>164.0873</c:v>
                </c:pt>
                <c:pt idx="858">
                  <c:v>163.74039999999999</c:v>
                </c:pt>
                <c:pt idx="859">
                  <c:v>163.7602</c:v>
                </c:pt>
                <c:pt idx="860">
                  <c:v>164.98920000000001</c:v>
                </c:pt>
                <c:pt idx="861">
                  <c:v>166.13890000000001</c:v>
                </c:pt>
                <c:pt idx="862">
                  <c:v>165.16759999999999</c:v>
                </c:pt>
                <c:pt idx="863">
                  <c:v>163.5521</c:v>
                </c:pt>
                <c:pt idx="864">
                  <c:v>163.85929999999999</c:v>
                </c:pt>
                <c:pt idx="865">
                  <c:v>162.31319999999999</c:v>
                </c:pt>
                <c:pt idx="866">
                  <c:v>162.30330000000001</c:v>
                </c:pt>
                <c:pt idx="867">
                  <c:v>166.9119</c:v>
                </c:pt>
                <c:pt idx="868">
                  <c:v>168.17060000000001</c:v>
                </c:pt>
                <c:pt idx="869">
                  <c:v>168.0814</c:v>
                </c:pt>
                <c:pt idx="870">
                  <c:v>167.04069999999999</c:v>
                </c:pt>
                <c:pt idx="871">
                  <c:v>165.96039999999999</c:v>
                </c:pt>
                <c:pt idx="872">
                  <c:v>164.3152</c:v>
                </c:pt>
                <c:pt idx="873">
                  <c:v>172.02600000000001</c:v>
                </c:pt>
                <c:pt idx="874">
                  <c:v>171.95660000000001</c:v>
                </c:pt>
                <c:pt idx="875">
                  <c:v>170.24199999999999</c:v>
                </c:pt>
                <c:pt idx="876">
                  <c:v>172.01609999999999</c:v>
                </c:pt>
                <c:pt idx="877">
                  <c:v>172.20439999999999</c:v>
                </c:pt>
                <c:pt idx="878">
                  <c:v>171.2715</c:v>
                </c:pt>
                <c:pt idx="879">
                  <c:v>170.77520000000001</c:v>
                </c:pt>
                <c:pt idx="880">
                  <c:v>170.77520000000001</c:v>
                </c:pt>
                <c:pt idx="881">
                  <c:v>171.39060000000001</c:v>
                </c:pt>
                <c:pt idx="882">
                  <c:v>173.7328</c:v>
                </c:pt>
                <c:pt idx="883">
                  <c:v>173.84200000000001</c:v>
                </c:pt>
                <c:pt idx="884">
                  <c:v>172.88919999999999</c:v>
                </c:pt>
                <c:pt idx="885">
                  <c:v>170.26910000000001</c:v>
                </c:pt>
                <c:pt idx="886">
                  <c:v>170.547</c:v>
                </c:pt>
                <c:pt idx="887">
                  <c:v>171.6883</c:v>
                </c:pt>
                <c:pt idx="888">
                  <c:v>174.11</c:v>
                </c:pt>
                <c:pt idx="889">
                  <c:v>175.9659</c:v>
                </c:pt>
                <c:pt idx="890">
                  <c:v>175.91630000000001</c:v>
                </c:pt>
                <c:pt idx="891">
                  <c:v>178.73490000000001</c:v>
                </c:pt>
                <c:pt idx="892">
                  <c:v>179.58840000000001</c:v>
                </c:pt>
                <c:pt idx="893">
                  <c:v>178.2287</c:v>
                </c:pt>
                <c:pt idx="894">
                  <c:v>177.86150000000001</c:v>
                </c:pt>
                <c:pt idx="895">
                  <c:v>176.482</c:v>
                </c:pt>
                <c:pt idx="896">
                  <c:v>179.21129999999999</c:v>
                </c:pt>
                <c:pt idx="897">
                  <c:v>179.5984</c:v>
                </c:pt>
                <c:pt idx="898">
                  <c:v>182.40700000000001</c:v>
                </c:pt>
                <c:pt idx="899">
                  <c:v>181.9306</c:v>
                </c:pt>
                <c:pt idx="900">
                  <c:v>182.5658</c:v>
                </c:pt>
                <c:pt idx="901">
                  <c:v>184.6103</c:v>
                </c:pt>
                <c:pt idx="902">
                  <c:v>183.52850000000001</c:v>
                </c:pt>
                <c:pt idx="903">
                  <c:v>183.61789999999999</c:v>
                </c:pt>
                <c:pt idx="904">
                  <c:v>182.57579999999999</c:v>
                </c:pt>
                <c:pt idx="905">
                  <c:v>185.59289999999999</c:v>
                </c:pt>
                <c:pt idx="906">
                  <c:v>185.27529999999999</c:v>
                </c:pt>
                <c:pt idx="907">
                  <c:v>183.8759</c:v>
                </c:pt>
                <c:pt idx="908">
                  <c:v>186.64490000000001</c:v>
                </c:pt>
                <c:pt idx="909">
                  <c:v>187.82599999999999</c:v>
                </c:pt>
                <c:pt idx="910">
                  <c:v>188.1634</c:v>
                </c:pt>
                <c:pt idx="911">
                  <c:v>192.5104</c:v>
                </c:pt>
                <c:pt idx="912">
                  <c:v>191.01179999999999</c:v>
                </c:pt>
                <c:pt idx="913">
                  <c:v>189.8903</c:v>
                </c:pt>
                <c:pt idx="914">
                  <c:v>190.36670000000001</c:v>
                </c:pt>
                <c:pt idx="915">
                  <c:v>189.24520000000001</c:v>
                </c:pt>
                <c:pt idx="916">
                  <c:v>187.1908</c:v>
                </c:pt>
                <c:pt idx="917">
                  <c:v>186.66480000000001</c:v>
                </c:pt>
                <c:pt idx="918">
                  <c:v>188.34209999999999</c:v>
                </c:pt>
                <c:pt idx="919">
                  <c:v>189.1062</c:v>
                </c:pt>
                <c:pt idx="920">
                  <c:v>189.2551</c:v>
                </c:pt>
                <c:pt idx="921">
                  <c:v>192.53030000000001</c:v>
                </c:pt>
                <c:pt idx="922">
                  <c:v>192.2722</c:v>
                </c:pt>
                <c:pt idx="923">
                  <c:v>193.6319</c:v>
                </c:pt>
                <c:pt idx="924">
                  <c:v>191.67679999999999</c:v>
                </c:pt>
                <c:pt idx="925">
                  <c:v>190.4957</c:v>
                </c:pt>
                <c:pt idx="926">
                  <c:v>191.2996</c:v>
                </c:pt>
                <c:pt idx="927">
                  <c:v>192.16309999999999</c:v>
                </c:pt>
                <c:pt idx="928">
                  <c:v>193.03649999999999</c:v>
                </c:pt>
                <c:pt idx="929">
                  <c:v>191.76609999999999</c:v>
                </c:pt>
                <c:pt idx="930">
                  <c:v>194.35640000000001</c:v>
                </c:pt>
                <c:pt idx="931">
                  <c:v>194.9718</c:v>
                </c:pt>
                <c:pt idx="932">
                  <c:v>194.13810000000001</c:v>
                </c:pt>
                <c:pt idx="933">
                  <c:v>191.1309</c:v>
                </c:pt>
                <c:pt idx="934">
                  <c:v>189.73150000000001</c:v>
                </c:pt>
                <c:pt idx="935">
                  <c:v>180.6206</c:v>
                </c:pt>
                <c:pt idx="936">
                  <c:v>177.5042</c:v>
                </c:pt>
                <c:pt idx="937">
                  <c:v>178.44710000000001</c:v>
                </c:pt>
                <c:pt idx="938">
                  <c:v>176.8492</c:v>
                </c:pt>
                <c:pt idx="939">
                  <c:v>176.63079999999999</c:v>
                </c:pt>
                <c:pt idx="940">
                  <c:v>176.69049999999999</c:v>
                </c:pt>
                <c:pt idx="941">
                  <c:v>178.3501</c:v>
                </c:pt>
                <c:pt idx="942">
                  <c:v>176.3526</c:v>
                </c:pt>
                <c:pt idx="943">
                  <c:v>175.47800000000001</c:v>
                </c:pt>
                <c:pt idx="944">
                  <c:v>172.9239</c:v>
                </c:pt>
                <c:pt idx="945">
                  <c:v>173.4109</c:v>
                </c:pt>
                <c:pt idx="946">
                  <c:v>174.7525</c:v>
                </c:pt>
                <c:pt idx="947">
                  <c:v>176.13390000000001</c:v>
                </c:pt>
                <c:pt idx="948">
                  <c:v>179.9999</c:v>
                </c:pt>
                <c:pt idx="949">
                  <c:v>175.28919999999999</c:v>
                </c:pt>
                <c:pt idx="950">
                  <c:v>177.50540000000001</c:v>
                </c:pt>
                <c:pt idx="951">
                  <c:v>179.07560000000001</c:v>
                </c:pt>
                <c:pt idx="952">
                  <c:v>182.9813</c:v>
                </c:pt>
                <c:pt idx="953">
                  <c:v>186.48949999999999</c:v>
                </c:pt>
                <c:pt idx="954">
                  <c:v>186.7081</c:v>
                </c:pt>
                <c:pt idx="955">
                  <c:v>188.28829999999999</c:v>
                </c:pt>
                <c:pt idx="956">
                  <c:v>188.52680000000001</c:v>
                </c:pt>
                <c:pt idx="957">
                  <c:v>181.77879999999999</c:v>
                </c:pt>
                <c:pt idx="958">
                  <c:v>176.46190000000001</c:v>
                </c:pt>
                <c:pt idx="959">
                  <c:v>177.078</c:v>
                </c:pt>
                <c:pt idx="960">
                  <c:v>178.2508</c:v>
                </c:pt>
                <c:pt idx="961">
                  <c:v>175.2097</c:v>
                </c:pt>
                <c:pt idx="962">
                  <c:v>173.1326</c:v>
                </c:pt>
                <c:pt idx="963">
                  <c:v>174.65309999999999</c:v>
                </c:pt>
                <c:pt idx="964">
                  <c:v>173.92769999999999</c:v>
                </c:pt>
                <c:pt idx="965">
                  <c:v>176.86930000000001</c:v>
                </c:pt>
                <c:pt idx="966">
                  <c:v>177.96260000000001</c:v>
                </c:pt>
                <c:pt idx="967">
                  <c:v>174.40469999999999</c:v>
                </c:pt>
                <c:pt idx="968">
                  <c:v>172.85429999999999</c:v>
                </c:pt>
                <c:pt idx="969">
                  <c:v>173.709</c:v>
                </c:pt>
                <c:pt idx="970">
                  <c:v>174.99100000000001</c:v>
                </c:pt>
                <c:pt idx="971">
                  <c:v>170.8965</c:v>
                </c:pt>
                <c:pt idx="972">
                  <c:v>169.376</c:v>
                </c:pt>
                <c:pt idx="973">
                  <c:v>169.6344</c:v>
                </c:pt>
                <c:pt idx="974">
                  <c:v>170.15119999999999</c:v>
                </c:pt>
                <c:pt idx="975">
                  <c:v>172.6754</c:v>
                </c:pt>
                <c:pt idx="976">
                  <c:v>171.3338</c:v>
                </c:pt>
                <c:pt idx="977">
                  <c:v>172.58600000000001</c:v>
                </c:pt>
                <c:pt idx="978">
                  <c:v>173.82830000000001</c:v>
                </c:pt>
                <c:pt idx="979">
                  <c:v>176.39230000000001</c:v>
                </c:pt>
                <c:pt idx="980">
                  <c:v>177.88310000000001</c:v>
                </c:pt>
                <c:pt idx="981">
                  <c:v>177.2867</c:v>
                </c:pt>
                <c:pt idx="982">
                  <c:v>178.68799999999999</c:v>
                </c:pt>
                <c:pt idx="983">
                  <c:v>179.5924</c:v>
                </c:pt>
                <c:pt idx="984">
                  <c:v>177.7439</c:v>
                </c:pt>
                <c:pt idx="985">
                  <c:v>177.6147</c:v>
                </c:pt>
                <c:pt idx="986">
                  <c:v>176.05439999999999</c:v>
                </c:pt>
                <c:pt idx="987">
                  <c:v>174.7525</c:v>
                </c:pt>
                <c:pt idx="988">
                  <c:v>174.3749</c:v>
                </c:pt>
                <c:pt idx="989">
                  <c:v>171.8109</c:v>
                </c:pt>
                <c:pt idx="990">
                  <c:v>171.93010000000001</c:v>
                </c:pt>
                <c:pt idx="991">
                  <c:v>172.3674</c:v>
                </c:pt>
                <c:pt idx="992">
                  <c:v>170.04179999999999</c:v>
                </c:pt>
                <c:pt idx="993">
                  <c:v>165.8579</c:v>
                </c:pt>
                <c:pt idx="994">
                  <c:v>167.1797</c:v>
                </c:pt>
                <c:pt idx="995">
                  <c:v>169.23679999999999</c:v>
                </c:pt>
                <c:pt idx="996">
                  <c:v>169.7139</c:v>
                </c:pt>
                <c:pt idx="997">
                  <c:v>172.89410000000001</c:v>
                </c:pt>
                <c:pt idx="998">
                  <c:v>176.4718</c:v>
                </c:pt>
                <c:pt idx="999">
                  <c:v>175.5575</c:v>
                </c:pt>
                <c:pt idx="1000">
                  <c:v>178.1216</c:v>
                </c:pt>
                <c:pt idx="1001">
                  <c:v>180.69560000000001</c:v>
                </c:pt>
                <c:pt idx="1002">
                  <c:v>181.75890000000001</c:v>
                </c:pt>
                <c:pt idx="1003">
                  <c:v>181.28190000000001</c:v>
                </c:pt>
                <c:pt idx="1004">
                  <c:v>185.4913</c:v>
                </c:pt>
                <c:pt idx="1005">
                  <c:v>183.8991</c:v>
                </c:pt>
                <c:pt idx="1006">
                  <c:v>186.52619999999999</c:v>
                </c:pt>
                <c:pt idx="1007">
                  <c:v>187.0934</c:v>
                </c:pt>
                <c:pt idx="1008">
                  <c:v>188.7851</c:v>
                </c:pt>
                <c:pt idx="1009">
                  <c:v>188.76519999999999</c:v>
                </c:pt>
                <c:pt idx="1010">
                  <c:v>190.51660000000001</c:v>
                </c:pt>
                <c:pt idx="1011">
                  <c:v>189.7106</c:v>
                </c:pt>
                <c:pt idx="1012">
                  <c:v>190.37729999999999</c:v>
                </c:pt>
                <c:pt idx="1013">
                  <c:v>189.04390000000001</c:v>
                </c:pt>
                <c:pt idx="1014">
                  <c:v>188.8647</c:v>
                </c:pt>
                <c:pt idx="1015">
                  <c:v>189.4718</c:v>
                </c:pt>
                <c:pt idx="1016">
                  <c:v>188.4468</c:v>
                </c:pt>
                <c:pt idx="1017">
                  <c:v>189.024</c:v>
                </c:pt>
                <c:pt idx="1018">
                  <c:v>190.30770000000001</c:v>
                </c:pt>
                <c:pt idx="1019">
                  <c:v>188.50649999999999</c:v>
                </c:pt>
                <c:pt idx="1020">
                  <c:v>192.47710000000001</c:v>
                </c:pt>
                <c:pt idx="1021">
                  <c:v>191.38239999999999</c:v>
                </c:pt>
                <c:pt idx="1022">
                  <c:v>193.3229</c:v>
                </c:pt>
                <c:pt idx="1023">
                  <c:v>194.7559</c:v>
                </c:pt>
                <c:pt idx="1024">
                  <c:v>192.23820000000001</c:v>
                </c:pt>
                <c:pt idx="1025">
                  <c:v>193.76079999999999</c:v>
                </c:pt>
                <c:pt idx="1026">
                  <c:v>196.9949</c:v>
                </c:pt>
                <c:pt idx="1027">
                  <c:v>197.14420000000001</c:v>
                </c:pt>
                <c:pt idx="1028">
                  <c:v>196.60679999999999</c:v>
                </c:pt>
                <c:pt idx="1029">
                  <c:v>194.935</c:v>
                </c:pt>
                <c:pt idx="1030">
                  <c:v>195.97989999999999</c:v>
                </c:pt>
                <c:pt idx="1031">
                  <c:v>193.8802</c:v>
                </c:pt>
                <c:pt idx="1032">
                  <c:v>193.73089999999999</c:v>
                </c:pt>
                <c:pt idx="1033">
                  <c:v>192.65620000000001</c:v>
                </c:pt>
                <c:pt idx="1034">
                  <c:v>192.10890000000001</c:v>
                </c:pt>
                <c:pt idx="1035">
                  <c:v>192.20840000000001</c:v>
                </c:pt>
                <c:pt idx="1036">
                  <c:v>192.63630000000001</c:v>
                </c:pt>
                <c:pt idx="1037">
                  <c:v>191.59139999999999</c:v>
                </c:pt>
                <c:pt idx="1038">
                  <c:v>184.73500000000001</c:v>
                </c:pt>
                <c:pt idx="1039">
                  <c:v>183.35169999999999</c:v>
                </c:pt>
                <c:pt idx="1040">
                  <c:v>181.0232</c:v>
                </c:pt>
                <c:pt idx="1041">
                  <c:v>180.29669999999999</c:v>
                </c:pt>
                <c:pt idx="1042">
                  <c:v>184.65539999999999</c:v>
                </c:pt>
                <c:pt idx="1043">
                  <c:v>184.23740000000001</c:v>
                </c:pt>
                <c:pt idx="1044">
                  <c:v>185.28229999999999</c:v>
                </c:pt>
                <c:pt idx="1045">
                  <c:v>184.68520000000001</c:v>
                </c:pt>
                <c:pt idx="1046">
                  <c:v>185.0136</c:v>
                </c:pt>
                <c:pt idx="1047">
                  <c:v>182.73480000000001</c:v>
                </c:pt>
                <c:pt idx="1048">
                  <c:v>181.7894</c:v>
                </c:pt>
                <c:pt idx="1049">
                  <c:v>187.71039999999999</c:v>
                </c:pt>
                <c:pt idx="1050">
                  <c:v>190.62610000000001</c:v>
                </c:pt>
                <c:pt idx="1051">
                  <c:v>192.94470000000001</c:v>
                </c:pt>
                <c:pt idx="1052">
                  <c:v>194.2285</c:v>
                </c:pt>
                <c:pt idx="1053">
                  <c:v>193.55179999999999</c:v>
                </c:pt>
                <c:pt idx="1054">
                  <c:v>193.2234</c:v>
                </c:pt>
                <c:pt idx="1055">
                  <c:v>191.4819</c:v>
                </c:pt>
                <c:pt idx="1056">
                  <c:v>190.7953</c:v>
                </c:pt>
                <c:pt idx="1057">
                  <c:v>187.1233</c:v>
                </c:pt>
                <c:pt idx="1058">
                  <c:v>183.501</c:v>
                </c:pt>
                <c:pt idx="1059">
                  <c:v>185.94909999999999</c:v>
                </c:pt>
                <c:pt idx="1060">
                  <c:v>184.94399999999999</c:v>
                </c:pt>
                <c:pt idx="1061">
                  <c:v>186.76499999999999</c:v>
                </c:pt>
                <c:pt idx="1062">
                  <c:v>188.37719999999999</c:v>
                </c:pt>
                <c:pt idx="1063">
                  <c:v>188.48660000000001</c:v>
                </c:pt>
                <c:pt idx="1064">
                  <c:v>187.40190000000001</c:v>
                </c:pt>
                <c:pt idx="1065">
                  <c:v>188.16909999999999</c:v>
                </c:pt>
                <c:pt idx="1066">
                  <c:v>186.4753</c:v>
                </c:pt>
                <c:pt idx="1067">
                  <c:v>184.37289999999999</c:v>
                </c:pt>
                <c:pt idx="1068">
                  <c:v>183.48609999999999</c:v>
                </c:pt>
                <c:pt idx="1069">
                  <c:v>183.19710000000001</c:v>
                </c:pt>
                <c:pt idx="1070">
                  <c:v>181.65270000000001</c:v>
                </c:pt>
                <c:pt idx="1071">
                  <c:v>180.90539999999999</c:v>
                </c:pt>
                <c:pt idx="1072">
                  <c:v>181.6627</c:v>
                </c:pt>
                <c:pt idx="1073">
                  <c:v>183.70529999999999</c:v>
                </c:pt>
                <c:pt idx="1074">
                  <c:v>181.86199999999999</c:v>
                </c:pt>
                <c:pt idx="1075">
                  <c:v>180.5069</c:v>
                </c:pt>
                <c:pt idx="1076">
                  <c:v>181.9716</c:v>
                </c:pt>
                <c:pt idx="1077">
                  <c:v>180.76589999999999</c:v>
                </c:pt>
                <c:pt idx="1078">
                  <c:v>180.09829999999999</c:v>
                </c:pt>
                <c:pt idx="1079">
                  <c:v>179.01230000000001</c:v>
                </c:pt>
                <c:pt idx="1080">
                  <c:v>174.46870000000001</c:v>
                </c:pt>
                <c:pt idx="1081">
                  <c:v>169.5067</c:v>
                </c:pt>
                <c:pt idx="1082">
                  <c:v>168.5103</c:v>
                </c:pt>
                <c:pt idx="1083">
                  <c:v>168.39070000000001</c:v>
                </c:pt>
                <c:pt idx="1084">
                  <c:v>170.11449999999999</c:v>
                </c:pt>
                <c:pt idx="1085">
                  <c:v>172.12719999999999</c:v>
                </c:pt>
                <c:pt idx="1086">
                  <c:v>172.6054</c:v>
                </c:pt>
                <c:pt idx="1087">
                  <c:v>170.51300000000001</c:v>
                </c:pt>
                <c:pt idx="1088">
                  <c:v>172.37629999999999</c:v>
                </c:pt>
                <c:pt idx="1089">
                  <c:v>171.99770000000001</c:v>
                </c:pt>
                <c:pt idx="1090">
                  <c:v>173.09370000000001</c:v>
                </c:pt>
                <c:pt idx="1091">
                  <c:v>175.4452</c:v>
                </c:pt>
                <c:pt idx="1092">
                  <c:v>178.0258</c:v>
                </c:pt>
                <c:pt idx="1093">
                  <c:v>170.75210000000001</c:v>
                </c:pt>
                <c:pt idx="1094">
                  <c:v>171.65889999999999</c:v>
                </c:pt>
                <c:pt idx="1095">
                  <c:v>170.23400000000001</c:v>
                </c:pt>
                <c:pt idx="1096">
                  <c:v>169.09809999999999</c:v>
                </c:pt>
                <c:pt idx="1097">
                  <c:v>172.68520000000001</c:v>
                </c:pt>
                <c:pt idx="1098">
                  <c:v>170.86170000000001</c:v>
                </c:pt>
                <c:pt idx="1099">
                  <c:v>169.417</c:v>
                </c:pt>
                <c:pt idx="1100">
                  <c:v>168.2313</c:v>
                </c:pt>
                <c:pt idx="1101">
                  <c:v>169.0384</c:v>
                </c:pt>
                <c:pt idx="1102">
                  <c:v>168.2114</c:v>
                </c:pt>
                <c:pt idx="1103">
                  <c:v>168.96860000000001</c:v>
                </c:pt>
                <c:pt idx="1104">
                  <c:v>167.84270000000001</c:v>
                </c:pt>
                <c:pt idx="1105">
                  <c:v>169.0583</c:v>
                </c:pt>
                <c:pt idx="1106">
                  <c:v>167.17509999999999</c:v>
                </c:pt>
                <c:pt idx="1107">
                  <c:v>174.40889999999999</c:v>
                </c:pt>
                <c:pt idx="1108">
                  <c:v>175.9135</c:v>
                </c:pt>
                <c:pt idx="1109">
                  <c:v>172.06739999999999</c:v>
                </c:pt>
                <c:pt idx="1110">
                  <c:v>168.76929999999999</c:v>
                </c:pt>
                <c:pt idx="1111">
                  <c:v>167.39429999999999</c:v>
                </c:pt>
                <c:pt idx="1112">
                  <c:v>166.43770000000001</c:v>
                </c:pt>
                <c:pt idx="1113">
                  <c:v>164.4051</c:v>
                </c:pt>
                <c:pt idx="1114">
                  <c:v>165.24209999999999</c:v>
                </c:pt>
                <c:pt idx="1115">
                  <c:v>166.29820000000001</c:v>
                </c:pt>
                <c:pt idx="1116">
                  <c:v>168.41059999999999</c:v>
                </c:pt>
                <c:pt idx="1117">
                  <c:v>169.2775</c:v>
                </c:pt>
                <c:pt idx="1118">
                  <c:v>168.68960000000001</c:v>
                </c:pt>
                <c:pt idx="1119">
                  <c:v>172.87450000000001</c:v>
                </c:pt>
                <c:pt idx="1120">
                  <c:v>169.7159</c:v>
                </c:pt>
                <c:pt idx="1121">
                  <c:v>168.68960000000001</c:v>
                </c:pt>
                <c:pt idx="1122">
                  <c:v>172.40620000000001</c:v>
                </c:pt>
                <c:pt idx="1123">
                  <c:v>182.71879999999999</c:v>
                </c:pt>
                <c:pt idx="1124">
                  <c:v>181.0549</c:v>
                </c:pt>
                <c:pt idx="1125">
                  <c:v>181.7424</c:v>
                </c:pt>
                <c:pt idx="1126">
                  <c:v>182.0812</c:v>
                </c:pt>
                <c:pt idx="1127">
                  <c:v>183.90459999999999</c:v>
                </c:pt>
                <c:pt idx="1128">
                  <c:v>182.63740000000001</c:v>
                </c:pt>
                <c:pt idx="1129">
                  <c:v>185.86019999999999</c:v>
                </c:pt>
                <c:pt idx="1130">
                  <c:v>187.0076</c:v>
                </c:pt>
                <c:pt idx="1131">
                  <c:v>189.29239999999999</c:v>
                </c:pt>
                <c:pt idx="1132">
                  <c:v>189.41210000000001</c:v>
                </c:pt>
                <c:pt idx="1133">
                  <c:v>189.44210000000001</c:v>
                </c:pt>
                <c:pt idx="1134">
                  <c:v>190.60939999999999</c:v>
                </c:pt>
                <c:pt idx="1135">
                  <c:v>191.91650000000001</c:v>
                </c:pt>
                <c:pt idx="1136">
                  <c:v>190.46969999999999</c:v>
                </c:pt>
                <c:pt idx="1137">
                  <c:v>186.4588</c:v>
                </c:pt>
                <c:pt idx="1138">
                  <c:v>189.55179999999999</c:v>
                </c:pt>
                <c:pt idx="1139">
                  <c:v>189.56180000000001</c:v>
                </c:pt>
                <c:pt idx="1140">
                  <c:v>189.86109999999999</c:v>
                </c:pt>
                <c:pt idx="1141">
                  <c:v>190.85890000000001</c:v>
                </c:pt>
                <c:pt idx="1142">
                  <c:v>191.8167</c:v>
                </c:pt>
                <c:pt idx="1143">
                  <c:v>193.59270000000001</c:v>
                </c:pt>
                <c:pt idx="1144">
                  <c:v>193.91200000000001</c:v>
                </c:pt>
                <c:pt idx="1145">
                  <c:v>195.42850000000001</c:v>
                </c:pt>
                <c:pt idx="1146">
                  <c:v>194.04169999999999</c:v>
                </c:pt>
                <c:pt idx="1147">
                  <c:v>196.4462</c:v>
                </c:pt>
                <c:pt idx="1148">
                  <c:v>192.68469999999999</c:v>
                </c:pt>
                <c:pt idx="1149">
                  <c:v>206.6831</c:v>
                </c:pt>
                <c:pt idx="1150">
                  <c:v>212.5898</c:v>
                </c:pt>
                <c:pt idx="1151">
                  <c:v>213.75710000000001</c:v>
                </c:pt>
                <c:pt idx="1152">
                  <c:v>212.0111</c:v>
                </c:pt>
                <c:pt idx="1153">
                  <c:v>216.18170000000001</c:v>
                </c:pt>
                <c:pt idx="1154">
                  <c:v>213.80699999999999</c:v>
                </c:pt>
                <c:pt idx="1155">
                  <c:v>209.20740000000001</c:v>
                </c:pt>
                <c:pt idx="1156">
                  <c:v>207.0224</c:v>
                </c:pt>
                <c:pt idx="1157">
                  <c:v>207.67089999999999</c:v>
                </c:pt>
                <c:pt idx="1158">
                  <c:v>208.59880000000001</c:v>
                </c:pt>
                <c:pt idx="1159">
                  <c:v>212.76939999999999</c:v>
                </c:pt>
                <c:pt idx="1160">
                  <c:v>213.61750000000001</c:v>
                </c:pt>
                <c:pt idx="1161">
                  <c:v>210.14529999999999</c:v>
                </c:pt>
                <c:pt idx="1162">
                  <c:v>216.26150000000001</c:v>
                </c:pt>
                <c:pt idx="1163">
                  <c:v>219.77350000000001</c:v>
                </c:pt>
                <c:pt idx="1164">
                  <c:v>221.05070000000001</c:v>
                </c:pt>
                <c:pt idx="1165">
                  <c:v>225.82980000000001</c:v>
                </c:pt>
                <c:pt idx="1166">
                  <c:v>227.3065</c:v>
                </c:pt>
                <c:pt idx="1167">
                  <c:v>228.16460000000001</c:v>
                </c:pt>
                <c:pt idx="1168">
                  <c:v>232.45490000000001</c:v>
                </c:pt>
                <c:pt idx="1169">
                  <c:v>227.05709999999999</c:v>
                </c:pt>
                <c:pt idx="1170">
                  <c:v>230.0204</c:v>
                </c:pt>
                <c:pt idx="1171">
                  <c:v>233.8717</c:v>
                </c:pt>
                <c:pt idx="1172">
                  <c:v>234.29079999999999</c:v>
                </c:pt>
                <c:pt idx="1173">
                  <c:v>228.36410000000001</c:v>
                </c:pt>
                <c:pt idx="1174">
                  <c:v>223.6747</c:v>
                </c:pt>
                <c:pt idx="1175">
                  <c:v>223.80439999999999</c:v>
                </c:pt>
                <c:pt idx="1176">
                  <c:v>223.45519999999999</c:v>
                </c:pt>
                <c:pt idx="1177">
                  <c:v>224.50290000000001</c:v>
                </c:pt>
                <c:pt idx="1178">
                  <c:v>218.04740000000001</c:v>
                </c:pt>
                <c:pt idx="1179">
                  <c:v>216.99979999999999</c:v>
                </c:pt>
                <c:pt idx="1180">
                  <c:v>217.46879999999999</c:v>
                </c:pt>
                <c:pt idx="1181">
                  <c:v>217.74809999999999</c:v>
                </c:pt>
                <c:pt idx="1182">
                  <c:v>218.30690000000001</c:v>
                </c:pt>
                <c:pt idx="1183">
                  <c:v>221.5795</c:v>
                </c:pt>
                <c:pt idx="1184">
                  <c:v>217.86779999999999</c:v>
                </c:pt>
                <c:pt idx="1185">
                  <c:v>219.36449999999999</c:v>
                </c:pt>
                <c:pt idx="1186">
                  <c:v>208.79830000000001</c:v>
                </c:pt>
                <c:pt idx="1187">
                  <c:v>206.7629</c:v>
                </c:pt>
                <c:pt idx="1188">
                  <c:v>209.34710000000001</c:v>
                </c:pt>
                <c:pt idx="1189">
                  <c:v>212.82919999999999</c:v>
                </c:pt>
                <c:pt idx="1190">
                  <c:v>215.7526</c:v>
                </c:pt>
                <c:pt idx="1191">
                  <c:v>217.29089999999999</c:v>
                </c:pt>
                <c:pt idx="1192">
                  <c:v>221.02680000000001</c:v>
                </c:pt>
                <c:pt idx="1193">
                  <c:v>221.47630000000001</c:v>
                </c:pt>
                <c:pt idx="1194">
                  <c:v>224.47300000000001</c:v>
                </c:pt>
                <c:pt idx="1195">
                  <c:v>225.80160000000001</c:v>
                </c:pt>
                <c:pt idx="1196">
                  <c:v>225.64179999999999</c:v>
                </c:pt>
                <c:pt idx="1197">
                  <c:v>226.2611</c:v>
                </c:pt>
                <c:pt idx="1198">
                  <c:v>226.15119999999999</c:v>
                </c:pt>
                <c:pt idx="1199">
                  <c:v>224.28319999999999</c:v>
                </c:pt>
                <c:pt idx="1200">
                  <c:v>226.5907</c:v>
                </c:pt>
                <c:pt idx="1201">
                  <c:v>226.93029999999999</c:v>
                </c:pt>
                <c:pt idx="1202">
                  <c:v>227.77940000000001</c:v>
                </c:pt>
                <c:pt idx="1203">
                  <c:v>226.24109999999999</c:v>
                </c:pt>
                <c:pt idx="1204">
                  <c:v>229.53749999999999</c:v>
                </c:pt>
                <c:pt idx="1205">
                  <c:v>228.7483</c:v>
                </c:pt>
                <c:pt idx="1206">
                  <c:v>222.52520000000001</c:v>
                </c:pt>
                <c:pt idx="1207">
                  <c:v>220.60730000000001</c:v>
                </c:pt>
                <c:pt idx="1208">
                  <c:v>222.13560000000001</c:v>
                </c:pt>
                <c:pt idx="1209">
                  <c:v>220.57730000000001</c:v>
                </c:pt>
                <c:pt idx="1210">
                  <c:v>220.66720000000001</c:v>
                </c:pt>
                <c:pt idx="1211">
                  <c:v>219.8681</c:v>
                </c:pt>
                <c:pt idx="1212">
                  <c:v>222.4153</c:v>
                </c:pt>
                <c:pt idx="1213">
                  <c:v>222.52520000000001</c:v>
                </c:pt>
                <c:pt idx="1214">
                  <c:v>222.25550000000001</c:v>
                </c:pt>
                <c:pt idx="1215">
                  <c:v>216.0823</c:v>
                </c:pt>
                <c:pt idx="1216">
                  <c:v>216.55170000000001</c:v>
                </c:pt>
                <c:pt idx="1217">
                  <c:v>220.44749999999999</c:v>
                </c:pt>
                <c:pt idx="1218">
                  <c:v>228.61850000000001</c:v>
                </c:pt>
                <c:pt idx="1219">
                  <c:v>227.94919999999999</c:v>
                </c:pt>
                <c:pt idx="1220">
                  <c:v>226.22110000000001</c:v>
                </c:pt>
                <c:pt idx="1221">
                  <c:v>227.12010000000001</c:v>
                </c:pt>
                <c:pt idx="1222">
                  <c:v>226.12119999999999</c:v>
                </c:pt>
                <c:pt idx="1223">
                  <c:v>227.27</c:v>
                </c:pt>
                <c:pt idx="1224">
                  <c:v>227.53970000000001</c:v>
                </c:pt>
                <c:pt idx="1225">
                  <c:v>232.7439</c:v>
                </c:pt>
                <c:pt idx="1226">
                  <c:v>225.9614</c:v>
                </c:pt>
                <c:pt idx="1227">
                  <c:v>226.5308</c:v>
                </c:pt>
                <c:pt idx="1228">
                  <c:v>225.422</c:v>
                </c:pt>
                <c:pt idx="1229">
                  <c:v>226.55080000000001</c:v>
                </c:pt>
                <c:pt idx="1230">
                  <c:v>221.44640000000001</c:v>
                </c:pt>
                <c:pt idx="1231">
                  <c:v>225.52189999999999</c:v>
                </c:pt>
                <c:pt idx="1232">
                  <c:v>229.2877</c:v>
                </c:pt>
                <c:pt idx="1233">
                  <c:v>228.78829999999999</c:v>
                </c:pt>
                <c:pt idx="1234">
                  <c:v>227.29990000000001</c:v>
                </c:pt>
                <c:pt idx="1235">
                  <c:v>231.04580000000001</c:v>
                </c:pt>
                <c:pt idx="1236">
                  <c:v>233.59299999999999</c:v>
                </c:pt>
                <c:pt idx="1237">
                  <c:v>231.52529999999999</c:v>
                </c:pt>
                <c:pt idx="1238">
                  <c:v>231.89490000000001</c:v>
                </c:pt>
                <c:pt idx="1239">
                  <c:v>234.74170000000001</c:v>
                </c:pt>
                <c:pt idx="1240">
                  <c:v>236.2201</c:v>
                </c:pt>
                <c:pt idx="1241">
                  <c:v>235.60079999999999</c:v>
                </c:pt>
                <c:pt idx="1242">
                  <c:v>230.50640000000001</c:v>
                </c:pt>
                <c:pt idx="1243">
                  <c:v>230.31659999999999</c:v>
                </c:pt>
                <c:pt idx="1244">
                  <c:v>231.1557</c:v>
                </c:pt>
                <c:pt idx="1245">
                  <c:v>233.14349999999999</c:v>
                </c:pt>
                <c:pt idx="1246">
                  <c:v>233.41319999999999</c:v>
                </c:pt>
                <c:pt idx="1247">
                  <c:v>229.84710000000001</c:v>
                </c:pt>
                <c:pt idx="1248">
                  <c:v>225.6617</c:v>
                </c:pt>
                <c:pt idx="1249">
                  <c:v>222.66499999999999</c:v>
                </c:pt>
                <c:pt idx="1250">
                  <c:v>221.76599999999999</c:v>
                </c:pt>
                <c:pt idx="1251">
                  <c:v>223.20439999999999</c:v>
                </c:pt>
                <c:pt idx="1252">
                  <c:v>222.4752</c:v>
                </c:pt>
                <c:pt idx="1253">
                  <c:v>227.23</c:v>
                </c:pt>
                <c:pt idx="1254">
                  <c:v>226.96</c:v>
                </c:pt>
                <c:pt idx="1255">
                  <c:v>224.23</c:v>
                </c:pt>
                <c:pt idx="1256">
                  <c:v>224.23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E-4DAB-9A7A-D2EF2EE7BC99}"/>
            </c:ext>
          </c:extLst>
        </c:ser>
        <c:ser>
          <c:idx val="2"/>
          <c:order val="2"/>
          <c:tx>
            <c:strRef>
              <c:f>'3a. Moving Average'!$I$2</c:f>
              <c:strCache>
                <c:ptCount val="1"/>
                <c:pt idx="0">
                  <c:v>3-MA</c:v>
                </c:pt>
              </c:strCache>
            </c:strRef>
          </c:tx>
          <c:spPr>
            <a:ln w="34925" cap="rnd">
              <a:solidFill>
                <a:schemeClr val="accent4">
                  <a:tint val="8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'3a. Moving Average'!$B$3:$B$1266</c15:sqref>
                  </c15:fullRef>
                </c:ext>
              </c:extLst>
              <c:f>'3a. Moving Average'!$B$4:$B$1266</c:f>
              <c:numCache>
                <c:formatCode>m/d/yyyy</c:formatCode>
                <c:ptCount val="1263"/>
                <c:pt idx="0">
                  <c:v>43784.291666666664</c:v>
                </c:pt>
                <c:pt idx="1">
                  <c:v>43787.291666666664</c:v>
                </c:pt>
                <c:pt idx="2">
                  <c:v>43788.291666666664</c:v>
                </c:pt>
                <c:pt idx="3">
                  <c:v>43789.291666666664</c:v>
                </c:pt>
                <c:pt idx="4">
                  <c:v>43790.291666666664</c:v>
                </c:pt>
                <c:pt idx="5">
                  <c:v>43791.291666666664</c:v>
                </c:pt>
                <c:pt idx="6">
                  <c:v>43794.291666666664</c:v>
                </c:pt>
                <c:pt idx="7">
                  <c:v>43795.291666666664</c:v>
                </c:pt>
                <c:pt idx="8">
                  <c:v>43796.291666666664</c:v>
                </c:pt>
                <c:pt idx="9">
                  <c:v>43798.291666666664</c:v>
                </c:pt>
                <c:pt idx="10">
                  <c:v>43801.291666666664</c:v>
                </c:pt>
                <c:pt idx="11">
                  <c:v>43802.291666666664</c:v>
                </c:pt>
                <c:pt idx="12">
                  <c:v>43803.291666666664</c:v>
                </c:pt>
                <c:pt idx="13">
                  <c:v>43804.291666666664</c:v>
                </c:pt>
                <c:pt idx="14">
                  <c:v>43805.291666666664</c:v>
                </c:pt>
                <c:pt idx="15">
                  <c:v>43808.291666666664</c:v>
                </c:pt>
                <c:pt idx="16">
                  <c:v>43809.291666666664</c:v>
                </c:pt>
                <c:pt idx="17">
                  <c:v>43810.291666666664</c:v>
                </c:pt>
                <c:pt idx="18">
                  <c:v>43811.291666666664</c:v>
                </c:pt>
                <c:pt idx="19">
                  <c:v>43812.291666666664</c:v>
                </c:pt>
                <c:pt idx="20">
                  <c:v>43815.291666666664</c:v>
                </c:pt>
                <c:pt idx="21">
                  <c:v>43816.291666666664</c:v>
                </c:pt>
                <c:pt idx="22">
                  <c:v>43817.291666666664</c:v>
                </c:pt>
                <c:pt idx="23">
                  <c:v>43818.291666666664</c:v>
                </c:pt>
                <c:pt idx="24">
                  <c:v>43819.291666666664</c:v>
                </c:pt>
                <c:pt idx="25">
                  <c:v>43822.291666666664</c:v>
                </c:pt>
                <c:pt idx="26">
                  <c:v>43823.291666666664</c:v>
                </c:pt>
                <c:pt idx="27">
                  <c:v>43825.291666666664</c:v>
                </c:pt>
                <c:pt idx="28">
                  <c:v>43826.291666666664</c:v>
                </c:pt>
                <c:pt idx="29">
                  <c:v>43829.291666666664</c:v>
                </c:pt>
                <c:pt idx="30">
                  <c:v>43830.291666666664</c:v>
                </c:pt>
                <c:pt idx="31">
                  <c:v>43832.291666666664</c:v>
                </c:pt>
                <c:pt idx="32">
                  <c:v>43833.291666666664</c:v>
                </c:pt>
                <c:pt idx="33">
                  <c:v>43836.291666666664</c:v>
                </c:pt>
                <c:pt idx="34">
                  <c:v>43837.291666666664</c:v>
                </c:pt>
                <c:pt idx="35">
                  <c:v>43838.291666666664</c:v>
                </c:pt>
                <c:pt idx="36">
                  <c:v>43839.291666666664</c:v>
                </c:pt>
                <c:pt idx="37">
                  <c:v>43840.291666666664</c:v>
                </c:pt>
                <c:pt idx="38">
                  <c:v>43843.291666666664</c:v>
                </c:pt>
                <c:pt idx="39">
                  <c:v>43844.291666666664</c:v>
                </c:pt>
                <c:pt idx="40">
                  <c:v>43845.291666666664</c:v>
                </c:pt>
                <c:pt idx="41">
                  <c:v>43846.291666666664</c:v>
                </c:pt>
                <c:pt idx="42">
                  <c:v>43847.291666666664</c:v>
                </c:pt>
                <c:pt idx="43">
                  <c:v>43851.291666666664</c:v>
                </c:pt>
                <c:pt idx="44">
                  <c:v>43852.291666666664</c:v>
                </c:pt>
                <c:pt idx="45">
                  <c:v>43853.291666666664</c:v>
                </c:pt>
                <c:pt idx="46">
                  <c:v>43854.291666666664</c:v>
                </c:pt>
                <c:pt idx="47">
                  <c:v>43857.291666666664</c:v>
                </c:pt>
                <c:pt idx="48">
                  <c:v>43858.291666666664</c:v>
                </c:pt>
                <c:pt idx="49">
                  <c:v>43859.291666666664</c:v>
                </c:pt>
                <c:pt idx="50">
                  <c:v>43860.291666666664</c:v>
                </c:pt>
                <c:pt idx="51">
                  <c:v>43861.291666666664</c:v>
                </c:pt>
                <c:pt idx="52">
                  <c:v>43864.291666666664</c:v>
                </c:pt>
                <c:pt idx="53">
                  <c:v>43865.291666666664</c:v>
                </c:pt>
                <c:pt idx="54">
                  <c:v>43866.291666666664</c:v>
                </c:pt>
                <c:pt idx="55">
                  <c:v>43867.291666666664</c:v>
                </c:pt>
                <c:pt idx="56">
                  <c:v>43868.291666666664</c:v>
                </c:pt>
                <c:pt idx="57">
                  <c:v>43871.291666666664</c:v>
                </c:pt>
                <c:pt idx="58">
                  <c:v>43872.291666666664</c:v>
                </c:pt>
                <c:pt idx="59">
                  <c:v>43873.291666666664</c:v>
                </c:pt>
                <c:pt idx="60">
                  <c:v>43874.291666666664</c:v>
                </c:pt>
                <c:pt idx="61">
                  <c:v>43875.291666666664</c:v>
                </c:pt>
                <c:pt idx="62">
                  <c:v>43879.291666666664</c:v>
                </c:pt>
                <c:pt idx="63">
                  <c:v>43880.291666666664</c:v>
                </c:pt>
                <c:pt idx="64">
                  <c:v>43881.291666666664</c:v>
                </c:pt>
                <c:pt idx="65">
                  <c:v>43882.291666666664</c:v>
                </c:pt>
                <c:pt idx="66">
                  <c:v>43885.291666666664</c:v>
                </c:pt>
                <c:pt idx="67">
                  <c:v>43886.291666666664</c:v>
                </c:pt>
                <c:pt idx="68">
                  <c:v>43887.291666666664</c:v>
                </c:pt>
                <c:pt idx="69">
                  <c:v>43888.291666666664</c:v>
                </c:pt>
                <c:pt idx="70">
                  <c:v>43889.291666666664</c:v>
                </c:pt>
                <c:pt idx="71">
                  <c:v>43892.291666666664</c:v>
                </c:pt>
                <c:pt idx="72">
                  <c:v>43893.291666666664</c:v>
                </c:pt>
                <c:pt idx="73">
                  <c:v>43894.291666666664</c:v>
                </c:pt>
                <c:pt idx="74">
                  <c:v>43895.291666666664</c:v>
                </c:pt>
                <c:pt idx="75">
                  <c:v>43896.291666666664</c:v>
                </c:pt>
                <c:pt idx="76">
                  <c:v>43899.291666666664</c:v>
                </c:pt>
                <c:pt idx="77">
                  <c:v>43900.291666666664</c:v>
                </c:pt>
                <c:pt idx="78">
                  <c:v>43901.291666666664</c:v>
                </c:pt>
                <c:pt idx="79">
                  <c:v>43902.291666666664</c:v>
                </c:pt>
                <c:pt idx="80">
                  <c:v>43903.291666666664</c:v>
                </c:pt>
                <c:pt idx="81">
                  <c:v>43906.291666666664</c:v>
                </c:pt>
                <c:pt idx="82">
                  <c:v>43907.291666666664</c:v>
                </c:pt>
                <c:pt idx="83">
                  <c:v>43908.291666666664</c:v>
                </c:pt>
                <c:pt idx="84">
                  <c:v>43909.291666666664</c:v>
                </c:pt>
                <c:pt idx="85">
                  <c:v>43910.291666666664</c:v>
                </c:pt>
                <c:pt idx="86">
                  <c:v>43913.291666666664</c:v>
                </c:pt>
                <c:pt idx="87">
                  <c:v>43914.291666666664</c:v>
                </c:pt>
                <c:pt idx="88">
                  <c:v>43915.291666666664</c:v>
                </c:pt>
                <c:pt idx="89">
                  <c:v>43916.291666666664</c:v>
                </c:pt>
                <c:pt idx="90">
                  <c:v>43917.291666666664</c:v>
                </c:pt>
                <c:pt idx="91">
                  <c:v>43920.291666666664</c:v>
                </c:pt>
                <c:pt idx="92">
                  <c:v>43921.291666666664</c:v>
                </c:pt>
                <c:pt idx="93">
                  <c:v>43922.291666666664</c:v>
                </c:pt>
                <c:pt idx="94">
                  <c:v>43923.291666666664</c:v>
                </c:pt>
                <c:pt idx="95">
                  <c:v>43924.291666666664</c:v>
                </c:pt>
                <c:pt idx="96">
                  <c:v>43927.291666666664</c:v>
                </c:pt>
                <c:pt idx="97">
                  <c:v>43928.291666666664</c:v>
                </c:pt>
                <c:pt idx="98">
                  <c:v>43929.291666666664</c:v>
                </c:pt>
                <c:pt idx="99">
                  <c:v>43930.291666666664</c:v>
                </c:pt>
                <c:pt idx="100">
                  <c:v>43934.291666666664</c:v>
                </c:pt>
                <c:pt idx="101">
                  <c:v>43935.291666666664</c:v>
                </c:pt>
                <c:pt idx="102">
                  <c:v>43936.291666666664</c:v>
                </c:pt>
                <c:pt idx="103">
                  <c:v>43937.291666666664</c:v>
                </c:pt>
                <c:pt idx="104">
                  <c:v>43938.291666666664</c:v>
                </c:pt>
                <c:pt idx="105">
                  <c:v>43941.291666666664</c:v>
                </c:pt>
                <c:pt idx="106">
                  <c:v>43942.291666666664</c:v>
                </c:pt>
                <c:pt idx="107">
                  <c:v>43943.291666666664</c:v>
                </c:pt>
                <c:pt idx="108">
                  <c:v>43944.291666666664</c:v>
                </c:pt>
                <c:pt idx="109">
                  <c:v>43945.291666666664</c:v>
                </c:pt>
                <c:pt idx="110">
                  <c:v>43948.291666666664</c:v>
                </c:pt>
                <c:pt idx="111">
                  <c:v>43949.291666666664</c:v>
                </c:pt>
                <c:pt idx="112">
                  <c:v>43950.291666666664</c:v>
                </c:pt>
                <c:pt idx="113">
                  <c:v>43951.291666666664</c:v>
                </c:pt>
                <c:pt idx="114">
                  <c:v>43952.291666666664</c:v>
                </c:pt>
                <c:pt idx="115">
                  <c:v>43955.291666666664</c:v>
                </c:pt>
                <c:pt idx="116">
                  <c:v>43956.291666666664</c:v>
                </c:pt>
                <c:pt idx="117">
                  <c:v>43957.291666666664</c:v>
                </c:pt>
                <c:pt idx="118">
                  <c:v>43958.291666666664</c:v>
                </c:pt>
                <c:pt idx="119">
                  <c:v>43959.291666666664</c:v>
                </c:pt>
                <c:pt idx="120">
                  <c:v>43962.291666666664</c:v>
                </c:pt>
                <c:pt idx="121">
                  <c:v>43963.291666666664</c:v>
                </c:pt>
                <c:pt idx="122">
                  <c:v>43964.291666666664</c:v>
                </c:pt>
                <c:pt idx="123">
                  <c:v>43965.291666666664</c:v>
                </c:pt>
                <c:pt idx="124">
                  <c:v>43966.291666666664</c:v>
                </c:pt>
                <c:pt idx="125">
                  <c:v>43969.291666666664</c:v>
                </c:pt>
                <c:pt idx="126">
                  <c:v>43970.291666666664</c:v>
                </c:pt>
                <c:pt idx="127">
                  <c:v>43971.291666666664</c:v>
                </c:pt>
                <c:pt idx="128">
                  <c:v>43972.291666666664</c:v>
                </c:pt>
                <c:pt idx="129">
                  <c:v>43973.291666666664</c:v>
                </c:pt>
                <c:pt idx="130">
                  <c:v>43977.291666666664</c:v>
                </c:pt>
                <c:pt idx="131">
                  <c:v>43978.291666666664</c:v>
                </c:pt>
                <c:pt idx="132">
                  <c:v>43979.291666666664</c:v>
                </c:pt>
                <c:pt idx="133">
                  <c:v>43980.291666666664</c:v>
                </c:pt>
                <c:pt idx="134">
                  <c:v>43983.291666666664</c:v>
                </c:pt>
                <c:pt idx="135">
                  <c:v>43984.291666666664</c:v>
                </c:pt>
                <c:pt idx="136">
                  <c:v>43985.291666666664</c:v>
                </c:pt>
                <c:pt idx="137">
                  <c:v>43986.291666666664</c:v>
                </c:pt>
                <c:pt idx="138">
                  <c:v>43987.291666666664</c:v>
                </c:pt>
                <c:pt idx="139">
                  <c:v>43990.291666666664</c:v>
                </c:pt>
                <c:pt idx="140">
                  <c:v>43991.291666666664</c:v>
                </c:pt>
                <c:pt idx="141">
                  <c:v>43992.291666666664</c:v>
                </c:pt>
                <c:pt idx="142">
                  <c:v>43993.291666666664</c:v>
                </c:pt>
                <c:pt idx="143">
                  <c:v>43994.291666666664</c:v>
                </c:pt>
                <c:pt idx="144">
                  <c:v>43997.291666666664</c:v>
                </c:pt>
                <c:pt idx="145">
                  <c:v>43998.291666666664</c:v>
                </c:pt>
                <c:pt idx="146">
                  <c:v>43999.291666666664</c:v>
                </c:pt>
                <c:pt idx="147">
                  <c:v>44000.291666666664</c:v>
                </c:pt>
                <c:pt idx="148">
                  <c:v>44001.291666666664</c:v>
                </c:pt>
                <c:pt idx="149">
                  <c:v>44004.291666666664</c:v>
                </c:pt>
                <c:pt idx="150">
                  <c:v>44005.291666666664</c:v>
                </c:pt>
                <c:pt idx="151">
                  <c:v>44006.291666666664</c:v>
                </c:pt>
                <c:pt idx="152">
                  <c:v>44007.291666666664</c:v>
                </c:pt>
                <c:pt idx="153">
                  <c:v>44008.291666666664</c:v>
                </c:pt>
                <c:pt idx="154">
                  <c:v>44011.291666666664</c:v>
                </c:pt>
                <c:pt idx="155">
                  <c:v>44012.291666666664</c:v>
                </c:pt>
                <c:pt idx="156">
                  <c:v>44013.291666666664</c:v>
                </c:pt>
                <c:pt idx="157">
                  <c:v>44014.291666666664</c:v>
                </c:pt>
                <c:pt idx="158">
                  <c:v>44018.291666666664</c:v>
                </c:pt>
                <c:pt idx="159">
                  <c:v>44019.291666666664</c:v>
                </c:pt>
                <c:pt idx="160">
                  <c:v>44020.291666666664</c:v>
                </c:pt>
                <c:pt idx="161">
                  <c:v>44021.291666666664</c:v>
                </c:pt>
                <c:pt idx="162">
                  <c:v>44022.291666666664</c:v>
                </c:pt>
                <c:pt idx="163">
                  <c:v>44025.291666666664</c:v>
                </c:pt>
                <c:pt idx="164">
                  <c:v>44026.291666666664</c:v>
                </c:pt>
                <c:pt idx="165">
                  <c:v>44027.291666666664</c:v>
                </c:pt>
                <c:pt idx="166">
                  <c:v>44028.291666666664</c:v>
                </c:pt>
                <c:pt idx="167">
                  <c:v>44029.291666666664</c:v>
                </c:pt>
                <c:pt idx="168">
                  <c:v>44032.291666666664</c:v>
                </c:pt>
                <c:pt idx="169">
                  <c:v>44033.291666666664</c:v>
                </c:pt>
                <c:pt idx="170">
                  <c:v>44034.291666666664</c:v>
                </c:pt>
                <c:pt idx="171">
                  <c:v>44035.291666666664</c:v>
                </c:pt>
                <c:pt idx="172">
                  <c:v>44036.291666666664</c:v>
                </c:pt>
                <c:pt idx="173">
                  <c:v>44039.291666666664</c:v>
                </c:pt>
                <c:pt idx="174">
                  <c:v>44040.291666666664</c:v>
                </c:pt>
                <c:pt idx="175">
                  <c:v>44041.291666666664</c:v>
                </c:pt>
                <c:pt idx="176">
                  <c:v>44042.291666666664</c:v>
                </c:pt>
                <c:pt idx="177">
                  <c:v>44043.291666666664</c:v>
                </c:pt>
                <c:pt idx="178">
                  <c:v>44046.291666666664</c:v>
                </c:pt>
                <c:pt idx="179">
                  <c:v>44047.291666666664</c:v>
                </c:pt>
                <c:pt idx="180">
                  <c:v>44048.291666666664</c:v>
                </c:pt>
                <c:pt idx="181">
                  <c:v>44049.291666666664</c:v>
                </c:pt>
                <c:pt idx="182">
                  <c:v>44050.291666666664</c:v>
                </c:pt>
                <c:pt idx="183">
                  <c:v>44053.291666666664</c:v>
                </c:pt>
                <c:pt idx="184">
                  <c:v>44054.291666666664</c:v>
                </c:pt>
                <c:pt idx="185">
                  <c:v>44055.291666666664</c:v>
                </c:pt>
                <c:pt idx="186">
                  <c:v>44056.291666666664</c:v>
                </c:pt>
                <c:pt idx="187">
                  <c:v>44057.291666666664</c:v>
                </c:pt>
                <c:pt idx="188">
                  <c:v>44060.291666666664</c:v>
                </c:pt>
                <c:pt idx="189">
                  <c:v>44061.291666666664</c:v>
                </c:pt>
                <c:pt idx="190">
                  <c:v>44062.291666666664</c:v>
                </c:pt>
                <c:pt idx="191">
                  <c:v>44063.291666666664</c:v>
                </c:pt>
                <c:pt idx="192">
                  <c:v>44064.291666666664</c:v>
                </c:pt>
                <c:pt idx="193">
                  <c:v>44067.291666666664</c:v>
                </c:pt>
                <c:pt idx="194">
                  <c:v>44068.291666666664</c:v>
                </c:pt>
                <c:pt idx="195">
                  <c:v>44069.291666666664</c:v>
                </c:pt>
                <c:pt idx="196">
                  <c:v>44070.291666666664</c:v>
                </c:pt>
                <c:pt idx="197">
                  <c:v>44071.291666666664</c:v>
                </c:pt>
                <c:pt idx="198">
                  <c:v>44074.291666666664</c:v>
                </c:pt>
                <c:pt idx="199">
                  <c:v>44075.291666666664</c:v>
                </c:pt>
                <c:pt idx="200">
                  <c:v>44076.291666666664</c:v>
                </c:pt>
                <c:pt idx="201">
                  <c:v>44077.291666666664</c:v>
                </c:pt>
                <c:pt idx="202">
                  <c:v>44078.291666666664</c:v>
                </c:pt>
                <c:pt idx="203">
                  <c:v>44082.291666666664</c:v>
                </c:pt>
                <c:pt idx="204">
                  <c:v>44083.291666666664</c:v>
                </c:pt>
                <c:pt idx="205">
                  <c:v>44084.291666666664</c:v>
                </c:pt>
                <c:pt idx="206">
                  <c:v>44085.291666666664</c:v>
                </c:pt>
                <c:pt idx="207">
                  <c:v>44088.291666666664</c:v>
                </c:pt>
                <c:pt idx="208">
                  <c:v>44089.291666666664</c:v>
                </c:pt>
                <c:pt idx="209">
                  <c:v>44090.291666666664</c:v>
                </c:pt>
                <c:pt idx="210">
                  <c:v>44091.291666666664</c:v>
                </c:pt>
                <c:pt idx="211">
                  <c:v>44092.291666666664</c:v>
                </c:pt>
                <c:pt idx="212">
                  <c:v>44095.291666666664</c:v>
                </c:pt>
                <c:pt idx="213">
                  <c:v>44096.291666666664</c:v>
                </c:pt>
                <c:pt idx="214">
                  <c:v>44097.291666666664</c:v>
                </c:pt>
                <c:pt idx="215">
                  <c:v>44098.291666666664</c:v>
                </c:pt>
                <c:pt idx="216">
                  <c:v>44099.291666666664</c:v>
                </c:pt>
                <c:pt idx="217">
                  <c:v>44102.291666666664</c:v>
                </c:pt>
                <c:pt idx="218">
                  <c:v>44103.291666666664</c:v>
                </c:pt>
                <c:pt idx="219">
                  <c:v>44104.291666666664</c:v>
                </c:pt>
                <c:pt idx="220">
                  <c:v>44105.291666666664</c:v>
                </c:pt>
                <c:pt idx="221">
                  <c:v>44106.291666666664</c:v>
                </c:pt>
                <c:pt idx="222">
                  <c:v>44109.291666666664</c:v>
                </c:pt>
                <c:pt idx="223">
                  <c:v>44110.291666666664</c:v>
                </c:pt>
                <c:pt idx="224">
                  <c:v>44111.291666666664</c:v>
                </c:pt>
                <c:pt idx="225">
                  <c:v>44112.291666666664</c:v>
                </c:pt>
                <c:pt idx="226">
                  <c:v>44113.291666666664</c:v>
                </c:pt>
                <c:pt idx="227">
                  <c:v>44116.291666666664</c:v>
                </c:pt>
                <c:pt idx="228">
                  <c:v>44117.291666666664</c:v>
                </c:pt>
                <c:pt idx="229">
                  <c:v>44118.291666666664</c:v>
                </c:pt>
                <c:pt idx="230">
                  <c:v>44119.291666666664</c:v>
                </c:pt>
                <c:pt idx="231">
                  <c:v>44120.291666666664</c:v>
                </c:pt>
                <c:pt idx="232">
                  <c:v>44123.291666666664</c:v>
                </c:pt>
                <c:pt idx="233">
                  <c:v>44124.291666666664</c:v>
                </c:pt>
                <c:pt idx="234">
                  <c:v>44125.291666666664</c:v>
                </c:pt>
                <c:pt idx="235">
                  <c:v>44126.291666666664</c:v>
                </c:pt>
                <c:pt idx="236">
                  <c:v>44127.291666666664</c:v>
                </c:pt>
                <c:pt idx="237">
                  <c:v>44130.291666666664</c:v>
                </c:pt>
                <c:pt idx="238">
                  <c:v>44131.291666666664</c:v>
                </c:pt>
                <c:pt idx="239">
                  <c:v>44132.291666666664</c:v>
                </c:pt>
                <c:pt idx="240">
                  <c:v>44133.291666666664</c:v>
                </c:pt>
                <c:pt idx="241">
                  <c:v>44134.291666666664</c:v>
                </c:pt>
                <c:pt idx="242">
                  <c:v>44137.291666666664</c:v>
                </c:pt>
                <c:pt idx="243">
                  <c:v>44138.291666666664</c:v>
                </c:pt>
                <c:pt idx="244">
                  <c:v>44139.291666666664</c:v>
                </c:pt>
                <c:pt idx="245">
                  <c:v>44140.291666666664</c:v>
                </c:pt>
                <c:pt idx="246">
                  <c:v>44141.291666666664</c:v>
                </c:pt>
                <c:pt idx="247">
                  <c:v>44144.291666666664</c:v>
                </c:pt>
                <c:pt idx="248">
                  <c:v>44145.291666666664</c:v>
                </c:pt>
                <c:pt idx="249">
                  <c:v>44146.291666666664</c:v>
                </c:pt>
                <c:pt idx="250">
                  <c:v>44147.291666666664</c:v>
                </c:pt>
                <c:pt idx="251">
                  <c:v>44148.291666666664</c:v>
                </c:pt>
                <c:pt idx="252">
                  <c:v>44151.291666666664</c:v>
                </c:pt>
                <c:pt idx="253">
                  <c:v>44152.291666666664</c:v>
                </c:pt>
                <c:pt idx="254">
                  <c:v>44153.291666666664</c:v>
                </c:pt>
                <c:pt idx="255">
                  <c:v>44154.291666666664</c:v>
                </c:pt>
                <c:pt idx="256">
                  <c:v>44155.291666666664</c:v>
                </c:pt>
                <c:pt idx="257">
                  <c:v>44158.291666666664</c:v>
                </c:pt>
                <c:pt idx="258">
                  <c:v>44159.291666666664</c:v>
                </c:pt>
                <c:pt idx="259">
                  <c:v>44160.291666666664</c:v>
                </c:pt>
                <c:pt idx="260">
                  <c:v>44162.291666666664</c:v>
                </c:pt>
                <c:pt idx="261">
                  <c:v>44165.291666666664</c:v>
                </c:pt>
                <c:pt idx="262">
                  <c:v>44166.291666666664</c:v>
                </c:pt>
                <c:pt idx="263">
                  <c:v>44167.291666666664</c:v>
                </c:pt>
                <c:pt idx="264">
                  <c:v>44168.291666666664</c:v>
                </c:pt>
                <c:pt idx="265">
                  <c:v>44169.291666666664</c:v>
                </c:pt>
                <c:pt idx="266">
                  <c:v>44172.291666666664</c:v>
                </c:pt>
                <c:pt idx="267">
                  <c:v>44173.291666666664</c:v>
                </c:pt>
                <c:pt idx="268">
                  <c:v>44174.291666666664</c:v>
                </c:pt>
                <c:pt idx="269">
                  <c:v>44175.291666666664</c:v>
                </c:pt>
                <c:pt idx="270">
                  <c:v>44176.291666666664</c:v>
                </c:pt>
                <c:pt idx="271">
                  <c:v>44179.291666666664</c:v>
                </c:pt>
                <c:pt idx="272">
                  <c:v>44180.291666666664</c:v>
                </c:pt>
                <c:pt idx="273">
                  <c:v>44181.291666666664</c:v>
                </c:pt>
                <c:pt idx="274">
                  <c:v>44182.291666666664</c:v>
                </c:pt>
                <c:pt idx="275">
                  <c:v>44183.291666666664</c:v>
                </c:pt>
                <c:pt idx="276">
                  <c:v>44186.291666666664</c:v>
                </c:pt>
                <c:pt idx="277">
                  <c:v>44187.291666666664</c:v>
                </c:pt>
                <c:pt idx="278">
                  <c:v>44188.291666666664</c:v>
                </c:pt>
                <c:pt idx="279">
                  <c:v>44189.291666666664</c:v>
                </c:pt>
                <c:pt idx="280">
                  <c:v>44193.291666666664</c:v>
                </c:pt>
                <c:pt idx="281">
                  <c:v>44194.291666666664</c:v>
                </c:pt>
                <c:pt idx="282">
                  <c:v>44195.291666666664</c:v>
                </c:pt>
                <c:pt idx="283">
                  <c:v>44196.291666666664</c:v>
                </c:pt>
                <c:pt idx="284">
                  <c:v>44200.291666666664</c:v>
                </c:pt>
                <c:pt idx="285">
                  <c:v>44201.291666666664</c:v>
                </c:pt>
                <c:pt idx="286">
                  <c:v>44202.291666666664</c:v>
                </c:pt>
                <c:pt idx="287">
                  <c:v>44203.291666666664</c:v>
                </c:pt>
                <c:pt idx="288">
                  <c:v>44204.291666666664</c:v>
                </c:pt>
                <c:pt idx="289">
                  <c:v>44207.291666666664</c:v>
                </c:pt>
                <c:pt idx="290">
                  <c:v>44208.291666666664</c:v>
                </c:pt>
                <c:pt idx="291">
                  <c:v>44209.291666666664</c:v>
                </c:pt>
                <c:pt idx="292">
                  <c:v>44210.291666666664</c:v>
                </c:pt>
                <c:pt idx="293">
                  <c:v>44211.291666666664</c:v>
                </c:pt>
                <c:pt idx="294">
                  <c:v>44215.291666666664</c:v>
                </c:pt>
                <c:pt idx="295">
                  <c:v>44216.291666666664</c:v>
                </c:pt>
                <c:pt idx="296">
                  <c:v>44217.291666666664</c:v>
                </c:pt>
                <c:pt idx="297">
                  <c:v>44218.291666666664</c:v>
                </c:pt>
                <c:pt idx="298">
                  <c:v>44221.291666666664</c:v>
                </c:pt>
                <c:pt idx="299">
                  <c:v>44222.291666666664</c:v>
                </c:pt>
                <c:pt idx="300">
                  <c:v>44223.291666666664</c:v>
                </c:pt>
                <c:pt idx="301">
                  <c:v>44224.291666666664</c:v>
                </c:pt>
                <c:pt idx="302">
                  <c:v>44225.291666666664</c:v>
                </c:pt>
                <c:pt idx="303">
                  <c:v>44228.291666666664</c:v>
                </c:pt>
                <c:pt idx="304">
                  <c:v>44229.291666666664</c:v>
                </c:pt>
                <c:pt idx="305">
                  <c:v>44230.291666666664</c:v>
                </c:pt>
                <c:pt idx="306">
                  <c:v>44231.291666666664</c:v>
                </c:pt>
                <c:pt idx="307">
                  <c:v>44232.291666666664</c:v>
                </c:pt>
                <c:pt idx="308">
                  <c:v>44235.291666666664</c:v>
                </c:pt>
                <c:pt idx="309">
                  <c:v>44236.291666666664</c:v>
                </c:pt>
                <c:pt idx="310">
                  <c:v>44237.291666666664</c:v>
                </c:pt>
                <c:pt idx="311">
                  <c:v>44238.291666666664</c:v>
                </c:pt>
                <c:pt idx="312">
                  <c:v>44239.291666666664</c:v>
                </c:pt>
                <c:pt idx="313">
                  <c:v>44243.291666666664</c:v>
                </c:pt>
                <c:pt idx="314">
                  <c:v>44244.291666666664</c:v>
                </c:pt>
                <c:pt idx="315">
                  <c:v>44245.291666666664</c:v>
                </c:pt>
                <c:pt idx="316">
                  <c:v>44246.291666666664</c:v>
                </c:pt>
                <c:pt idx="317">
                  <c:v>44249.291666666664</c:v>
                </c:pt>
                <c:pt idx="318">
                  <c:v>44250.291666666664</c:v>
                </c:pt>
                <c:pt idx="319">
                  <c:v>44251.291666666664</c:v>
                </c:pt>
                <c:pt idx="320">
                  <c:v>44252.291666666664</c:v>
                </c:pt>
                <c:pt idx="321">
                  <c:v>44253.291666666664</c:v>
                </c:pt>
                <c:pt idx="322">
                  <c:v>44256.291666666664</c:v>
                </c:pt>
                <c:pt idx="323">
                  <c:v>44257.291666666664</c:v>
                </c:pt>
                <c:pt idx="324">
                  <c:v>44258.291666666664</c:v>
                </c:pt>
                <c:pt idx="325">
                  <c:v>44259.291666666664</c:v>
                </c:pt>
                <c:pt idx="326">
                  <c:v>44260.291666666664</c:v>
                </c:pt>
                <c:pt idx="327">
                  <c:v>44263.291666666664</c:v>
                </c:pt>
                <c:pt idx="328">
                  <c:v>44264.291666666664</c:v>
                </c:pt>
                <c:pt idx="329">
                  <c:v>44265.291666666664</c:v>
                </c:pt>
                <c:pt idx="330">
                  <c:v>44266.291666666664</c:v>
                </c:pt>
                <c:pt idx="331">
                  <c:v>44267.291666666664</c:v>
                </c:pt>
                <c:pt idx="332">
                  <c:v>44270.291666666664</c:v>
                </c:pt>
                <c:pt idx="333">
                  <c:v>44271.291666666664</c:v>
                </c:pt>
                <c:pt idx="334">
                  <c:v>44272.291666666664</c:v>
                </c:pt>
                <c:pt idx="335">
                  <c:v>44273.291666666664</c:v>
                </c:pt>
                <c:pt idx="336">
                  <c:v>44274.291666666664</c:v>
                </c:pt>
                <c:pt idx="337">
                  <c:v>44277.291666666664</c:v>
                </c:pt>
                <c:pt idx="338">
                  <c:v>44278.291666666664</c:v>
                </c:pt>
                <c:pt idx="339">
                  <c:v>44279.291666666664</c:v>
                </c:pt>
                <c:pt idx="340">
                  <c:v>44280.291666666664</c:v>
                </c:pt>
                <c:pt idx="341">
                  <c:v>44281.291666666664</c:v>
                </c:pt>
                <c:pt idx="342">
                  <c:v>44284.291666666664</c:v>
                </c:pt>
                <c:pt idx="343">
                  <c:v>44285.291666666664</c:v>
                </c:pt>
                <c:pt idx="344">
                  <c:v>44286.291666666664</c:v>
                </c:pt>
                <c:pt idx="345">
                  <c:v>44287.291666666664</c:v>
                </c:pt>
                <c:pt idx="346">
                  <c:v>44291.291666666664</c:v>
                </c:pt>
                <c:pt idx="347">
                  <c:v>44292.291666666664</c:v>
                </c:pt>
                <c:pt idx="348">
                  <c:v>44293.291666666664</c:v>
                </c:pt>
                <c:pt idx="349">
                  <c:v>44294.291666666664</c:v>
                </c:pt>
                <c:pt idx="350">
                  <c:v>44295.291666666664</c:v>
                </c:pt>
                <c:pt idx="351">
                  <c:v>44298.291666666664</c:v>
                </c:pt>
                <c:pt idx="352">
                  <c:v>44299.291666666664</c:v>
                </c:pt>
                <c:pt idx="353">
                  <c:v>44300.291666666664</c:v>
                </c:pt>
                <c:pt idx="354">
                  <c:v>44301.291666666664</c:v>
                </c:pt>
                <c:pt idx="355">
                  <c:v>44302.291666666664</c:v>
                </c:pt>
                <c:pt idx="356">
                  <c:v>44305.291666666664</c:v>
                </c:pt>
                <c:pt idx="357">
                  <c:v>44306.291666666664</c:v>
                </c:pt>
                <c:pt idx="358">
                  <c:v>44307.291666666664</c:v>
                </c:pt>
                <c:pt idx="359">
                  <c:v>44308.291666666664</c:v>
                </c:pt>
                <c:pt idx="360">
                  <c:v>44309.291666666664</c:v>
                </c:pt>
                <c:pt idx="361">
                  <c:v>44312.291666666664</c:v>
                </c:pt>
                <c:pt idx="362">
                  <c:v>44313.291666666664</c:v>
                </c:pt>
                <c:pt idx="363">
                  <c:v>44314.291666666664</c:v>
                </c:pt>
                <c:pt idx="364">
                  <c:v>44315.291666666664</c:v>
                </c:pt>
                <c:pt idx="365">
                  <c:v>44316.291666666664</c:v>
                </c:pt>
                <c:pt idx="366">
                  <c:v>44319.291666666664</c:v>
                </c:pt>
                <c:pt idx="367">
                  <c:v>44320.291666666664</c:v>
                </c:pt>
                <c:pt idx="368">
                  <c:v>44321.291666666664</c:v>
                </c:pt>
                <c:pt idx="369">
                  <c:v>44322.291666666664</c:v>
                </c:pt>
                <c:pt idx="370">
                  <c:v>44323.291666666664</c:v>
                </c:pt>
                <c:pt idx="371">
                  <c:v>44326.291666666664</c:v>
                </c:pt>
                <c:pt idx="372">
                  <c:v>44327.291666666664</c:v>
                </c:pt>
                <c:pt idx="373">
                  <c:v>44328.291666666664</c:v>
                </c:pt>
                <c:pt idx="374">
                  <c:v>44329.291666666664</c:v>
                </c:pt>
                <c:pt idx="375">
                  <c:v>44330.291666666664</c:v>
                </c:pt>
                <c:pt idx="376">
                  <c:v>44333.291666666664</c:v>
                </c:pt>
                <c:pt idx="377">
                  <c:v>44334.291666666664</c:v>
                </c:pt>
                <c:pt idx="378">
                  <c:v>44335.291666666664</c:v>
                </c:pt>
                <c:pt idx="379">
                  <c:v>44336.291666666664</c:v>
                </c:pt>
                <c:pt idx="380">
                  <c:v>44337.291666666664</c:v>
                </c:pt>
                <c:pt idx="381">
                  <c:v>44340.291666666664</c:v>
                </c:pt>
                <c:pt idx="382">
                  <c:v>44341.291666666664</c:v>
                </c:pt>
                <c:pt idx="383">
                  <c:v>44342.291666666664</c:v>
                </c:pt>
                <c:pt idx="384">
                  <c:v>44343.291666666664</c:v>
                </c:pt>
                <c:pt idx="385">
                  <c:v>44344.291666666664</c:v>
                </c:pt>
                <c:pt idx="386">
                  <c:v>44348.291666666664</c:v>
                </c:pt>
                <c:pt idx="387">
                  <c:v>44349.291666666664</c:v>
                </c:pt>
                <c:pt idx="388">
                  <c:v>44350.291666666664</c:v>
                </c:pt>
                <c:pt idx="389">
                  <c:v>44351.291666666664</c:v>
                </c:pt>
                <c:pt idx="390">
                  <c:v>44354.291666666664</c:v>
                </c:pt>
                <c:pt idx="391">
                  <c:v>44355.291666666664</c:v>
                </c:pt>
                <c:pt idx="392">
                  <c:v>44356.291666666664</c:v>
                </c:pt>
                <c:pt idx="393">
                  <c:v>44357.291666666664</c:v>
                </c:pt>
                <c:pt idx="394">
                  <c:v>44358.291666666664</c:v>
                </c:pt>
                <c:pt idx="395">
                  <c:v>44361.291666666664</c:v>
                </c:pt>
                <c:pt idx="396">
                  <c:v>44362.291666666664</c:v>
                </c:pt>
                <c:pt idx="397">
                  <c:v>44363.291666666664</c:v>
                </c:pt>
                <c:pt idx="398">
                  <c:v>44364.291666666664</c:v>
                </c:pt>
                <c:pt idx="399">
                  <c:v>44365.291666666664</c:v>
                </c:pt>
                <c:pt idx="400">
                  <c:v>44368.291666666664</c:v>
                </c:pt>
                <c:pt idx="401">
                  <c:v>44369.291666666664</c:v>
                </c:pt>
                <c:pt idx="402">
                  <c:v>44370.291666666664</c:v>
                </c:pt>
                <c:pt idx="403">
                  <c:v>44371.291666666664</c:v>
                </c:pt>
                <c:pt idx="404">
                  <c:v>44372.291666666664</c:v>
                </c:pt>
                <c:pt idx="405">
                  <c:v>44375.291666666664</c:v>
                </c:pt>
                <c:pt idx="406">
                  <c:v>44376.291666666664</c:v>
                </c:pt>
                <c:pt idx="407">
                  <c:v>44377.291666666664</c:v>
                </c:pt>
                <c:pt idx="408">
                  <c:v>44378.291666666664</c:v>
                </c:pt>
                <c:pt idx="409">
                  <c:v>44379.291666666664</c:v>
                </c:pt>
                <c:pt idx="410">
                  <c:v>44383.291666666664</c:v>
                </c:pt>
                <c:pt idx="411">
                  <c:v>44384.291666666664</c:v>
                </c:pt>
                <c:pt idx="412">
                  <c:v>44385.291666666664</c:v>
                </c:pt>
                <c:pt idx="413">
                  <c:v>44386.291666666664</c:v>
                </c:pt>
                <c:pt idx="414">
                  <c:v>44389.291666666664</c:v>
                </c:pt>
                <c:pt idx="415">
                  <c:v>44390.291666666664</c:v>
                </c:pt>
                <c:pt idx="416">
                  <c:v>44391.291666666664</c:v>
                </c:pt>
                <c:pt idx="417">
                  <c:v>44392.291666666664</c:v>
                </c:pt>
                <c:pt idx="418">
                  <c:v>44393.291666666664</c:v>
                </c:pt>
                <c:pt idx="419">
                  <c:v>44396.291666666664</c:v>
                </c:pt>
                <c:pt idx="420">
                  <c:v>44397.291666666664</c:v>
                </c:pt>
                <c:pt idx="421">
                  <c:v>44398.291666666664</c:v>
                </c:pt>
                <c:pt idx="422">
                  <c:v>44399.291666666664</c:v>
                </c:pt>
                <c:pt idx="423">
                  <c:v>44400.291666666664</c:v>
                </c:pt>
                <c:pt idx="424">
                  <c:v>44403.291666666664</c:v>
                </c:pt>
                <c:pt idx="425">
                  <c:v>44404.291666666664</c:v>
                </c:pt>
                <c:pt idx="426">
                  <c:v>44405.291666666664</c:v>
                </c:pt>
                <c:pt idx="427">
                  <c:v>44406.291666666664</c:v>
                </c:pt>
                <c:pt idx="428">
                  <c:v>44407.291666666664</c:v>
                </c:pt>
                <c:pt idx="429">
                  <c:v>44410.291666666664</c:v>
                </c:pt>
                <c:pt idx="430">
                  <c:v>44411.291666666664</c:v>
                </c:pt>
                <c:pt idx="431">
                  <c:v>44412.291666666664</c:v>
                </c:pt>
                <c:pt idx="432">
                  <c:v>44413.291666666664</c:v>
                </c:pt>
                <c:pt idx="433">
                  <c:v>44414.291666666664</c:v>
                </c:pt>
                <c:pt idx="434">
                  <c:v>44417.291666666664</c:v>
                </c:pt>
                <c:pt idx="435">
                  <c:v>44418.291666666664</c:v>
                </c:pt>
                <c:pt idx="436">
                  <c:v>44419.291666666664</c:v>
                </c:pt>
                <c:pt idx="437">
                  <c:v>44420.291666666664</c:v>
                </c:pt>
                <c:pt idx="438">
                  <c:v>44421.291666666664</c:v>
                </c:pt>
                <c:pt idx="439">
                  <c:v>44424.291666666664</c:v>
                </c:pt>
                <c:pt idx="440">
                  <c:v>44425.291666666664</c:v>
                </c:pt>
                <c:pt idx="441">
                  <c:v>44426.291666666664</c:v>
                </c:pt>
                <c:pt idx="442">
                  <c:v>44427.291666666664</c:v>
                </c:pt>
                <c:pt idx="443">
                  <c:v>44428.291666666664</c:v>
                </c:pt>
                <c:pt idx="444">
                  <c:v>44431.291666666664</c:v>
                </c:pt>
                <c:pt idx="445">
                  <c:v>44432.291666666664</c:v>
                </c:pt>
                <c:pt idx="446">
                  <c:v>44433.291666666664</c:v>
                </c:pt>
                <c:pt idx="447">
                  <c:v>44434.291666666664</c:v>
                </c:pt>
                <c:pt idx="448">
                  <c:v>44435.291666666664</c:v>
                </c:pt>
                <c:pt idx="449">
                  <c:v>44438.291666666664</c:v>
                </c:pt>
                <c:pt idx="450">
                  <c:v>44439.291666666664</c:v>
                </c:pt>
                <c:pt idx="451">
                  <c:v>44440.291666666664</c:v>
                </c:pt>
                <c:pt idx="452">
                  <c:v>44441.291666666664</c:v>
                </c:pt>
                <c:pt idx="453">
                  <c:v>44442.291666666664</c:v>
                </c:pt>
                <c:pt idx="454">
                  <c:v>44446.291666666664</c:v>
                </c:pt>
                <c:pt idx="455">
                  <c:v>44447.291666666664</c:v>
                </c:pt>
                <c:pt idx="456">
                  <c:v>44448.291666666664</c:v>
                </c:pt>
                <c:pt idx="457">
                  <c:v>44449.291666666664</c:v>
                </c:pt>
                <c:pt idx="458">
                  <c:v>44452.291666666664</c:v>
                </c:pt>
                <c:pt idx="459">
                  <c:v>44453.291666666664</c:v>
                </c:pt>
                <c:pt idx="460">
                  <c:v>44454.291666666664</c:v>
                </c:pt>
                <c:pt idx="461">
                  <c:v>44455.291666666664</c:v>
                </c:pt>
                <c:pt idx="462">
                  <c:v>44456.291666666664</c:v>
                </c:pt>
                <c:pt idx="463">
                  <c:v>44459.291666666664</c:v>
                </c:pt>
                <c:pt idx="464">
                  <c:v>44460.291666666664</c:v>
                </c:pt>
                <c:pt idx="465">
                  <c:v>44461.291666666664</c:v>
                </c:pt>
                <c:pt idx="466">
                  <c:v>44462.291666666664</c:v>
                </c:pt>
                <c:pt idx="467">
                  <c:v>44463.291666666664</c:v>
                </c:pt>
                <c:pt idx="468">
                  <c:v>44466.291666666664</c:v>
                </c:pt>
                <c:pt idx="469">
                  <c:v>44467.291666666664</c:v>
                </c:pt>
                <c:pt idx="470">
                  <c:v>44468.291666666664</c:v>
                </c:pt>
                <c:pt idx="471">
                  <c:v>44469.291666666664</c:v>
                </c:pt>
                <c:pt idx="472">
                  <c:v>44470.291666666664</c:v>
                </c:pt>
                <c:pt idx="473">
                  <c:v>44473.291666666664</c:v>
                </c:pt>
                <c:pt idx="474">
                  <c:v>44474.291666666664</c:v>
                </c:pt>
                <c:pt idx="475">
                  <c:v>44475.291666666664</c:v>
                </c:pt>
                <c:pt idx="476">
                  <c:v>44476.291666666664</c:v>
                </c:pt>
                <c:pt idx="477">
                  <c:v>44477.291666666664</c:v>
                </c:pt>
                <c:pt idx="478">
                  <c:v>44480.291666666664</c:v>
                </c:pt>
                <c:pt idx="479">
                  <c:v>44481.291666666664</c:v>
                </c:pt>
                <c:pt idx="480">
                  <c:v>44482.291666666664</c:v>
                </c:pt>
                <c:pt idx="481">
                  <c:v>44483.291666666664</c:v>
                </c:pt>
                <c:pt idx="482">
                  <c:v>44484.291666666664</c:v>
                </c:pt>
                <c:pt idx="483">
                  <c:v>44487.291666666664</c:v>
                </c:pt>
                <c:pt idx="484">
                  <c:v>44488.291666666664</c:v>
                </c:pt>
                <c:pt idx="485">
                  <c:v>44489.291666666664</c:v>
                </c:pt>
                <c:pt idx="486">
                  <c:v>44490.291666666664</c:v>
                </c:pt>
                <c:pt idx="487">
                  <c:v>44491.291666666664</c:v>
                </c:pt>
                <c:pt idx="488">
                  <c:v>44494.291666666664</c:v>
                </c:pt>
                <c:pt idx="489">
                  <c:v>44495.291666666664</c:v>
                </c:pt>
                <c:pt idx="490">
                  <c:v>44496.291666666664</c:v>
                </c:pt>
                <c:pt idx="491">
                  <c:v>44497.291666666664</c:v>
                </c:pt>
                <c:pt idx="492">
                  <c:v>44498.291666666664</c:v>
                </c:pt>
                <c:pt idx="493">
                  <c:v>44501.291666666664</c:v>
                </c:pt>
                <c:pt idx="494">
                  <c:v>44502.291666666664</c:v>
                </c:pt>
                <c:pt idx="495">
                  <c:v>44503.291666666664</c:v>
                </c:pt>
                <c:pt idx="496">
                  <c:v>44504.291666666664</c:v>
                </c:pt>
                <c:pt idx="497">
                  <c:v>44505.291666666664</c:v>
                </c:pt>
                <c:pt idx="498">
                  <c:v>44508.291666666664</c:v>
                </c:pt>
                <c:pt idx="499">
                  <c:v>44509.291666666664</c:v>
                </c:pt>
                <c:pt idx="500">
                  <c:v>44510.291666666664</c:v>
                </c:pt>
                <c:pt idx="501">
                  <c:v>44511.291666666664</c:v>
                </c:pt>
                <c:pt idx="502">
                  <c:v>44512.291666666664</c:v>
                </c:pt>
                <c:pt idx="503">
                  <c:v>44515.291666666664</c:v>
                </c:pt>
                <c:pt idx="504">
                  <c:v>44516.291666666664</c:v>
                </c:pt>
                <c:pt idx="505">
                  <c:v>44517.291666666664</c:v>
                </c:pt>
                <c:pt idx="506">
                  <c:v>44518.291666666664</c:v>
                </c:pt>
                <c:pt idx="507">
                  <c:v>44519.291666666664</c:v>
                </c:pt>
                <c:pt idx="508">
                  <c:v>44522.291666666664</c:v>
                </c:pt>
                <c:pt idx="509">
                  <c:v>44523.291666666664</c:v>
                </c:pt>
                <c:pt idx="510">
                  <c:v>44524.291666666664</c:v>
                </c:pt>
                <c:pt idx="511">
                  <c:v>44526.291666666664</c:v>
                </c:pt>
                <c:pt idx="512">
                  <c:v>44529.291666666664</c:v>
                </c:pt>
                <c:pt idx="513">
                  <c:v>44530.291666666664</c:v>
                </c:pt>
                <c:pt idx="514">
                  <c:v>44531.291666666664</c:v>
                </c:pt>
                <c:pt idx="515">
                  <c:v>44532.291666666664</c:v>
                </c:pt>
                <c:pt idx="516">
                  <c:v>44533.291666666664</c:v>
                </c:pt>
                <c:pt idx="517">
                  <c:v>44536.291666666664</c:v>
                </c:pt>
                <c:pt idx="518">
                  <c:v>44537.291666666664</c:v>
                </c:pt>
                <c:pt idx="519">
                  <c:v>44538.291666666664</c:v>
                </c:pt>
                <c:pt idx="520">
                  <c:v>44539.291666666664</c:v>
                </c:pt>
                <c:pt idx="521">
                  <c:v>44540.291666666664</c:v>
                </c:pt>
                <c:pt idx="522">
                  <c:v>44543.291666666664</c:v>
                </c:pt>
                <c:pt idx="523">
                  <c:v>44544.291666666664</c:v>
                </c:pt>
                <c:pt idx="524">
                  <c:v>44545.291666666664</c:v>
                </c:pt>
                <c:pt idx="525">
                  <c:v>44546.291666666664</c:v>
                </c:pt>
                <c:pt idx="526">
                  <c:v>44547.291666666664</c:v>
                </c:pt>
                <c:pt idx="527">
                  <c:v>44550.291666666664</c:v>
                </c:pt>
                <c:pt idx="528">
                  <c:v>44551.291666666664</c:v>
                </c:pt>
                <c:pt idx="529">
                  <c:v>44552.291666666664</c:v>
                </c:pt>
                <c:pt idx="530">
                  <c:v>44553.291666666664</c:v>
                </c:pt>
                <c:pt idx="531">
                  <c:v>44557.291666666664</c:v>
                </c:pt>
                <c:pt idx="532">
                  <c:v>44558.291666666664</c:v>
                </c:pt>
                <c:pt idx="533">
                  <c:v>44559.291666666664</c:v>
                </c:pt>
                <c:pt idx="534">
                  <c:v>44560.291666666664</c:v>
                </c:pt>
                <c:pt idx="535">
                  <c:v>44561.291666666664</c:v>
                </c:pt>
                <c:pt idx="536">
                  <c:v>44564.291666666664</c:v>
                </c:pt>
                <c:pt idx="537">
                  <c:v>44565.291666666664</c:v>
                </c:pt>
                <c:pt idx="538">
                  <c:v>44566.291666666664</c:v>
                </c:pt>
                <c:pt idx="539">
                  <c:v>44567.291666666664</c:v>
                </c:pt>
                <c:pt idx="540">
                  <c:v>44568.291666666664</c:v>
                </c:pt>
                <c:pt idx="541">
                  <c:v>44571.291666666664</c:v>
                </c:pt>
                <c:pt idx="542">
                  <c:v>44572.291666666664</c:v>
                </c:pt>
                <c:pt idx="543">
                  <c:v>44573.291666666664</c:v>
                </c:pt>
                <c:pt idx="544">
                  <c:v>44574.291666666664</c:v>
                </c:pt>
                <c:pt idx="545">
                  <c:v>44575.291666666664</c:v>
                </c:pt>
                <c:pt idx="546">
                  <c:v>44579.291666666664</c:v>
                </c:pt>
                <c:pt idx="547">
                  <c:v>44580.291666666664</c:v>
                </c:pt>
                <c:pt idx="548">
                  <c:v>44581.291666666664</c:v>
                </c:pt>
                <c:pt idx="549">
                  <c:v>44582.291666666664</c:v>
                </c:pt>
                <c:pt idx="550">
                  <c:v>44585.291666666664</c:v>
                </c:pt>
                <c:pt idx="551">
                  <c:v>44586.291666666664</c:v>
                </c:pt>
                <c:pt idx="552">
                  <c:v>44587.291666666664</c:v>
                </c:pt>
                <c:pt idx="553">
                  <c:v>44588.291666666664</c:v>
                </c:pt>
                <c:pt idx="554">
                  <c:v>44589.291666666664</c:v>
                </c:pt>
                <c:pt idx="555">
                  <c:v>44592.291666666664</c:v>
                </c:pt>
                <c:pt idx="556">
                  <c:v>44593.291666666664</c:v>
                </c:pt>
                <c:pt idx="557">
                  <c:v>44594.291666666664</c:v>
                </c:pt>
                <c:pt idx="558">
                  <c:v>44595.291666666664</c:v>
                </c:pt>
                <c:pt idx="559">
                  <c:v>44596.291666666664</c:v>
                </c:pt>
                <c:pt idx="560">
                  <c:v>44599.291666666664</c:v>
                </c:pt>
                <c:pt idx="561">
                  <c:v>44600.291666666664</c:v>
                </c:pt>
                <c:pt idx="562">
                  <c:v>44601.291666666664</c:v>
                </c:pt>
                <c:pt idx="563">
                  <c:v>44602.291666666664</c:v>
                </c:pt>
                <c:pt idx="564">
                  <c:v>44603.291666666664</c:v>
                </c:pt>
                <c:pt idx="565">
                  <c:v>44606.291666666664</c:v>
                </c:pt>
                <c:pt idx="566">
                  <c:v>44607.291666666664</c:v>
                </c:pt>
                <c:pt idx="567">
                  <c:v>44608.291666666664</c:v>
                </c:pt>
                <c:pt idx="568">
                  <c:v>44609.291666666664</c:v>
                </c:pt>
                <c:pt idx="569">
                  <c:v>44610.291666666664</c:v>
                </c:pt>
                <c:pt idx="570">
                  <c:v>44614.291666666664</c:v>
                </c:pt>
                <c:pt idx="571">
                  <c:v>44615.291666666664</c:v>
                </c:pt>
                <c:pt idx="572">
                  <c:v>44616.291666666664</c:v>
                </c:pt>
                <c:pt idx="573">
                  <c:v>44617.291666666664</c:v>
                </c:pt>
                <c:pt idx="574">
                  <c:v>44620.291666666664</c:v>
                </c:pt>
                <c:pt idx="575">
                  <c:v>44621.291666666664</c:v>
                </c:pt>
                <c:pt idx="576">
                  <c:v>44622.291666666664</c:v>
                </c:pt>
                <c:pt idx="577">
                  <c:v>44623.291666666664</c:v>
                </c:pt>
                <c:pt idx="578">
                  <c:v>44624.291666666664</c:v>
                </c:pt>
                <c:pt idx="579">
                  <c:v>44627.291666666664</c:v>
                </c:pt>
                <c:pt idx="580">
                  <c:v>44628.291666666664</c:v>
                </c:pt>
                <c:pt idx="581">
                  <c:v>44629.291666666664</c:v>
                </c:pt>
                <c:pt idx="582">
                  <c:v>44630.291666666664</c:v>
                </c:pt>
                <c:pt idx="583">
                  <c:v>44631.291666666664</c:v>
                </c:pt>
                <c:pt idx="584">
                  <c:v>44634.291666666664</c:v>
                </c:pt>
                <c:pt idx="585">
                  <c:v>44635.291666666664</c:v>
                </c:pt>
                <c:pt idx="586">
                  <c:v>44636.291666666664</c:v>
                </c:pt>
                <c:pt idx="587">
                  <c:v>44637.291666666664</c:v>
                </c:pt>
                <c:pt idx="588">
                  <c:v>44638.291666666664</c:v>
                </c:pt>
                <c:pt idx="589">
                  <c:v>44641.291666666664</c:v>
                </c:pt>
                <c:pt idx="590">
                  <c:v>44642.291666666664</c:v>
                </c:pt>
                <c:pt idx="591">
                  <c:v>44643.291666666664</c:v>
                </c:pt>
                <c:pt idx="592">
                  <c:v>44644.291666666664</c:v>
                </c:pt>
                <c:pt idx="593">
                  <c:v>44645.291666666664</c:v>
                </c:pt>
                <c:pt idx="594">
                  <c:v>44648.291666666664</c:v>
                </c:pt>
                <c:pt idx="595">
                  <c:v>44649.291666666664</c:v>
                </c:pt>
                <c:pt idx="596">
                  <c:v>44650.291666666664</c:v>
                </c:pt>
                <c:pt idx="597">
                  <c:v>44651.291666666664</c:v>
                </c:pt>
                <c:pt idx="598">
                  <c:v>44652.291666666664</c:v>
                </c:pt>
                <c:pt idx="599">
                  <c:v>44655.291666666664</c:v>
                </c:pt>
                <c:pt idx="600">
                  <c:v>44656.291666666664</c:v>
                </c:pt>
                <c:pt idx="601">
                  <c:v>44657.291666666664</c:v>
                </c:pt>
                <c:pt idx="602">
                  <c:v>44658.291666666664</c:v>
                </c:pt>
                <c:pt idx="603">
                  <c:v>44659.291666666664</c:v>
                </c:pt>
                <c:pt idx="604">
                  <c:v>44662.291666666664</c:v>
                </c:pt>
                <c:pt idx="605">
                  <c:v>44663.291666666664</c:v>
                </c:pt>
                <c:pt idx="606">
                  <c:v>44664.291666666664</c:v>
                </c:pt>
                <c:pt idx="607">
                  <c:v>44665.291666666664</c:v>
                </c:pt>
                <c:pt idx="608">
                  <c:v>44669.291666666664</c:v>
                </c:pt>
                <c:pt idx="609">
                  <c:v>44670.291666666664</c:v>
                </c:pt>
                <c:pt idx="610">
                  <c:v>44671.291666666664</c:v>
                </c:pt>
                <c:pt idx="611">
                  <c:v>44672.291666666664</c:v>
                </c:pt>
                <c:pt idx="612">
                  <c:v>44673.291666666664</c:v>
                </c:pt>
                <c:pt idx="613">
                  <c:v>44676.291666666664</c:v>
                </c:pt>
                <c:pt idx="614">
                  <c:v>44677.291666666664</c:v>
                </c:pt>
                <c:pt idx="615">
                  <c:v>44678.291666666664</c:v>
                </c:pt>
                <c:pt idx="616">
                  <c:v>44679.291666666664</c:v>
                </c:pt>
                <c:pt idx="617">
                  <c:v>44680.291666666664</c:v>
                </c:pt>
                <c:pt idx="618">
                  <c:v>44683.291666666664</c:v>
                </c:pt>
                <c:pt idx="619">
                  <c:v>44684.291666666664</c:v>
                </c:pt>
                <c:pt idx="620">
                  <c:v>44685.291666666664</c:v>
                </c:pt>
                <c:pt idx="621">
                  <c:v>44686.291666666664</c:v>
                </c:pt>
                <c:pt idx="622">
                  <c:v>44687.291666666664</c:v>
                </c:pt>
                <c:pt idx="623">
                  <c:v>44690.291666666664</c:v>
                </c:pt>
                <c:pt idx="624">
                  <c:v>44691.291666666664</c:v>
                </c:pt>
                <c:pt idx="625">
                  <c:v>44692.291666666664</c:v>
                </c:pt>
                <c:pt idx="626">
                  <c:v>44693.291666666664</c:v>
                </c:pt>
                <c:pt idx="627">
                  <c:v>44694.291666666664</c:v>
                </c:pt>
                <c:pt idx="628">
                  <c:v>44697.291666666664</c:v>
                </c:pt>
                <c:pt idx="629">
                  <c:v>44698.291666666664</c:v>
                </c:pt>
                <c:pt idx="630">
                  <c:v>44699.291666666664</c:v>
                </c:pt>
                <c:pt idx="631">
                  <c:v>44700.291666666664</c:v>
                </c:pt>
                <c:pt idx="632">
                  <c:v>44701.291666666664</c:v>
                </c:pt>
                <c:pt idx="633">
                  <c:v>44704.291666666664</c:v>
                </c:pt>
                <c:pt idx="634">
                  <c:v>44705.291666666664</c:v>
                </c:pt>
                <c:pt idx="635">
                  <c:v>44706.291666666664</c:v>
                </c:pt>
                <c:pt idx="636">
                  <c:v>44707.291666666664</c:v>
                </c:pt>
                <c:pt idx="637">
                  <c:v>44708.291666666664</c:v>
                </c:pt>
                <c:pt idx="638">
                  <c:v>44712.291666666664</c:v>
                </c:pt>
                <c:pt idx="639">
                  <c:v>44713.291666666664</c:v>
                </c:pt>
                <c:pt idx="640">
                  <c:v>44714.291666666664</c:v>
                </c:pt>
                <c:pt idx="641">
                  <c:v>44715.291666666664</c:v>
                </c:pt>
                <c:pt idx="642">
                  <c:v>44718.291666666664</c:v>
                </c:pt>
                <c:pt idx="643">
                  <c:v>44719.291666666664</c:v>
                </c:pt>
                <c:pt idx="644">
                  <c:v>44720.291666666664</c:v>
                </c:pt>
                <c:pt idx="645">
                  <c:v>44721.291666666664</c:v>
                </c:pt>
                <c:pt idx="646">
                  <c:v>44722.291666666664</c:v>
                </c:pt>
                <c:pt idx="647">
                  <c:v>44725.291666666664</c:v>
                </c:pt>
                <c:pt idx="648">
                  <c:v>44726.291666666664</c:v>
                </c:pt>
                <c:pt idx="649">
                  <c:v>44727.291666666664</c:v>
                </c:pt>
                <c:pt idx="650">
                  <c:v>44728.291666666664</c:v>
                </c:pt>
                <c:pt idx="651">
                  <c:v>44729.291666666664</c:v>
                </c:pt>
                <c:pt idx="652">
                  <c:v>44733.291666666664</c:v>
                </c:pt>
                <c:pt idx="653">
                  <c:v>44734.291666666664</c:v>
                </c:pt>
                <c:pt idx="654">
                  <c:v>44735.291666666664</c:v>
                </c:pt>
                <c:pt idx="655">
                  <c:v>44736.291666666664</c:v>
                </c:pt>
                <c:pt idx="656">
                  <c:v>44739.291666666664</c:v>
                </c:pt>
                <c:pt idx="657">
                  <c:v>44740.291666666664</c:v>
                </c:pt>
                <c:pt idx="658">
                  <c:v>44741.291666666664</c:v>
                </c:pt>
                <c:pt idx="659">
                  <c:v>44742.291666666664</c:v>
                </c:pt>
                <c:pt idx="660">
                  <c:v>44743.291666666664</c:v>
                </c:pt>
                <c:pt idx="661">
                  <c:v>44747.291666666664</c:v>
                </c:pt>
                <c:pt idx="662">
                  <c:v>44748.291666666664</c:v>
                </c:pt>
                <c:pt idx="663">
                  <c:v>44749.291666666664</c:v>
                </c:pt>
                <c:pt idx="664">
                  <c:v>44750.291666666664</c:v>
                </c:pt>
                <c:pt idx="665">
                  <c:v>44753.291666666664</c:v>
                </c:pt>
                <c:pt idx="666">
                  <c:v>44754.291666666664</c:v>
                </c:pt>
                <c:pt idx="667">
                  <c:v>44755.291666666664</c:v>
                </c:pt>
                <c:pt idx="668">
                  <c:v>44756.291666666664</c:v>
                </c:pt>
                <c:pt idx="669">
                  <c:v>44757.291666666664</c:v>
                </c:pt>
                <c:pt idx="670">
                  <c:v>44760.291666666664</c:v>
                </c:pt>
                <c:pt idx="671">
                  <c:v>44761.291666666664</c:v>
                </c:pt>
                <c:pt idx="672">
                  <c:v>44762.291666666664</c:v>
                </c:pt>
                <c:pt idx="673">
                  <c:v>44763.291666666664</c:v>
                </c:pt>
                <c:pt idx="674">
                  <c:v>44764.291666666664</c:v>
                </c:pt>
                <c:pt idx="675">
                  <c:v>44767.291666666664</c:v>
                </c:pt>
                <c:pt idx="676">
                  <c:v>44768.291666666664</c:v>
                </c:pt>
                <c:pt idx="677">
                  <c:v>44769.291666666664</c:v>
                </c:pt>
                <c:pt idx="678">
                  <c:v>44770.291666666664</c:v>
                </c:pt>
                <c:pt idx="679">
                  <c:v>44771.291666666664</c:v>
                </c:pt>
                <c:pt idx="680">
                  <c:v>44774.291666666664</c:v>
                </c:pt>
                <c:pt idx="681">
                  <c:v>44775.291666666664</c:v>
                </c:pt>
                <c:pt idx="682">
                  <c:v>44776.291666666664</c:v>
                </c:pt>
                <c:pt idx="683">
                  <c:v>44777.291666666664</c:v>
                </c:pt>
                <c:pt idx="684">
                  <c:v>44778.291666666664</c:v>
                </c:pt>
                <c:pt idx="685">
                  <c:v>44781.291666666664</c:v>
                </c:pt>
                <c:pt idx="686">
                  <c:v>44782.291666666664</c:v>
                </c:pt>
                <c:pt idx="687">
                  <c:v>44783.291666666664</c:v>
                </c:pt>
                <c:pt idx="688">
                  <c:v>44784.291666666664</c:v>
                </c:pt>
                <c:pt idx="689">
                  <c:v>44785.291666666664</c:v>
                </c:pt>
                <c:pt idx="690">
                  <c:v>44788.291666666664</c:v>
                </c:pt>
                <c:pt idx="691">
                  <c:v>44789.291666666664</c:v>
                </c:pt>
                <c:pt idx="692">
                  <c:v>44790.291666666664</c:v>
                </c:pt>
                <c:pt idx="693">
                  <c:v>44791.291666666664</c:v>
                </c:pt>
                <c:pt idx="694">
                  <c:v>44792.291666666664</c:v>
                </c:pt>
                <c:pt idx="695">
                  <c:v>44795.291666666664</c:v>
                </c:pt>
                <c:pt idx="696">
                  <c:v>44796.291666666664</c:v>
                </c:pt>
                <c:pt idx="697">
                  <c:v>44797.291666666664</c:v>
                </c:pt>
                <c:pt idx="698">
                  <c:v>44798.291666666664</c:v>
                </c:pt>
                <c:pt idx="699">
                  <c:v>44799.291666666664</c:v>
                </c:pt>
                <c:pt idx="700">
                  <c:v>44802.291666666664</c:v>
                </c:pt>
                <c:pt idx="701">
                  <c:v>44803.291666666664</c:v>
                </c:pt>
                <c:pt idx="702">
                  <c:v>44804.291666666664</c:v>
                </c:pt>
                <c:pt idx="703">
                  <c:v>44805.291666666664</c:v>
                </c:pt>
                <c:pt idx="704">
                  <c:v>44806.291666666664</c:v>
                </c:pt>
                <c:pt idx="705">
                  <c:v>44810.291666666664</c:v>
                </c:pt>
                <c:pt idx="706">
                  <c:v>44811.291666666664</c:v>
                </c:pt>
                <c:pt idx="707">
                  <c:v>44812.291666666664</c:v>
                </c:pt>
                <c:pt idx="708">
                  <c:v>44813.291666666664</c:v>
                </c:pt>
                <c:pt idx="709">
                  <c:v>44816.291666666664</c:v>
                </c:pt>
                <c:pt idx="710">
                  <c:v>44817.291666666664</c:v>
                </c:pt>
                <c:pt idx="711">
                  <c:v>44818.291666666664</c:v>
                </c:pt>
                <c:pt idx="712">
                  <c:v>44819.291666666664</c:v>
                </c:pt>
                <c:pt idx="713">
                  <c:v>44820.291666666664</c:v>
                </c:pt>
                <c:pt idx="714">
                  <c:v>44823.291666666664</c:v>
                </c:pt>
                <c:pt idx="715">
                  <c:v>44824.291666666664</c:v>
                </c:pt>
                <c:pt idx="716">
                  <c:v>44825.291666666664</c:v>
                </c:pt>
                <c:pt idx="717">
                  <c:v>44826.291666666664</c:v>
                </c:pt>
                <c:pt idx="718">
                  <c:v>44827.291666666664</c:v>
                </c:pt>
                <c:pt idx="719">
                  <c:v>44830.291666666664</c:v>
                </c:pt>
                <c:pt idx="720">
                  <c:v>44831.291666666664</c:v>
                </c:pt>
                <c:pt idx="721">
                  <c:v>44832.291666666664</c:v>
                </c:pt>
                <c:pt idx="722">
                  <c:v>44833.291666666664</c:v>
                </c:pt>
                <c:pt idx="723">
                  <c:v>44834.291666666664</c:v>
                </c:pt>
                <c:pt idx="724">
                  <c:v>44837.291666666664</c:v>
                </c:pt>
                <c:pt idx="725">
                  <c:v>44838.291666666664</c:v>
                </c:pt>
                <c:pt idx="726">
                  <c:v>44839.291666666664</c:v>
                </c:pt>
                <c:pt idx="727">
                  <c:v>44840.291666666664</c:v>
                </c:pt>
                <c:pt idx="728">
                  <c:v>44841.291666666664</c:v>
                </c:pt>
                <c:pt idx="729">
                  <c:v>44844.291666666664</c:v>
                </c:pt>
                <c:pt idx="730">
                  <c:v>44845.291666666664</c:v>
                </c:pt>
                <c:pt idx="731">
                  <c:v>44846.291666666664</c:v>
                </c:pt>
                <c:pt idx="732">
                  <c:v>44847.291666666664</c:v>
                </c:pt>
                <c:pt idx="733">
                  <c:v>44848.291666666664</c:v>
                </c:pt>
                <c:pt idx="734">
                  <c:v>44851.291666666664</c:v>
                </c:pt>
                <c:pt idx="735">
                  <c:v>44852.291666666664</c:v>
                </c:pt>
                <c:pt idx="736">
                  <c:v>44853.291666666664</c:v>
                </c:pt>
                <c:pt idx="737">
                  <c:v>44854.291666666664</c:v>
                </c:pt>
                <c:pt idx="738">
                  <c:v>44855.291666666664</c:v>
                </c:pt>
                <c:pt idx="739">
                  <c:v>44858.291666666664</c:v>
                </c:pt>
                <c:pt idx="740">
                  <c:v>44859.291666666664</c:v>
                </c:pt>
                <c:pt idx="741">
                  <c:v>44860.291666666664</c:v>
                </c:pt>
                <c:pt idx="742">
                  <c:v>44861.291666666664</c:v>
                </c:pt>
                <c:pt idx="743">
                  <c:v>44862.291666666664</c:v>
                </c:pt>
                <c:pt idx="744">
                  <c:v>44865.291666666664</c:v>
                </c:pt>
                <c:pt idx="745">
                  <c:v>44866.291666666664</c:v>
                </c:pt>
                <c:pt idx="746">
                  <c:v>44867.291666666664</c:v>
                </c:pt>
                <c:pt idx="747">
                  <c:v>44868.291666666664</c:v>
                </c:pt>
                <c:pt idx="748">
                  <c:v>44869.291666666664</c:v>
                </c:pt>
                <c:pt idx="749">
                  <c:v>44872.291666666664</c:v>
                </c:pt>
                <c:pt idx="750">
                  <c:v>44873.291666666664</c:v>
                </c:pt>
                <c:pt idx="751">
                  <c:v>44874.291666666664</c:v>
                </c:pt>
                <c:pt idx="752">
                  <c:v>44875.291666666664</c:v>
                </c:pt>
                <c:pt idx="753">
                  <c:v>44876.291666666664</c:v>
                </c:pt>
                <c:pt idx="754">
                  <c:v>44879.291666666664</c:v>
                </c:pt>
                <c:pt idx="755">
                  <c:v>44880.291666666664</c:v>
                </c:pt>
                <c:pt idx="756">
                  <c:v>44881.291666666664</c:v>
                </c:pt>
                <c:pt idx="757">
                  <c:v>44882.291666666664</c:v>
                </c:pt>
                <c:pt idx="758">
                  <c:v>44883.291666666664</c:v>
                </c:pt>
                <c:pt idx="759">
                  <c:v>44886.291666666664</c:v>
                </c:pt>
                <c:pt idx="760">
                  <c:v>44887.291666666664</c:v>
                </c:pt>
                <c:pt idx="761">
                  <c:v>44888.291666666664</c:v>
                </c:pt>
                <c:pt idx="762">
                  <c:v>44890.291666666664</c:v>
                </c:pt>
                <c:pt idx="763">
                  <c:v>44893.291666666664</c:v>
                </c:pt>
                <c:pt idx="764">
                  <c:v>44894.291666666664</c:v>
                </c:pt>
                <c:pt idx="765">
                  <c:v>44895.291666666664</c:v>
                </c:pt>
                <c:pt idx="766">
                  <c:v>44896.291666666664</c:v>
                </c:pt>
                <c:pt idx="767">
                  <c:v>44897.291666666664</c:v>
                </c:pt>
                <c:pt idx="768">
                  <c:v>44900.291666666664</c:v>
                </c:pt>
                <c:pt idx="769">
                  <c:v>44901.291666666664</c:v>
                </c:pt>
                <c:pt idx="770">
                  <c:v>44902.291666666664</c:v>
                </c:pt>
                <c:pt idx="771">
                  <c:v>44903.291666666664</c:v>
                </c:pt>
                <c:pt idx="772">
                  <c:v>44904.291666666664</c:v>
                </c:pt>
                <c:pt idx="773">
                  <c:v>44907.291666666664</c:v>
                </c:pt>
                <c:pt idx="774">
                  <c:v>44908.291666666664</c:v>
                </c:pt>
                <c:pt idx="775">
                  <c:v>44909.291666666664</c:v>
                </c:pt>
                <c:pt idx="776">
                  <c:v>44910.291666666664</c:v>
                </c:pt>
                <c:pt idx="777">
                  <c:v>44911.291666666664</c:v>
                </c:pt>
                <c:pt idx="778">
                  <c:v>44914.291666666664</c:v>
                </c:pt>
                <c:pt idx="779">
                  <c:v>44915.291666666664</c:v>
                </c:pt>
                <c:pt idx="780">
                  <c:v>44916.291666666664</c:v>
                </c:pt>
                <c:pt idx="781">
                  <c:v>44917.291666666664</c:v>
                </c:pt>
                <c:pt idx="782">
                  <c:v>44918.291666666664</c:v>
                </c:pt>
                <c:pt idx="783">
                  <c:v>44922.291666666664</c:v>
                </c:pt>
                <c:pt idx="784">
                  <c:v>44923.291666666664</c:v>
                </c:pt>
                <c:pt idx="785">
                  <c:v>44924.291666666664</c:v>
                </c:pt>
                <c:pt idx="786">
                  <c:v>44925.291666666664</c:v>
                </c:pt>
                <c:pt idx="787">
                  <c:v>44929.291666666664</c:v>
                </c:pt>
                <c:pt idx="788">
                  <c:v>44930.291666666664</c:v>
                </c:pt>
                <c:pt idx="789">
                  <c:v>44931.291666666664</c:v>
                </c:pt>
                <c:pt idx="790">
                  <c:v>44932.291666666664</c:v>
                </c:pt>
                <c:pt idx="791">
                  <c:v>44935.291666666664</c:v>
                </c:pt>
                <c:pt idx="792">
                  <c:v>44936.291666666664</c:v>
                </c:pt>
                <c:pt idx="793">
                  <c:v>44937.291666666664</c:v>
                </c:pt>
                <c:pt idx="794">
                  <c:v>44938.291666666664</c:v>
                </c:pt>
                <c:pt idx="795">
                  <c:v>44939.291666666664</c:v>
                </c:pt>
                <c:pt idx="796">
                  <c:v>44943.291666666664</c:v>
                </c:pt>
                <c:pt idx="797">
                  <c:v>44944.291666666664</c:v>
                </c:pt>
                <c:pt idx="798">
                  <c:v>44945.291666666664</c:v>
                </c:pt>
                <c:pt idx="799">
                  <c:v>44946.291666666664</c:v>
                </c:pt>
                <c:pt idx="800">
                  <c:v>44949.291666666664</c:v>
                </c:pt>
                <c:pt idx="801">
                  <c:v>44950.291666666664</c:v>
                </c:pt>
                <c:pt idx="802">
                  <c:v>44951.291666666664</c:v>
                </c:pt>
                <c:pt idx="803">
                  <c:v>44952.291666666664</c:v>
                </c:pt>
                <c:pt idx="804">
                  <c:v>44953.291666666664</c:v>
                </c:pt>
                <c:pt idx="805">
                  <c:v>44956.291666666664</c:v>
                </c:pt>
                <c:pt idx="806">
                  <c:v>44957.291666666664</c:v>
                </c:pt>
                <c:pt idx="807">
                  <c:v>44958.291666666664</c:v>
                </c:pt>
                <c:pt idx="808">
                  <c:v>44959.291666666664</c:v>
                </c:pt>
                <c:pt idx="809">
                  <c:v>44960.291666666664</c:v>
                </c:pt>
                <c:pt idx="810">
                  <c:v>44963.291666666664</c:v>
                </c:pt>
                <c:pt idx="811">
                  <c:v>44964.291666666664</c:v>
                </c:pt>
                <c:pt idx="812">
                  <c:v>44965.291666666664</c:v>
                </c:pt>
                <c:pt idx="813">
                  <c:v>44966.291666666664</c:v>
                </c:pt>
                <c:pt idx="814">
                  <c:v>44967.291666666664</c:v>
                </c:pt>
                <c:pt idx="815">
                  <c:v>44970.291666666664</c:v>
                </c:pt>
                <c:pt idx="816">
                  <c:v>44971.291666666664</c:v>
                </c:pt>
                <c:pt idx="817">
                  <c:v>44972.291666666664</c:v>
                </c:pt>
                <c:pt idx="818">
                  <c:v>44973.291666666664</c:v>
                </c:pt>
                <c:pt idx="819">
                  <c:v>44974.291666666664</c:v>
                </c:pt>
                <c:pt idx="820">
                  <c:v>44978.291666666664</c:v>
                </c:pt>
                <c:pt idx="821">
                  <c:v>44979.291666666664</c:v>
                </c:pt>
                <c:pt idx="822">
                  <c:v>44980.291666666664</c:v>
                </c:pt>
                <c:pt idx="823">
                  <c:v>44981.291666666664</c:v>
                </c:pt>
                <c:pt idx="824">
                  <c:v>44984.291666666664</c:v>
                </c:pt>
                <c:pt idx="825">
                  <c:v>44985.291666666664</c:v>
                </c:pt>
                <c:pt idx="826">
                  <c:v>44986.291666666664</c:v>
                </c:pt>
                <c:pt idx="827">
                  <c:v>44987.291666666664</c:v>
                </c:pt>
                <c:pt idx="828">
                  <c:v>44988.291666666664</c:v>
                </c:pt>
                <c:pt idx="829">
                  <c:v>44991.291666666664</c:v>
                </c:pt>
                <c:pt idx="830">
                  <c:v>44992.291666666664</c:v>
                </c:pt>
                <c:pt idx="831">
                  <c:v>44993.291666666664</c:v>
                </c:pt>
                <c:pt idx="832">
                  <c:v>44994.291666666664</c:v>
                </c:pt>
                <c:pt idx="833">
                  <c:v>44995.291666666664</c:v>
                </c:pt>
                <c:pt idx="834">
                  <c:v>44998.291666666664</c:v>
                </c:pt>
                <c:pt idx="835">
                  <c:v>44999.291666666664</c:v>
                </c:pt>
                <c:pt idx="836">
                  <c:v>45000.291666666664</c:v>
                </c:pt>
                <c:pt idx="837">
                  <c:v>45001.291666666664</c:v>
                </c:pt>
                <c:pt idx="838">
                  <c:v>45002.291666666664</c:v>
                </c:pt>
                <c:pt idx="839">
                  <c:v>45005.291666666664</c:v>
                </c:pt>
                <c:pt idx="840">
                  <c:v>45006.291666666664</c:v>
                </c:pt>
                <c:pt idx="841">
                  <c:v>45007.291666666664</c:v>
                </c:pt>
                <c:pt idx="842">
                  <c:v>45008.291666666664</c:v>
                </c:pt>
                <c:pt idx="843">
                  <c:v>45009.291666666664</c:v>
                </c:pt>
                <c:pt idx="844">
                  <c:v>45012.291666666664</c:v>
                </c:pt>
                <c:pt idx="845">
                  <c:v>45013.291666666664</c:v>
                </c:pt>
                <c:pt idx="846">
                  <c:v>45014.291666666664</c:v>
                </c:pt>
                <c:pt idx="847">
                  <c:v>45015.291666666664</c:v>
                </c:pt>
                <c:pt idx="848">
                  <c:v>45016.291666666664</c:v>
                </c:pt>
                <c:pt idx="849">
                  <c:v>45019.291666666664</c:v>
                </c:pt>
                <c:pt idx="850">
                  <c:v>45020.291666666664</c:v>
                </c:pt>
                <c:pt idx="851">
                  <c:v>45021.291666666664</c:v>
                </c:pt>
                <c:pt idx="852">
                  <c:v>45022.291666666664</c:v>
                </c:pt>
                <c:pt idx="853">
                  <c:v>45026.291666666664</c:v>
                </c:pt>
                <c:pt idx="854">
                  <c:v>45027.291666666664</c:v>
                </c:pt>
                <c:pt idx="855">
                  <c:v>45028.291666666664</c:v>
                </c:pt>
                <c:pt idx="856">
                  <c:v>45029.291666666664</c:v>
                </c:pt>
                <c:pt idx="857">
                  <c:v>45030.291666666664</c:v>
                </c:pt>
                <c:pt idx="858">
                  <c:v>45033.291666666664</c:v>
                </c:pt>
                <c:pt idx="859">
                  <c:v>45034.291666666664</c:v>
                </c:pt>
                <c:pt idx="860">
                  <c:v>45035.291666666664</c:v>
                </c:pt>
                <c:pt idx="861">
                  <c:v>45036.291666666664</c:v>
                </c:pt>
                <c:pt idx="862">
                  <c:v>45037.291666666664</c:v>
                </c:pt>
                <c:pt idx="863">
                  <c:v>45040.291666666664</c:v>
                </c:pt>
                <c:pt idx="864">
                  <c:v>45041.291666666664</c:v>
                </c:pt>
                <c:pt idx="865">
                  <c:v>45042.291666666664</c:v>
                </c:pt>
                <c:pt idx="866">
                  <c:v>45043.291666666664</c:v>
                </c:pt>
                <c:pt idx="867">
                  <c:v>45044.291666666664</c:v>
                </c:pt>
                <c:pt idx="868">
                  <c:v>45047.291666666664</c:v>
                </c:pt>
                <c:pt idx="869">
                  <c:v>45048.291666666664</c:v>
                </c:pt>
                <c:pt idx="870">
                  <c:v>45049.291666666664</c:v>
                </c:pt>
                <c:pt idx="871">
                  <c:v>45050.291666666664</c:v>
                </c:pt>
                <c:pt idx="872">
                  <c:v>45051.291666666664</c:v>
                </c:pt>
                <c:pt idx="873">
                  <c:v>45054.291666666664</c:v>
                </c:pt>
                <c:pt idx="874">
                  <c:v>45055.291666666664</c:v>
                </c:pt>
                <c:pt idx="875">
                  <c:v>45056.291666666664</c:v>
                </c:pt>
                <c:pt idx="876">
                  <c:v>45057.291666666664</c:v>
                </c:pt>
                <c:pt idx="877">
                  <c:v>45058.291666666664</c:v>
                </c:pt>
                <c:pt idx="878">
                  <c:v>45061.291666666664</c:v>
                </c:pt>
                <c:pt idx="879">
                  <c:v>45062.291666666664</c:v>
                </c:pt>
                <c:pt idx="880">
                  <c:v>45063.291666666664</c:v>
                </c:pt>
                <c:pt idx="881">
                  <c:v>45064.291666666664</c:v>
                </c:pt>
                <c:pt idx="882">
                  <c:v>45065.291666666664</c:v>
                </c:pt>
                <c:pt idx="883">
                  <c:v>45068.291666666664</c:v>
                </c:pt>
                <c:pt idx="884">
                  <c:v>45069.291666666664</c:v>
                </c:pt>
                <c:pt idx="885">
                  <c:v>45070.291666666664</c:v>
                </c:pt>
                <c:pt idx="886">
                  <c:v>45071.291666666664</c:v>
                </c:pt>
                <c:pt idx="887">
                  <c:v>45072.291666666664</c:v>
                </c:pt>
                <c:pt idx="888">
                  <c:v>45076.291666666664</c:v>
                </c:pt>
                <c:pt idx="889">
                  <c:v>45077.291666666664</c:v>
                </c:pt>
                <c:pt idx="890">
                  <c:v>45078.291666666664</c:v>
                </c:pt>
                <c:pt idx="891">
                  <c:v>45079.291666666664</c:v>
                </c:pt>
                <c:pt idx="892">
                  <c:v>45082.291666666664</c:v>
                </c:pt>
                <c:pt idx="893">
                  <c:v>45083.291666666664</c:v>
                </c:pt>
                <c:pt idx="894">
                  <c:v>45084.291666666664</c:v>
                </c:pt>
                <c:pt idx="895">
                  <c:v>45085.291666666664</c:v>
                </c:pt>
                <c:pt idx="896">
                  <c:v>45086.291666666664</c:v>
                </c:pt>
                <c:pt idx="897">
                  <c:v>45089.291666666664</c:v>
                </c:pt>
                <c:pt idx="898">
                  <c:v>45090.291666666664</c:v>
                </c:pt>
                <c:pt idx="899">
                  <c:v>45091.291666666664</c:v>
                </c:pt>
                <c:pt idx="900">
                  <c:v>45092.291666666664</c:v>
                </c:pt>
                <c:pt idx="901">
                  <c:v>45093.291666666664</c:v>
                </c:pt>
                <c:pt idx="902">
                  <c:v>45097.291666666664</c:v>
                </c:pt>
                <c:pt idx="903">
                  <c:v>45098.291666666664</c:v>
                </c:pt>
                <c:pt idx="904">
                  <c:v>45099.291666666664</c:v>
                </c:pt>
                <c:pt idx="905">
                  <c:v>45100.291666666664</c:v>
                </c:pt>
                <c:pt idx="906">
                  <c:v>45103.291666666664</c:v>
                </c:pt>
                <c:pt idx="907">
                  <c:v>45104.291666666664</c:v>
                </c:pt>
                <c:pt idx="908">
                  <c:v>45105.291666666664</c:v>
                </c:pt>
                <c:pt idx="909">
                  <c:v>45106.291666666664</c:v>
                </c:pt>
                <c:pt idx="910">
                  <c:v>45107.291666666664</c:v>
                </c:pt>
                <c:pt idx="911">
                  <c:v>45110.291666666664</c:v>
                </c:pt>
                <c:pt idx="912">
                  <c:v>45112.291666666664</c:v>
                </c:pt>
                <c:pt idx="913">
                  <c:v>45113.291666666664</c:v>
                </c:pt>
                <c:pt idx="914">
                  <c:v>45114.291666666664</c:v>
                </c:pt>
                <c:pt idx="915">
                  <c:v>45117.291666666664</c:v>
                </c:pt>
                <c:pt idx="916">
                  <c:v>45118.291666666664</c:v>
                </c:pt>
                <c:pt idx="917">
                  <c:v>45119.291666666664</c:v>
                </c:pt>
                <c:pt idx="918">
                  <c:v>45120.291666666664</c:v>
                </c:pt>
                <c:pt idx="919">
                  <c:v>45121.291666666664</c:v>
                </c:pt>
                <c:pt idx="920">
                  <c:v>45124.291666666664</c:v>
                </c:pt>
                <c:pt idx="921">
                  <c:v>45125.291666666664</c:v>
                </c:pt>
                <c:pt idx="922">
                  <c:v>45126.291666666664</c:v>
                </c:pt>
                <c:pt idx="923">
                  <c:v>45127.291666666664</c:v>
                </c:pt>
                <c:pt idx="924">
                  <c:v>45128.291666666664</c:v>
                </c:pt>
                <c:pt idx="925">
                  <c:v>45131.291666666664</c:v>
                </c:pt>
                <c:pt idx="926">
                  <c:v>45132.291666666664</c:v>
                </c:pt>
                <c:pt idx="927">
                  <c:v>45133.291666666664</c:v>
                </c:pt>
                <c:pt idx="928">
                  <c:v>45134.291666666664</c:v>
                </c:pt>
                <c:pt idx="929">
                  <c:v>45135.291666666664</c:v>
                </c:pt>
                <c:pt idx="930">
                  <c:v>45138.291666666664</c:v>
                </c:pt>
                <c:pt idx="931">
                  <c:v>45139.291666666664</c:v>
                </c:pt>
                <c:pt idx="932">
                  <c:v>45140.291666666664</c:v>
                </c:pt>
                <c:pt idx="933">
                  <c:v>45141.291666666664</c:v>
                </c:pt>
                <c:pt idx="934">
                  <c:v>45142.291666666664</c:v>
                </c:pt>
                <c:pt idx="935">
                  <c:v>45145.291666666664</c:v>
                </c:pt>
                <c:pt idx="936">
                  <c:v>45146.291666666664</c:v>
                </c:pt>
                <c:pt idx="937">
                  <c:v>45147.291666666664</c:v>
                </c:pt>
                <c:pt idx="938">
                  <c:v>45148.291666666664</c:v>
                </c:pt>
                <c:pt idx="939">
                  <c:v>45149.291666666664</c:v>
                </c:pt>
                <c:pt idx="940">
                  <c:v>45152.291666666664</c:v>
                </c:pt>
                <c:pt idx="941">
                  <c:v>45153.291666666664</c:v>
                </c:pt>
                <c:pt idx="942">
                  <c:v>45154.291666666664</c:v>
                </c:pt>
                <c:pt idx="943">
                  <c:v>45155.291666666664</c:v>
                </c:pt>
                <c:pt idx="944">
                  <c:v>45156.291666666664</c:v>
                </c:pt>
                <c:pt idx="945">
                  <c:v>45159.291666666664</c:v>
                </c:pt>
                <c:pt idx="946">
                  <c:v>45160.291666666664</c:v>
                </c:pt>
                <c:pt idx="947">
                  <c:v>45161.291666666664</c:v>
                </c:pt>
                <c:pt idx="948">
                  <c:v>45162.291666666664</c:v>
                </c:pt>
                <c:pt idx="949">
                  <c:v>45163.291666666664</c:v>
                </c:pt>
                <c:pt idx="950">
                  <c:v>45166.291666666664</c:v>
                </c:pt>
                <c:pt idx="951">
                  <c:v>45167.291666666664</c:v>
                </c:pt>
                <c:pt idx="952">
                  <c:v>45168.291666666664</c:v>
                </c:pt>
                <c:pt idx="953">
                  <c:v>45169.291666666664</c:v>
                </c:pt>
                <c:pt idx="954">
                  <c:v>45170.291666666664</c:v>
                </c:pt>
                <c:pt idx="955">
                  <c:v>45174.291666666664</c:v>
                </c:pt>
                <c:pt idx="956">
                  <c:v>45175.291666666664</c:v>
                </c:pt>
                <c:pt idx="957">
                  <c:v>45176.291666666664</c:v>
                </c:pt>
                <c:pt idx="958">
                  <c:v>45177.291666666664</c:v>
                </c:pt>
                <c:pt idx="959">
                  <c:v>45180.291666666664</c:v>
                </c:pt>
                <c:pt idx="960">
                  <c:v>45181.291666666664</c:v>
                </c:pt>
                <c:pt idx="961">
                  <c:v>45182.291666666664</c:v>
                </c:pt>
                <c:pt idx="962">
                  <c:v>45183.291666666664</c:v>
                </c:pt>
                <c:pt idx="963">
                  <c:v>45184.291666666664</c:v>
                </c:pt>
                <c:pt idx="964">
                  <c:v>45187.291666666664</c:v>
                </c:pt>
                <c:pt idx="965">
                  <c:v>45188.291666666664</c:v>
                </c:pt>
                <c:pt idx="966">
                  <c:v>45189.291666666664</c:v>
                </c:pt>
                <c:pt idx="967">
                  <c:v>45190.291666666664</c:v>
                </c:pt>
                <c:pt idx="968">
                  <c:v>45191.291666666664</c:v>
                </c:pt>
                <c:pt idx="969">
                  <c:v>45194.291666666664</c:v>
                </c:pt>
                <c:pt idx="970">
                  <c:v>45195.291666666664</c:v>
                </c:pt>
                <c:pt idx="971">
                  <c:v>45196.291666666664</c:v>
                </c:pt>
                <c:pt idx="972">
                  <c:v>45197.291666666664</c:v>
                </c:pt>
                <c:pt idx="973">
                  <c:v>45198.291666666664</c:v>
                </c:pt>
                <c:pt idx="974">
                  <c:v>45201.291666666664</c:v>
                </c:pt>
                <c:pt idx="975">
                  <c:v>45202.291666666664</c:v>
                </c:pt>
                <c:pt idx="976">
                  <c:v>45203.291666666664</c:v>
                </c:pt>
                <c:pt idx="977">
                  <c:v>45204.291666666664</c:v>
                </c:pt>
                <c:pt idx="978">
                  <c:v>45205.291666666664</c:v>
                </c:pt>
                <c:pt idx="979">
                  <c:v>45208.291666666664</c:v>
                </c:pt>
                <c:pt idx="980">
                  <c:v>45209.291666666664</c:v>
                </c:pt>
                <c:pt idx="981">
                  <c:v>45210.291666666664</c:v>
                </c:pt>
                <c:pt idx="982">
                  <c:v>45211.291666666664</c:v>
                </c:pt>
                <c:pt idx="983">
                  <c:v>45212.291666666664</c:v>
                </c:pt>
                <c:pt idx="984">
                  <c:v>45215.291666666664</c:v>
                </c:pt>
                <c:pt idx="985">
                  <c:v>45216.291666666664</c:v>
                </c:pt>
                <c:pt idx="986">
                  <c:v>45217.291666666664</c:v>
                </c:pt>
                <c:pt idx="987">
                  <c:v>45218.291666666664</c:v>
                </c:pt>
                <c:pt idx="988">
                  <c:v>45219.291666666664</c:v>
                </c:pt>
                <c:pt idx="989">
                  <c:v>45222.291666666664</c:v>
                </c:pt>
                <c:pt idx="990">
                  <c:v>45223.291666666664</c:v>
                </c:pt>
                <c:pt idx="991">
                  <c:v>45224.291666666664</c:v>
                </c:pt>
                <c:pt idx="992">
                  <c:v>45225.291666666664</c:v>
                </c:pt>
                <c:pt idx="993">
                  <c:v>45226.291666666664</c:v>
                </c:pt>
                <c:pt idx="994">
                  <c:v>45229.291666666664</c:v>
                </c:pt>
                <c:pt idx="995">
                  <c:v>45230.291666666664</c:v>
                </c:pt>
                <c:pt idx="996">
                  <c:v>45231.291666666664</c:v>
                </c:pt>
                <c:pt idx="997">
                  <c:v>45232.291666666664</c:v>
                </c:pt>
                <c:pt idx="998">
                  <c:v>45233.291666666664</c:v>
                </c:pt>
                <c:pt idx="999">
                  <c:v>45236.291666666664</c:v>
                </c:pt>
                <c:pt idx="1000">
                  <c:v>45237.291666666664</c:v>
                </c:pt>
                <c:pt idx="1001">
                  <c:v>45238.291666666664</c:v>
                </c:pt>
                <c:pt idx="1002">
                  <c:v>45239.291666666664</c:v>
                </c:pt>
                <c:pt idx="1003">
                  <c:v>45240.291666666664</c:v>
                </c:pt>
                <c:pt idx="1004">
                  <c:v>45243.291666666664</c:v>
                </c:pt>
                <c:pt idx="1005">
                  <c:v>45244.291666666664</c:v>
                </c:pt>
                <c:pt idx="1006">
                  <c:v>45245.291666666664</c:v>
                </c:pt>
                <c:pt idx="1007">
                  <c:v>45246.291666666664</c:v>
                </c:pt>
                <c:pt idx="1008">
                  <c:v>45247.291666666664</c:v>
                </c:pt>
                <c:pt idx="1009">
                  <c:v>45250.291666666664</c:v>
                </c:pt>
                <c:pt idx="1010">
                  <c:v>45251.291666666664</c:v>
                </c:pt>
                <c:pt idx="1011">
                  <c:v>45252.291666666664</c:v>
                </c:pt>
                <c:pt idx="1012">
                  <c:v>45254.291666666664</c:v>
                </c:pt>
                <c:pt idx="1013">
                  <c:v>45257.291666666664</c:v>
                </c:pt>
                <c:pt idx="1014">
                  <c:v>45258.291666666664</c:v>
                </c:pt>
                <c:pt idx="1015">
                  <c:v>45259.291666666664</c:v>
                </c:pt>
                <c:pt idx="1016">
                  <c:v>45260.291666666664</c:v>
                </c:pt>
                <c:pt idx="1017">
                  <c:v>45261.291666666664</c:v>
                </c:pt>
                <c:pt idx="1018">
                  <c:v>45264.291666666664</c:v>
                </c:pt>
                <c:pt idx="1019">
                  <c:v>45265.291666666664</c:v>
                </c:pt>
                <c:pt idx="1020">
                  <c:v>45266.291666666664</c:v>
                </c:pt>
                <c:pt idx="1021">
                  <c:v>45267.291666666664</c:v>
                </c:pt>
                <c:pt idx="1022">
                  <c:v>45268.291666666664</c:v>
                </c:pt>
                <c:pt idx="1023">
                  <c:v>45271.291666666664</c:v>
                </c:pt>
                <c:pt idx="1024">
                  <c:v>45272.291666666664</c:v>
                </c:pt>
                <c:pt idx="1025">
                  <c:v>45273.291666666664</c:v>
                </c:pt>
                <c:pt idx="1026">
                  <c:v>45274.291666666664</c:v>
                </c:pt>
                <c:pt idx="1027">
                  <c:v>45275.291666666664</c:v>
                </c:pt>
                <c:pt idx="1028">
                  <c:v>45278.291666666664</c:v>
                </c:pt>
                <c:pt idx="1029">
                  <c:v>45279.291666666664</c:v>
                </c:pt>
                <c:pt idx="1030">
                  <c:v>45280.291666666664</c:v>
                </c:pt>
                <c:pt idx="1031">
                  <c:v>45281.291666666664</c:v>
                </c:pt>
                <c:pt idx="1032">
                  <c:v>45282.291666666664</c:v>
                </c:pt>
                <c:pt idx="1033">
                  <c:v>45286.291666666664</c:v>
                </c:pt>
                <c:pt idx="1034">
                  <c:v>45287.291666666664</c:v>
                </c:pt>
                <c:pt idx="1035">
                  <c:v>45288.291666666664</c:v>
                </c:pt>
                <c:pt idx="1036">
                  <c:v>45289.291666666664</c:v>
                </c:pt>
                <c:pt idx="1037">
                  <c:v>45293.291666666664</c:v>
                </c:pt>
                <c:pt idx="1038">
                  <c:v>45294.291666666664</c:v>
                </c:pt>
                <c:pt idx="1039">
                  <c:v>45295.291666666664</c:v>
                </c:pt>
                <c:pt idx="1040">
                  <c:v>45296.291666666664</c:v>
                </c:pt>
                <c:pt idx="1041">
                  <c:v>45299.291666666664</c:v>
                </c:pt>
                <c:pt idx="1042">
                  <c:v>45300.291666666664</c:v>
                </c:pt>
                <c:pt idx="1043">
                  <c:v>45301.291666666664</c:v>
                </c:pt>
                <c:pt idx="1044">
                  <c:v>45302.291666666664</c:v>
                </c:pt>
                <c:pt idx="1045">
                  <c:v>45303.291666666664</c:v>
                </c:pt>
                <c:pt idx="1046">
                  <c:v>45307.291666666664</c:v>
                </c:pt>
                <c:pt idx="1047">
                  <c:v>45308.291666666664</c:v>
                </c:pt>
                <c:pt idx="1048">
                  <c:v>45309.291666666664</c:v>
                </c:pt>
                <c:pt idx="1049">
                  <c:v>45310.291666666664</c:v>
                </c:pt>
                <c:pt idx="1050">
                  <c:v>45313.291666666664</c:v>
                </c:pt>
                <c:pt idx="1051">
                  <c:v>45314.291666666664</c:v>
                </c:pt>
                <c:pt idx="1052">
                  <c:v>45315.291666666664</c:v>
                </c:pt>
                <c:pt idx="1053">
                  <c:v>45316.291666666664</c:v>
                </c:pt>
                <c:pt idx="1054">
                  <c:v>45317.291666666664</c:v>
                </c:pt>
                <c:pt idx="1055">
                  <c:v>45320.291666666664</c:v>
                </c:pt>
                <c:pt idx="1056">
                  <c:v>45321.291666666664</c:v>
                </c:pt>
                <c:pt idx="1057">
                  <c:v>45322.291666666664</c:v>
                </c:pt>
                <c:pt idx="1058">
                  <c:v>45323.291666666664</c:v>
                </c:pt>
                <c:pt idx="1059">
                  <c:v>45324.291666666664</c:v>
                </c:pt>
                <c:pt idx="1060">
                  <c:v>45327.291666666664</c:v>
                </c:pt>
                <c:pt idx="1061">
                  <c:v>45328.291666666664</c:v>
                </c:pt>
                <c:pt idx="1062">
                  <c:v>45329.291666666664</c:v>
                </c:pt>
                <c:pt idx="1063">
                  <c:v>45330.291666666664</c:v>
                </c:pt>
                <c:pt idx="1064">
                  <c:v>45331.291666666664</c:v>
                </c:pt>
                <c:pt idx="1065">
                  <c:v>45334.291666666664</c:v>
                </c:pt>
                <c:pt idx="1066">
                  <c:v>45335.291666666664</c:v>
                </c:pt>
                <c:pt idx="1067">
                  <c:v>45336.291666666664</c:v>
                </c:pt>
                <c:pt idx="1068">
                  <c:v>45337.291666666664</c:v>
                </c:pt>
                <c:pt idx="1069">
                  <c:v>45338.291666666664</c:v>
                </c:pt>
                <c:pt idx="1070">
                  <c:v>45342.291666666664</c:v>
                </c:pt>
                <c:pt idx="1071">
                  <c:v>45343.291666666664</c:v>
                </c:pt>
                <c:pt idx="1072">
                  <c:v>45344.291666666664</c:v>
                </c:pt>
                <c:pt idx="1073">
                  <c:v>45345.291666666664</c:v>
                </c:pt>
                <c:pt idx="1074">
                  <c:v>45348.291666666664</c:v>
                </c:pt>
                <c:pt idx="1075">
                  <c:v>45349.291666666664</c:v>
                </c:pt>
                <c:pt idx="1076">
                  <c:v>45350.291666666664</c:v>
                </c:pt>
                <c:pt idx="1077">
                  <c:v>45351.291666666664</c:v>
                </c:pt>
                <c:pt idx="1078">
                  <c:v>45352.291666666664</c:v>
                </c:pt>
                <c:pt idx="1079">
                  <c:v>45355.291666666664</c:v>
                </c:pt>
                <c:pt idx="1080">
                  <c:v>45356.291666666664</c:v>
                </c:pt>
                <c:pt idx="1081">
                  <c:v>45357.291666666664</c:v>
                </c:pt>
                <c:pt idx="1082">
                  <c:v>45358.291666666664</c:v>
                </c:pt>
                <c:pt idx="1083">
                  <c:v>45359.291666666664</c:v>
                </c:pt>
                <c:pt idx="1084">
                  <c:v>45362.291666666664</c:v>
                </c:pt>
                <c:pt idx="1085">
                  <c:v>45363.291666666664</c:v>
                </c:pt>
                <c:pt idx="1086">
                  <c:v>45364.291666666664</c:v>
                </c:pt>
                <c:pt idx="1087">
                  <c:v>45365.291666666664</c:v>
                </c:pt>
                <c:pt idx="1088">
                  <c:v>45366.291666666664</c:v>
                </c:pt>
                <c:pt idx="1089">
                  <c:v>45369.291666666664</c:v>
                </c:pt>
                <c:pt idx="1090">
                  <c:v>45370.291666666664</c:v>
                </c:pt>
                <c:pt idx="1091">
                  <c:v>45371.291666666664</c:v>
                </c:pt>
                <c:pt idx="1092">
                  <c:v>45372.291666666664</c:v>
                </c:pt>
                <c:pt idx="1093">
                  <c:v>45373.291666666664</c:v>
                </c:pt>
                <c:pt idx="1094">
                  <c:v>45376.291666666664</c:v>
                </c:pt>
                <c:pt idx="1095">
                  <c:v>45377.291666666664</c:v>
                </c:pt>
                <c:pt idx="1096">
                  <c:v>45378.291666666664</c:v>
                </c:pt>
                <c:pt idx="1097">
                  <c:v>45379.291666666664</c:v>
                </c:pt>
                <c:pt idx="1098">
                  <c:v>45383.291666666664</c:v>
                </c:pt>
                <c:pt idx="1099">
                  <c:v>45384.291666666664</c:v>
                </c:pt>
                <c:pt idx="1100">
                  <c:v>45385.291666666664</c:v>
                </c:pt>
                <c:pt idx="1101">
                  <c:v>45386.291666666664</c:v>
                </c:pt>
                <c:pt idx="1102">
                  <c:v>45387.291666666664</c:v>
                </c:pt>
                <c:pt idx="1103">
                  <c:v>45390.291666666664</c:v>
                </c:pt>
                <c:pt idx="1104">
                  <c:v>45391.291666666664</c:v>
                </c:pt>
                <c:pt idx="1105">
                  <c:v>45392.291666666664</c:v>
                </c:pt>
                <c:pt idx="1106">
                  <c:v>45393.291666666664</c:v>
                </c:pt>
                <c:pt idx="1107">
                  <c:v>45394.291666666664</c:v>
                </c:pt>
                <c:pt idx="1108">
                  <c:v>45397.291666666664</c:v>
                </c:pt>
                <c:pt idx="1109">
                  <c:v>45398.291666666664</c:v>
                </c:pt>
                <c:pt idx="1110">
                  <c:v>45399.291666666664</c:v>
                </c:pt>
                <c:pt idx="1111">
                  <c:v>45400.291666666664</c:v>
                </c:pt>
                <c:pt idx="1112">
                  <c:v>45401.291666666664</c:v>
                </c:pt>
                <c:pt idx="1113">
                  <c:v>45404.291666666664</c:v>
                </c:pt>
                <c:pt idx="1114">
                  <c:v>45405.291666666664</c:v>
                </c:pt>
                <c:pt idx="1115">
                  <c:v>45406.291666666664</c:v>
                </c:pt>
                <c:pt idx="1116">
                  <c:v>45407.291666666664</c:v>
                </c:pt>
                <c:pt idx="1117">
                  <c:v>45408.291666666664</c:v>
                </c:pt>
                <c:pt idx="1118">
                  <c:v>45411.291666666664</c:v>
                </c:pt>
                <c:pt idx="1119">
                  <c:v>45412.291666666664</c:v>
                </c:pt>
                <c:pt idx="1120">
                  <c:v>45413.291666666664</c:v>
                </c:pt>
                <c:pt idx="1121">
                  <c:v>45414.291666666664</c:v>
                </c:pt>
                <c:pt idx="1122">
                  <c:v>45415.291666666664</c:v>
                </c:pt>
                <c:pt idx="1123">
                  <c:v>45418.291666666664</c:v>
                </c:pt>
                <c:pt idx="1124">
                  <c:v>45419.291666666664</c:v>
                </c:pt>
                <c:pt idx="1125">
                  <c:v>45420.291666666664</c:v>
                </c:pt>
                <c:pt idx="1126">
                  <c:v>45421.291666666664</c:v>
                </c:pt>
                <c:pt idx="1127">
                  <c:v>45422.291666666664</c:v>
                </c:pt>
                <c:pt idx="1128">
                  <c:v>45425.291666666664</c:v>
                </c:pt>
                <c:pt idx="1129">
                  <c:v>45426.291666666664</c:v>
                </c:pt>
                <c:pt idx="1130">
                  <c:v>45427.291666666664</c:v>
                </c:pt>
                <c:pt idx="1131">
                  <c:v>45428.291666666664</c:v>
                </c:pt>
                <c:pt idx="1132">
                  <c:v>45429.291666666664</c:v>
                </c:pt>
                <c:pt idx="1133">
                  <c:v>45432.291666666664</c:v>
                </c:pt>
                <c:pt idx="1134">
                  <c:v>45433.291666666664</c:v>
                </c:pt>
                <c:pt idx="1135">
                  <c:v>45434.291666666664</c:v>
                </c:pt>
                <c:pt idx="1136">
                  <c:v>45435.291666666664</c:v>
                </c:pt>
                <c:pt idx="1137">
                  <c:v>45436.291666666664</c:v>
                </c:pt>
                <c:pt idx="1138">
                  <c:v>45440.291666666664</c:v>
                </c:pt>
                <c:pt idx="1139">
                  <c:v>45441.291666666664</c:v>
                </c:pt>
                <c:pt idx="1140">
                  <c:v>45442.291666666664</c:v>
                </c:pt>
                <c:pt idx="1141">
                  <c:v>45443.291666666664</c:v>
                </c:pt>
                <c:pt idx="1142">
                  <c:v>45446.291666666664</c:v>
                </c:pt>
                <c:pt idx="1143">
                  <c:v>45447.291666666664</c:v>
                </c:pt>
                <c:pt idx="1144">
                  <c:v>45448.291666666664</c:v>
                </c:pt>
                <c:pt idx="1145">
                  <c:v>45449.291666666664</c:v>
                </c:pt>
                <c:pt idx="1146">
                  <c:v>45450.291666666664</c:v>
                </c:pt>
                <c:pt idx="1147">
                  <c:v>45453.291666666664</c:v>
                </c:pt>
                <c:pt idx="1148">
                  <c:v>45454.291666666664</c:v>
                </c:pt>
                <c:pt idx="1149">
                  <c:v>45455.291666666664</c:v>
                </c:pt>
                <c:pt idx="1150">
                  <c:v>45456.291666666664</c:v>
                </c:pt>
                <c:pt idx="1151">
                  <c:v>45457.291666666664</c:v>
                </c:pt>
                <c:pt idx="1152">
                  <c:v>45460.291666666664</c:v>
                </c:pt>
                <c:pt idx="1153">
                  <c:v>45461.291666666664</c:v>
                </c:pt>
                <c:pt idx="1154">
                  <c:v>45463.291666666664</c:v>
                </c:pt>
                <c:pt idx="1155">
                  <c:v>45464.291666666664</c:v>
                </c:pt>
                <c:pt idx="1156">
                  <c:v>45467.291666666664</c:v>
                </c:pt>
                <c:pt idx="1157">
                  <c:v>45468.291666666664</c:v>
                </c:pt>
                <c:pt idx="1158">
                  <c:v>45469.291666666664</c:v>
                </c:pt>
                <c:pt idx="1159">
                  <c:v>45470.291666666664</c:v>
                </c:pt>
                <c:pt idx="1160">
                  <c:v>45471.291666666664</c:v>
                </c:pt>
                <c:pt idx="1161">
                  <c:v>45474.291666666664</c:v>
                </c:pt>
                <c:pt idx="1162">
                  <c:v>45475.291666666664</c:v>
                </c:pt>
                <c:pt idx="1163">
                  <c:v>45476.291666666664</c:v>
                </c:pt>
                <c:pt idx="1164">
                  <c:v>45478.291666666664</c:v>
                </c:pt>
                <c:pt idx="1165">
                  <c:v>45481.291666666664</c:v>
                </c:pt>
                <c:pt idx="1166">
                  <c:v>45482.291666666664</c:v>
                </c:pt>
                <c:pt idx="1167">
                  <c:v>45483.291666666664</c:v>
                </c:pt>
                <c:pt idx="1168">
                  <c:v>45484.291666666664</c:v>
                </c:pt>
                <c:pt idx="1169">
                  <c:v>45485.291666666664</c:v>
                </c:pt>
                <c:pt idx="1170">
                  <c:v>45488.291666666664</c:v>
                </c:pt>
                <c:pt idx="1171">
                  <c:v>45489.291666666664</c:v>
                </c:pt>
                <c:pt idx="1172">
                  <c:v>45490.291666666664</c:v>
                </c:pt>
                <c:pt idx="1173">
                  <c:v>45491.291666666664</c:v>
                </c:pt>
                <c:pt idx="1174">
                  <c:v>45492.291666666664</c:v>
                </c:pt>
                <c:pt idx="1175">
                  <c:v>45495.291666666664</c:v>
                </c:pt>
                <c:pt idx="1176">
                  <c:v>45496.291666666664</c:v>
                </c:pt>
                <c:pt idx="1177">
                  <c:v>45497.291666666664</c:v>
                </c:pt>
                <c:pt idx="1178">
                  <c:v>45498.291666666664</c:v>
                </c:pt>
                <c:pt idx="1179">
                  <c:v>45499.291666666664</c:v>
                </c:pt>
                <c:pt idx="1180">
                  <c:v>45502.291666666664</c:v>
                </c:pt>
                <c:pt idx="1181">
                  <c:v>45503.291666666664</c:v>
                </c:pt>
                <c:pt idx="1182">
                  <c:v>45504.291666666664</c:v>
                </c:pt>
                <c:pt idx="1183">
                  <c:v>45505.291666666664</c:v>
                </c:pt>
                <c:pt idx="1184">
                  <c:v>45506.291666666664</c:v>
                </c:pt>
                <c:pt idx="1185">
                  <c:v>45509.291666666664</c:v>
                </c:pt>
                <c:pt idx="1186">
                  <c:v>45510.291666666664</c:v>
                </c:pt>
                <c:pt idx="1187">
                  <c:v>45511.291666666664</c:v>
                </c:pt>
                <c:pt idx="1188">
                  <c:v>45512.291666666664</c:v>
                </c:pt>
                <c:pt idx="1189">
                  <c:v>45513.291666666664</c:v>
                </c:pt>
                <c:pt idx="1190">
                  <c:v>45516.291666666664</c:v>
                </c:pt>
                <c:pt idx="1191">
                  <c:v>45517.291666666664</c:v>
                </c:pt>
                <c:pt idx="1192">
                  <c:v>45518.291666666664</c:v>
                </c:pt>
                <c:pt idx="1193">
                  <c:v>45519.291666666664</c:v>
                </c:pt>
                <c:pt idx="1194">
                  <c:v>45520.291666666664</c:v>
                </c:pt>
                <c:pt idx="1195">
                  <c:v>45523.291666666664</c:v>
                </c:pt>
                <c:pt idx="1196">
                  <c:v>45524.291666666664</c:v>
                </c:pt>
                <c:pt idx="1197">
                  <c:v>45525.291666666664</c:v>
                </c:pt>
                <c:pt idx="1198">
                  <c:v>45526.291666666664</c:v>
                </c:pt>
                <c:pt idx="1199">
                  <c:v>45527.291666666664</c:v>
                </c:pt>
                <c:pt idx="1200">
                  <c:v>45530.291666666664</c:v>
                </c:pt>
                <c:pt idx="1201">
                  <c:v>45531.291666666664</c:v>
                </c:pt>
                <c:pt idx="1202">
                  <c:v>45532.291666666664</c:v>
                </c:pt>
                <c:pt idx="1203">
                  <c:v>45533.291666666664</c:v>
                </c:pt>
                <c:pt idx="1204">
                  <c:v>45534.291666666664</c:v>
                </c:pt>
                <c:pt idx="1205">
                  <c:v>45538.291666666664</c:v>
                </c:pt>
                <c:pt idx="1206">
                  <c:v>45539.291666666664</c:v>
                </c:pt>
                <c:pt idx="1207">
                  <c:v>45540.291666666664</c:v>
                </c:pt>
                <c:pt idx="1208">
                  <c:v>45541.291666666664</c:v>
                </c:pt>
                <c:pt idx="1209">
                  <c:v>45544.291666666664</c:v>
                </c:pt>
                <c:pt idx="1210">
                  <c:v>45545.291666666664</c:v>
                </c:pt>
                <c:pt idx="1211">
                  <c:v>45546.291666666664</c:v>
                </c:pt>
                <c:pt idx="1212">
                  <c:v>45547.291666666664</c:v>
                </c:pt>
                <c:pt idx="1213">
                  <c:v>45548.291666666664</c:v>
                </c:pt>
                <c:pt idx="1214">
                  <c:v>45551.291666666664</c:v>
                </c:pt>
                <c:pt idx="1215">
                  <c:v>45552.291666666664</c:v>
                </c:pt>
                <c:pt idx="1216">
                  <c:v>45553.291666666664</c:v>
                </c:pt>
                <c:pt idx="1217">
                  <c:v>45554.291666666664</c:v>
                </c:pt>
                <c:pt idx="1218">
                  <c:v>45555.291666666664</c:v>
                </c:pt>
                <c:pt idx="1219">
                  <c:v>45558.291666666664</c:v>
                </c:pt>
                <c:pt idx="1220">
                  <c:v>45559.291666666664</c:v>
                </c:pt>
                <c:pt idx="1221">
                  <c:v>45560.291666666664</c:v>
                </c:pt>
                <c:pt idx="1222">
                  <c:v>45561.291666666664</c:v>
                </c:pt>
                <c:pt idx="1223">
                  <c:v>45562.291666666664</c:v>
                </c:pt>
                <c:pt idx="1224">
                  <c:v>45565.291666666664</c:v>
                </c:pt>
                <c:pt idx="1225">
                  <c:v>45566.291666666664</c:v>
                </c:pt>
                <c:pt idx="1226">
                  <c:v>45567.291666666664</c:v>
                </c:pt>
                <c:pt idx="1227">
                  <c:v>45568.291666666664</c:v>
                </c:pt>
                <c:pt idx="1228">
                  <c:v>45569.291666666664</c:v>
                </c:pt>
                <c:pt idx="1229">
                  <c:v>45572.291666666664</c:v>
                </c:pt>
                <c:pt idx="1230">
                  <c:v>45573.291666666664</c:v>
                </c:pt>
                <c:pt idx="1231">
                  <c:v>45574.291666666664</c:v>
                </c:pt>
                <c:pt idx="1232">
                  <c:v>45575.291666666664</c:v>
                </c:pt>
                <c:pt idx="1233">
                  <c:v>45576.291666666664</c:v>
                </c:pt>
                <c:pt idx="1234">
                  <c:v>45579.291666666664</c:v>
                </c:pt>
                <c:pt idx="1235">
                  <c:v>45580.291666666664</c:v>
                </c:pt>
                <c:pt idx="1236">
                  <c:v>45581.291666666664</c:v>
                </c:pt>
                <c:pt idx="1237">
                  <c:v>45582.291666666664</c:v>
                </c:pt>
                <c:pt idx="1238">
                  <c:v>45583.291666666664</c:v>
                </c:pt>
                <c:pt idx="1239">
                  <c:v>45586.291666666664</c:v>
                </c:pt>
                <c:pt idx="1240">
                  <c:v>45587.291666666664</c:v>
                </c:pt>
                <c:pt idx="1241">
                  <c:v>45588.291666666664</c:v>
                </c:pt>
                <c:pt idx="1242">
                  <c:v>45589.291666666664</c:v>
                </c:pt>
                <c:pt idx="1243">
                  <c:v>45590.291666666664</c:v>
                </c:pt>
                <c:pt idx="1244">
                  <c:v>45593.291666666664</c:v>
                </c:pt>
                <c:pt idx="1245">
                  <c:v>45594.291666666664</c:v>
                </c:pt>
                <c:pt idx="1246">
                  <c:v>45595.291666666664</c:v>
                </c:pt>
                <c:pt idx="1247">
                  <c:v>45596.291666666664</c:v>
                </c:pt>
                <c:pt idx="1248">
                  <c:v>45597.291666666664</c:v>
                </c:pt>
                <c:pt idx="1249">
                  <c:v>45600.291666666664</c:v>
                </c:pt>
                <c:pt idx="1250">
                  <c:v>45601.291666666664</c:v>
                </c:pt>
                <c:pt idx="1251">
                  <c:v>45602.291666666664</c:v>
                </c:pt>
                <c:pt idx="1252">
                  <c:v>45603.291666666664</c:v>
                </c:pt>
                <c:pt idx="1253">
                  <c:v>45604.291666666664</c:v>
                </c:pt>
                <c:pt idx="1254">
                  <c:v>45607.291666666664</c:v>
                </c:pt>
                <c:pt idx="1255">
                  <c:v>45608.291666666664</c:v>
                </c:pt>
                <c:pt idx="1256">
                  <c:v>45609.291666666664</c:v>
                </c:pt>
                <c:pt idx="1257">
                  <c:v>45610</c:v>
                </c:pt>
                <c:pt idx="1258">
                  <c:v>45611</c:v>
                </c:pt>
                <c:pt idx="1259">
                  <c:v>45612</c:v>
                </c:pt>
                <c:pt idx="1260">
                  <c:v>45613</c:v>
                </c:pt>
                <c:pt idx="1261">
                  <c:v>45614</c:v>
                </c:pt>
                <c:pt idx="1262">
                  <c:v>45615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Average'!$I$3:$I$1263</c15:sqref>
                  </c15:fullRef>
                </c:ext>
              </c:extLst>
              <c:f>'3a. Moving Average'!$I$4:$I$1263</c:f>
              <c:numCache>
                <c:formatCode>General</c:formatCode>
                <c:ptCount val="1260"/>
                <c:pt idx="2" formatCode="_(&quot;$&quot;* #,##0.00_);_(&quot;$&quot;* \(#,##0.00\);_(&quot;$&quot;* &quot;-&quot;??_);_(@_)">
                  <c:v>64.268600000000006</c:v>
                </c:pt>
                <c:pt idx="3" formatCode="_(&quot;$&quot;* #,##0.00_);_(&quot;$&quot;* \(#,##0.00\);_(&quot;$&quot;* &quot;-&quot;??_);_(@_)">
                  <c:v>64.563500000000005</c:v>
                </c:pt>
                <c:pt idx="4" formatCode="_(&quot;$&quot;* #,##0.00_);_(&quot;$&quot;* \(#,##0.00\);_(&quot;$&quot;* &quot;-&quot;??_);_(@_)">
                  <c:v>64.355866666666671</c:v>
                </c:pt>
                <c:pt idx="5" formatCode="_(&quot;$&quot;* #,##0.00_);_(&quot;$&quot;* \(#,##0.00\);_(&quot;$&quot;* &quot;-&quot;??_);_(@_)">
                  <c:v>63.944633333333336</c:v>
                </c:pt>
                <c:pt idx="6" formatCode="_(&quot;$&quot;* #,##0.00_);_(&quot;$&quot;* \(#,##0.00\);_(&quot;$&quot;* &quot;-&quot;??_);_(@_)">
                  <c:v>63.580266666666667</c:v>
                </c:pt>
                <c:pt idx="7" formatCode="_(&quot;$&quot;* #,##0.00_);_(&quot;$&quot;* \(#,##0.00\);_(&quot;$&quot;* &quot;-&quot;??_);_(@_)">
                  <c:v>63.837199999999996</c:v>
                </c:pt>
                <c:pt idx="8" formatCode="_(&quot;$&quot;* #,##0.00_);_(&quot;$&quot;* \(#,##0.00\);_(&quot;$&quot;* &quot;-&quot;??_);_(@_)">
                  <c:v>64.021400000000014</c:v>
                </c:pt>
                <c:pt idx="9" formatCode="_(&quot;$&quot;* #,##0.00_);_(&quot;$&quot;* \(#,##0.00\);_(&quot;$&quot;* &quot;-&quot;??_);_(@_)">
                  <c:v>64.510966666666661</c:v>
                </c:pt>
                <c:pt idx="10" formatCode="_(&quot;$&quot;* #,##0.00_);_(&quot;$&quot;* \(#,##0.00\);_(&quot;$&quot;* &quot;-&quot;??_);_(@_)">
                  <c:v>64.582066666666663</c:v>
                </c:pt>
                <c:pt idx="11" formatCode="_(&quot;$&quot;* #,##0.00_);_(&quot;$&quot;* \(#,##0.00\);_(&quot;$&quot;* &quot;-&quot;??_);_(@_)">
                  <c:v>64.571566666666669</c:v>
                </c:pt>
                <c:pt idx="12" formatCode="_(&quot;$&quot;* #,##0.00_);_(&quot;$&quot;* \(#,##0.00\);_(&quot;$&quot;* &quot;-&quot;??_);_(@_)">
                  <c:v>63.893766666666671</c:v>
                </c:pt>
                <c:pt idx="13" formatCode="_(&quot;$&quot;* #,##0.00_);_(&quot;$&quot;* \(#,##0.00\);_(&quot;$&quot;* &quot;-&quot;??_);_(@_)">
                  <c:v>63.448599999999999</c:v>
                </c:pt>
                <c:pt idx="14" formatCode="_(&quot;$&quot;* #,##0.00_);_(&quot;$&quot;* \(#,##0.00\);_(&quot;$&quot;* &quot;-&quot;??_);_(@_)">
                  <c:v>63.563333333333333</c:v>
                </c:pt>
                <c:pt idx="15" formatCode="_(&quot;$&quot;* #,##0.00_);_(&quot;$&quot;* \(#,##0.00\);_(&quot;$&quot;* &quot;-&quot;??_);_(@_)">
                  <c:v>64.472999999999999</c:v>
                </c:pt>
                <c:pt idx="16" formatCode="_(&quot;$&quot;* #,##0.00_);_(&quot;$&quot;* \(#,##0.00\);_(&quot;$&quot;* &quot;-&quot;??_);_(@_)">
                  <c:v>64.891499999999994</c:v>
                </c:pt>
                <c:pt idx="17" formatCode="_(&quot;$&quot;* #,##0.00_);_(&quot;$&quot;* \(#,##0.00\);_(&quot;$&quot;* &quot;-&quot;??_);_(@_)">
                  <c:v>65.125800000000012</c:v>
                </c:pt>
                <c:pt idx="18" formatCode="_(&quot;$&quot;* #,##0.00_);_(&quot;$&quot;* \(#,##0.00\);_(&quot;$&quot;* &quot;-&quot;??_);_(@_)">
                  <c:v>65.13066666666667</c:v>
                </c:pt>
                <c:pt idx="19" formatCode="_(&quot;$&quot;* #,##0.00_);_(&quot;$&quot;* \(#,##0.00\);_(&quot;$&quot;* &quot;-&quot;??_);_(@_)">
                  <c:v>65.497433333333333</c:v>
                </c:pt>
                <c:pt idx="20" formatCode="_(&quot;$&quot;* #,##0.00_);_(&quot;$&quot;* \(#,##0.00\);_(&quot;$&quot;* &quot;-&quot;??_);_(@_)">
                  <c:v>66.036299999999997</c:v>
                </c:pt>
                <c:pt idx="21" formatCode="_(&quot;$&quot;* #,##0.00_);_(&quot;$&quot;* \(#,##0.00\);_(&quot;$&quot;* &quot;-&quot;??_);_(@_)">
                  <c:v>66.770666666666656</c:v>
                </c:pt>
                <c:pt idx="22" formatCode="_(&quot;$&quot;* #,##0.00_);_(&quot;$&quot;* \(#,##0.00\);_(&quot;$&quot;* &quot;-&quot;??_);_(@_)">
                  <c:v>67.493766666666673</c:v>
                </c:pt>
                <c:pt idx="23" formatCode="_(&quot;$&quot;* #,##0.00_);_(&quot;$&quot;* \(#,##0.00\);_(&quot;$&quot;* &quot;-&quot;??_);_(@_)">
                  <c:v>67.864599999999996</c:v>
                </c:pt>
                <c:pt idx="24" formatCode="_(&quot;$&quot;* #,##0.00_);_(&quot;$&quot;* \(#,##0.00\);_(&quot;$&quot;* &quot;-&quot;??_);_(@_)">
                  <c:v>67.877533333333346</c:v>
                </c:pt>
                <c:pt idx="25" formatCode="_(&quot;$&quot;* #,##0.00_);_(&quot;$&quot;* \(#,##0.00\);_(&quot;$&quot;* &quot;-&quot;??_);_(@_)">
                  <c:v>67.79913333333333</c:v>
                </c:pt>
                <c:pt idx="26" formatCode="_(&quot;$&quot;* #,##0.00_);_(&quot;$&quot;* \(#,##0.00\);_(&quot;$&quot;* &quot;-&quot;??_);_(@_)">
                  <c:v>68.143299999999996</c:v>
                </c:pt>
                <c:pt idx="27" formatCode="_(&quot;$&quot;* #,##0.00_);_(&quot;$&quot;* \(#,##0.00\);_(&quot;$&quot;* &quot;-&quot;??_);_(@_)">
                  <c:v>68.486666666666665</c:v>
                </c:pt>
                <c:pt idx="28" formatCode="_(&quot;$&quot;* #,##0.00_);_(&quot;$&quot;* \(#,##0.00\);_(&quot;$&quot;* &quot;-&quot;??_);_(@_)">
                  <c:v>69.332566666666665</c:v>
                </c:pt>
                <c:pt idx="29" formatCode="_(&quot;$&quot;* #,##0.00_);_(&quot;$&quot;* \(#,##0.00\);_(&quot;$&quot;* &quot;-&quot;??_);_(@_)">
                  <c:v>69.80113333333334</c:v>
                </c:pt>
                <c:pt idx="30" formatCode="_(&quot;$&quot;* #,##0.00_);_(&quot;$&quot;* \(#,##0.00\);_(&quot;$&quot;* &quot;-&quot;??_);_(@_)">
                  <c:v>70.386866666666677</c:v>
                </c:pt>
                <c:pt idx="31" formatCode="_(&quot;$&quot;* #,##0.00_);_(&quot;$&quot;* \(#,##0.00\);_(&quot;$&quot;* &quot;-&quot;??_);_(@_)">
                  <c:v>70.689000000000007</c:v>
                </c:pt>
                <c:pt idx="32" formatCode="_(&quot;$&quot;* #,##0.00_);_(&quot;$&quot;* \(#,##0.00\);_(&quot;$&quot;* &quot;-&quot;??_);_(@_)">
                  <c:v>71.541333333333341</c:v>
                </c:pt>
                <c:pt idx="33" formatCode="_(&quot;$&quot;* #,##0.00_);_(&quot;$&quot;* \(#,##0.00\);_(&quot;$&quot;* &quot;-&quot;??_);_(@_)">
                  <c:v>72.018799999999999</c:v>
                </c:pt>
                <c:pt idx="34" formatCode="_(&quot;$&quot;* #,##0.00_);_(&quot;$&quot;* \(#,##0.00\);_(&quot;$&quot;* &quot;-&quot;??_);_(@_)">
                  <c:v>72.515666666666661</c:v>
                </c:pt>
                <c:pt idx="35" formatCode="_(&quot;$&quot;* #,##0.00_);_(&quot;$&quot;* \(#,##0.00\);_(&quot;$&quot;* &quot;-&quot;??_);_(@_)">
                  <c:v>72.35733333333333</c:v>
                </c:pt>
                <c:pt idx="36" formatCode="_(&quot;$&quot;* #,##0.00_);_(&quot;$&quot;* \(#,##0.00\);_(&quot;$&quot;* &quot;-&quot;??_);_(@_)">
                  <c:v>72.822699999999998</c:v>
                </c:pt>
                <c:pt idx="37" formatCode="_(&quot;$&quot;* #,##0.00_);_(&quot;$&quot;* \(#,##0.00\);_(&quot;$&quot;* &quot;-&quot;??_);_(@_)">
                  <c:v>73.616866666666667</c:v>
                </c:pt>
                <c:pt idx="38" formatCode="_(&quot;$&quot;* #,##0.00_);_(&quot;$&quot;* \(#,##0.00\);_(&quot;$&quot;* &quot;-&quot;??_);_(@_)">
                  <c:v>74.581499999999991</c:v>
                </c:pt>
                <c:pt idx="39" formatCode="_(&quot;$&quot;* #,##0.00_);_(&quot;$&quot;* \(#,##0.00\);_(&quot;$&quot;* &quot;-&quot;??_);_(@_)">
                  <c:v>75.693966666666668</c:v>
                </c:pt>
                <c:pt idx="40" formatCode="_(&quot;$&quot;* #,##0.00_);_(&quot;$&quot;* \(#,##0.00\);_(&quot;$&quot;* &quot;-&quot;??_);_(@_)">
                  <c:v>75.940366666666662</c:v>
                </c:pt>
                <c:pt idx="41" formatCode="_(&quot;$&quot;* #,##0.00_);_(&quot;$&quot;* \(#,##0.00\);_(&quot;$&quot;* &quot;-&quot;??_);_(@_)">
                  <c:v>76.021966666666671</c:v>
                </c:pt>
                <c:pt idx="42" formatCode="_(&quot;$&quot;* #,##0.00_);_(&quot;$&quot;* \(#,##0.00\);_(&quot;$&quot;* &quot;-&quot;??_);_(@_)">
                  <c:v>75.882999999999996</c:v>
                </c:pt>
                <c:pt idx="43" formatCode="_(&quot;$&quot;* #,##0.00_);_(&quot;$&quot;* \(#,##0.00\);_(&quot;$&quot;* &quot;-&quot;??_);_(@_)">
                  <c:v>76.371799999999993</c:v>
                </c:pt>
                <c:pt idx="44" formatCode="_(&quot;$&quot;* #,##0.00_);_(&quot;$&quot;* \(#,##0.00\);_(&quot;$&quot;* &quot;-&quot;??_);_(@_)">
                  <c:v>76.794333333333327</c:v>
                </c:pt>
                <c:pt idx="45" formatCode="_(&quot;$&quot;* #,##0.00_);_(&quot;$&quot;* \(#,##0.00\);_(&quot;$&quot;* &quot;-&quot;??_);_(@_)">
                  <c:v>76.993066666666664</c:v>
                </c:pt>
                <c:pt idx="46" formatCode="_(&quot;$&quot;* #,##0.00_);_(&quot;$&quot;* \(#,##0.00\);_(&quot;$&quot;* &quot;-&quot;??_);_(@_)">
                  <c:v>77.033466666666655</c:v>
                </c:pt>
                <c:pt idx="47" formatCode="_(&quot;$&quot;* #,##0.00_);_(&quot;$&quot;* \(#,##0.00\);_(&quot;$&quot;* &quot;-&quot;??_);_(@_)">
                  <c:v>77.174033333333327</c:v>
                </c:pt>
                <c:pt idx="48" formatCode="_(&quot;$&quot;* #,##0.00_);_(&quot;$&quot;* \(#,##0.00\);_(&quot;$&quot;* &quot;-&quot;??_);_(@_)">
                  <c:v>76.467133333333337</c:v>
                </c:pt>
                <c:pt idx="49" formatCode="_(&quot;$&quot;* #,##0.00_);_(&quot;$&quot;* \(#,##0.00\);_(&quot;$&quot;* &quot;-&quot;??_);_(@_)">
                  <c:v>76.342699999999994</c:v>
                </c:pt>
                <c:pt idx="50" formatCode="_(&quot;$&quot;* #,##0.00_);_(&quot;$&quot;* \(#,##0.00\);_(&quot;$&quot;* &quot;-&quot;??_);_(@_)">
                  <c:v>76.829866666666661</c:v>
                </c:pt>
                <c:pt idx="51" formatCode="_(&quot;$&quot;* #,##0.00_);_(&quot;$&quot;* \(#,##0.00\);_(&quot;$&quot;* &quot;-&quot;??_);_(@_)">
                  <c:v>78.035266666666658</c:v>
                </c:pt>
                <c:pt idx="52" formatCode="_(&quot;$&quot;* #,##0.00_);_(&quot;$&quot;* \(#,##0.00\);_(&quot;$&quot;* &quot;-&quot;??_);_(@_)">
                  <c:v>77.374399999999994</c:v>
                </c:pt>
                <c:pt idx="53" formatCode="_(&quot;$&quot;* #,##0.00_);_(&quot;$&quot;* \(#,##0.00\);_(&quot;$&quot;* &quot;-&quot;??_);_(@_)">
                  <c:v>76.107600000000005</c:v>
                </c:pt>
                <c:pt idx="54" formatCode="_(&quot;$&quot;* #,##0.00_);_(&quot;$&quot;* \(#,##0.00\);_(&quot;$&quot;* &quot;-&quot;??_);_(@_)">
                  <c:v>75.702033333333333</c:v>
                </c:pt>
                <c:pt idx="55" formatCode="_(&quot;$&quot;* #,##0.00_);_(&quot;$&quot;* \(#,##0.00\);_(&quot;$&quot;* &quot;-&quot;??_);_(@_)">
                  <c:v>76.666666666666671</c:v>
                </c:pt>
                <c:pt idx="56" formatCode="_(&quot;$&quot;* #,##0.00_);_(&quot;$&quot;* \(#,##0.00\);_(&quot;$&quot;* &quot;-&quot;??_);_(@_)">
                  <c:v>78.003766666666664</c:v>
                </c:pt>
                <c:pt idx="57" formatCode="_(&quot;$&quot;* #,##0.00_);_(&quot;$&quot;* \(#,##0.00\);_(&quot;$&quot;* &quot;-&quot;??_);_(@_)">
                  <c:v>78.160466666666665</c:v>
                </c:pt>
                <c:pt idx="58" formatCode="_(&quot;$&quot;* #,##0.00_);_(&quot;$&quot;* \(#,##0.00\);_(&quot;$&quot;* &quot;-&quot;??_);_(@_)">
                  <c:v>78.230199999999996</c:v>
                </c:pt>
                <c:pt idx="59" formatCode="_(&quot;$&quot;* #,##0.00_);_(&quot;$&quot;* \(#,##0.00\);_(&quot;$&quot;* &quot;-&quot;??_);_(@_)">
                  <c:v>77.839033333333347</c:v>
                </c:pt>
                <c:pt idx="60" formatCode="_(&quot;$&quot;* #,##0.00_);_(&quot;$&quot;* \(#,##0.00\);_(&quot;$&quot;* &quot;-&quot;??_);_(@_)">
                  <c:v>78.419666666666672</c:v>
                </c:pt>
                <c:pt idx="61" formatCode="_(&quot;$&quot;* #,##0.00_);_(&quot;$&quot;* \(#,##0.00\);_(&quot;$&quot;* &quot;-&quot;??_);_(@_)">
                  <c:v>78.688533333333339</c:v>
                </c:pt>
                <c:pt idx="62" formatCode="_(&quot;$&quot;* #,##0.00_);_(&quot;$&quot;* \(#,##0.00\);_(&quot;$&quot;* &quot;-&quot;??_);_(@_)">
                  <c:v>79.120999999999995</c:v>
                </c:pt>
                <c:pt idx="63" formatCode="_(&quot;$&quot;* #,##0.00_);_(&quot;$&quot;* \(#,##0.00\);_(&quot;$&quot;* &quot;-&quot;??_);_(@_)">
                  <c:v>78.456933333333339</c:v>
                </c:pt>
                <c:pt idx="64" formatCode="_(&quot;$&quot;* #,##0.00_);_(&quot;$&quot;* \(#,##0.00\);_(&quot;$&quot;* &quot;-&quot;??_);_(@_)">
                  <c:v>78.355699999999999</c:v>
                </c:pt>
                <c:pt idx="65" formatCode="_(&quot;$&quot;* #,##0.00_);_(&quot;$&quot;* \(#,##0.00\);_(&quot;$&quot;* &quot;-&quot;??_);_(@_)">
                  <c:v>77.979133333333337</c:v>
                </c:pt>
                <c:pt idx="66" formatCode="_(&quot;$&quot;* #,##0.00_);_(&quot;$&quot;* \(#,##0.00\);_(&quot;$&quot;* &quot;-&quot;??_);_(@_)">
                  <c:v>77.497299999999996</c:v>
                </c:pt>
                <c:pt idx="67" formatCode="_(&quot;$&quot;* #,##0.00_);_(&quot;$&quot;* \(#,##0.00\);_(&quot;$&quot;* &quot;-&quot;??_);_(@_)">
                  <c:v>75.437133333333335</c:v>
                </c:pt>
                <c:pt idx="68" formatCode="_(&quot;$&quot;* #,##0.00_);_(&quot;$&quot;* \(#,##0.00\);_(&quot;$&quot;* &quot;-&quot;??_);_(@_)">
                  <c:v>72.827866666666651</c:v>
                </c:pt>
                <c:pt idx="69" formatCode="_(&quot;$&quot;* #,##0.00_);_(&quot;$&quot;* \(#,##0.00\);_(&quot;$&quot;* &quot;-&quot;??_);_(@_)">
                  <c:v>71.17583333333333</c:v>
                </c:pt>
                <c:pt idx="70" formatCode="_(&quot;$&quot;* #,##0.00_);_(&quot;$&quot;* \(#,##0.00\);_(&quot;$&quot;* &quot;-&quot;??_);_(@_)">
                  <c:v>69.17883333333333</c:v>
                </c:pt>
                <c:pt idx="71" formatCode="_(&quot;$&quot;* #,##0.00_);_(&quot;$&quot;* \(#,##0.00\);_(&quot;$&quot;* &quot;-&quot;??_);_(@_)">
                  <c:v>67.986800000000002</c:v>
                </c:pt>
                <c:pt idx="72" formatCode="_(&quot;$&quot;* #,##0.00_);_(&quot;$&quot;* \(#,##0.00\);_(&quot;$&quot;* &quot;-&quot;??_);_(@_)">
                  <c:v>68.48563333333334</c:v>
                </c:pt>
                <c:pt idx="73" formatCode="_(&quot;$&quot;* #,##0.00_);_(&quot;$&quot;* \(#,##0.00\);_(&quot;$&quot;* &quot;-&quot;??_);_(@_)">
                  <c:v>69.765133333333338</c:v>
                </c:pt>
                <c:pt idx="74" formatCode="_(&quot;$&quot;* #,##0.00_);_(&quot;$&quot;* \(#,##0.00\);_(&quot;$&quot;* &quot;-&quot;??_);_(@_)">
                  <c:v>72.14436666666667</c:v>
                </c:pt>
                <c:pt idx="75" formatCode="_(&quot;$&quot;* #,##0.00_);_(&quot;$&quot;* \(#,##0.00\);_(&quot;$&quot;* &quot;-&quot;??_);_(@_)">
                  <c:v>71.667400000000001</c:v>
                </c:pt>
                <c:pt idx="76" formatCode="_(&quot;$&quot;* #,##0.00_);_(&quot;$&quot;* \(#,##0.00\);_(&quot;$&quot;* &quot;-&quot;??_);_(@_)">
                  <c:v>71.643899999999988</c:v>
                </c:pt>
                <c:pt idx="77" formatCode="_(&quot;$&quot;* #,##0.00_);_(&quot;$&quot;* \(#,##0.00\);_(&quot;$&quot;* &quot;-&quot;??_);_(@_)">
                  <c:v>68.682399999999987</c:v>
                </c:pt>
                <c:pt idx="78" formatCode="_(&quot;$&quot;* #,##0.00_);_(&quot;$&quot;* \(#,##0.00\);_(&quot;$&quot;* &quot;-&quot;??_);_(@_)">
                  <c:v>68.068566666666655</c:v>
                </c:pt>
                <c:pt idx="79" formatCode="_(&quot;$&quot;* #,##0.00_);_(&quot;$&quot;* \(#,##0.00\);_(&quot;$&quot;* &quot;-&quot;??_);_(@_)">
                  <c:v>66.96723333333334</c:v>
                </c:pt>
                <c:pt idx="80" formatCode="_(&quot;$&quot;* #,##0.00_);_(&quot;$&quot;* \(#,##0.00\);_(&quot;$&quot;* &quot;-&quot;??_);_(@_)">
                  <c:v>65.514399999999995</c:v>
                </c:pt>
                <c:pt idx="81" formatCode="_(&quot;$&quot;* #,##0.00_);_(&quot;$&quot;* \(#,##0.00\);_(&quot;$&quot;* &quot;-&quot;??_);_(@_)">
                  <c:v>64.917566666666673</c:v>
                </c:pt>
                <c:pt idx="82" formatCode="_(&quot;$&quot;* #,##0.00_);_(&quot;$&quot;* \(#,##0.00\);_(&quot;$&quot;* &quot;-&quot;??_);_(@_)">
                  <c:v>62.227333333333327</c:v>
                </c:pt>
                <c:pt idx="83" formatCode="_(&quot;$&quot;* #,##0.00_);_(&quot;$&quot;* \(#,##0.00\);_(&quot;$&quot;* &quot;-&quot;??_);_(@_)">
                  <c:v>62.602299999999993</c:v>
                </c:pt>
                <c:pt idx="84" formatCode="_(&quot;$&quot;* #,##0.00_);_(&quot;$&quot;* \(#,##0.00\);_(&quot;$&quot;* &quot;-&quot;??_);_(@_)">
                  <c:v>60.067566666666664</c:v>
                </c:pt>
                <c:pt idx="85" formatCode="_(&quot;$&quot;* #,##0.00_);_(&quot;$&quot;* \(#,##0.00\);_(&quot;$&quot;* &quot;-&quot;??_);_(@_)">
                  <c:v>60.275700000000001</c:v>
                </c:pt>
                <c:pt idx="86" formatCode="_(&quot;$&quot;* #,##0.00_);_(&quot;$&quot;* \(#,##0.00\);_(&quot;$&quot;* &quot;-&quot;??_);_(@_)">
                  <c:v>58.362900000000003</c:v>
                </c:pt>
                <c:pt idx="87" formatCode="_(&quot;$&quot;* #,##0.00_);_(&quot;$&quot;* \(#,##0.00\);_(&quot;$&quot;* &quot;-&quot;??_);_(@_)">
                  <c:v>56.556999999999995</c:v>
                </c:pt>
                <c:pt idx="88" formatCode="_(&quot;$&quot;* #,##0.00_);_(&quot;$&quot;* \(#,##0.00\);_(&quot;$&quot;* &quot;-&quot;??_);_(@_)">
                  <c:v>56.727066666666666</c:v>
                </c:pt>
                <c:pt idx="89" formatCode="_(&quot;$&quot;* #,##0.00_);_(&quot;$&quot;* \(#,##0.00\);_(&quot;$&quot;* &quot;-&quot;??_);_(@_)">
                  <c:v>58.045466666666663</c:v>
                </c:pt>
                <c:pt idx="90" formatCode="_(&quot;$&quot;* #,##0.00_);_(&quot;$&quot;* \(#,##0.00\);_(&quot;$&quot;* &quot;-&quot;??_);_(@_)">
                  <c:v>60.804499999999997</c:v>
                </c:pt>
                <c:pt idx="91" formatCode="_(&quot;$&quot;* #,##0.00_);_(&quot;$&quot;* \(#,##0.00\);_(&quot;$&quot;* &quot;-&quot;??_);_(@_)">
                  <c:v>60.874133333333333</c:v>
                </c:pt>
                <c:pt idx="92" formatCode="_(&quot;$&quot;* #,##0.00_);_(&quot;$&quot;* \(#,##0.00\);_(&quot;$&quot;* &quot;-&quot;??_);_(@_)">
                  <c:v>61.626433333333331</c:v>
                </c:pt>
                <c:pt idx="93" formatCode="_(&quot;$&quot;* #,##0.00_);_(&quot;$&quot;* \(#,##0.00\);_(&quot;$&quot;* &quot;-&quot;??_);_(@_)">
                  <c:v>61.290366666666671</c:v>
                </c:pt>
                <c:pt idx="94" formatCode="_(&quot;$&quot;* #,##0.00_);_(&quot;$&quot;* \(#,##0.00\);_(&quot;$&quot;* &quot;-&quot;??_);_(@_)">
                  <c:v>60.73726666666667</c:v>
                </c:pt>
                <c:pt idx="95" formatCode="_(&quot;$&quot;* #,##0.00_);_(&quot;$&quot;* \(#,##0.00\);_(&quot;$&quot;* &quot;-&quot;??_);_(@_)">
                  <c:v>59.937166666666677</c:v>
                </c:pt>
                <c:pt idx="96" formatCode="_(&quot;$&quot;* #,##0.00_);_(&quot;$&quot;* \(#,##0.00\);_(&quot;$&quot;* &quot;-&quot;??_);_(@_)">
                  <c:v>58.894100000000002</c:v>
                </c:pt>
                <c:pt idx="97" formatCode="_(&quot;$&quot;* #,##0.00_);_(&quot;$&quot;* \(#,##0.00\);_(&quot;$&quot;* &quot;-&quot;??_);_(@_)">
                  <c:v>60.640066666666662</c:v>
                </c:pt>
                <c:pt idx="98" formatCode="_(&quot;$&quot;* #,##0.00_);_(&quot;$&quot;* \(#,##0.00\);_(&quot;$&quot;* &quot;-&quot;??_);_(@_)">
                  <c:v>61.814300000000003</c:v>
                </c:pt>
                <c:pt idx="99" formatCode="_(&quot;$&quot;* #,##0.00_);_(&quot;$&quot;* \(#,##0.00\);_(&quot;$&quot;* &quot;-&quot;??_);_(@_)">
                  <c:v>63.81133333333333</c:v>
                </c:pt>
                <c:pt idx="100" formatCode="_(&quot;$&quot;* #,##0.00_);_(&quot;$&quot;* \(#,##0.00\);_(&quot;$&quot;* &quot;-&quot;??_);_(@_)">
                  <c:v>64.25833333333334</c:v>
                </c:pt>
                <c:pt idx="101" formatCode="_(&quot;$&quot;* #,##0.00_);_(&quot;$&quot;* \(#,##0.00\);_(&quot;$&quot;* &quot;-&quot;??_);_(@_)">
                  <c:v>65.377533333333346</c:v>
                </c:pt>
                <c:pt idx="102" formatCode="_(&quot;$&quot;* #,##0.00_);_(&quot;$&quot;* \(#,##0.00\);_(&quot;$&quot;* &quot;-&quot;??_);_(@_)">
                  <c:v>67.07653333333333</c:v>
                </c:pt>
                <c:pt idx="103" formatCode="_(&quot;$&quot;* #,##0.00_);_(&quot;$&quot;* \(#,##0.00\);_(&quot;$&quot;* &quot;-&quot;??_);_(@_)">
                  <c:v>68.407899999999998</c:v>
                </c:pt>
                <c:pt idx="104" formatCode="_(&quot;$&quot;* #,##0.00_);_(&quot;$&quot;* \(#,##0.00\);_(&quot;$&quot;* &quot;-&quot;??_);_(@_)">
                  <c:v>69.496266666666671</c:v>
                </c:pt>
                <c:pt idx="105" formatCode="_(&quot;$&quot;* #,##0.00_);_(&quot;$&quot;* \(#,##0.00\);_(&quot;$&quot;* &quot;-&quot;??_);_(@_)">
                  <c:v>69.152100000000004</c:v>
                </c:pt>
                <c:pt idx="106" formatCode="_(&quot;$&quot;* #,##0.00_);_(&quot;$&quot;* \(#,##0.00\);_(&quot;$&quot;* &quot;-&quot;??_);_(@_)">
                  <c:v>68.544733333333326</c:v>
                </c:pt>
                <c:pt idx="107" formatCode="_(&quot;$&quot;* #,##0.00_);_(&quot;$&quot;* \(#,##0.00\);_(&quot;$&quot;* &quot;-&quot;??_);_(@_)">
                  <c:v>67.061166666666665</c:v>
                </c:pt>
                <c:pt idx="108" formatCode="_(&quot;$&quot;* #,##0.00_);_(&quot;$&quot;* \(#,##0.00\);_(&quot;$&quot;* &quot;-&quot;??_);_(@_)">
                  <c:v>66.518566666666672</c:v>
                </c:pt>
                <c:pt idx="109" formatCode="_(&quot;$&quot;* #,##0.00_);_(&quot;$&quot;* \(#,##0.00\);_(&quot;$&quot;* &quot;-&quot;??_);_(@_)">
                  <c:v>66.364700000000013</c:v>
                </c:pt>
                <c:pt idx="110" formatCode="_(&quot;$&quot;* #,##0.00_);_(&quot;$&quot;* \(#,##0.00\);_(&quot;$&quot;* &quot;-&quot;??_);_(@_)">
                  <c:v>67.547033333333331</c:v>
                </c:pt>
                <c:pt idx="111" formatCode="_(&quot;$&quot;* #,##0.00_);_(&quot;$&quot;* \(#,##0.00\);_(&quot;$&quot;* &quot;-&quot;??_);_(@_)">
                  <c:v>68.119600000000005</c:v>
                </c:pt>
                <c:pt idx="112" formatCode="_(&quot;$&quot;* #,##0.00_);_(&quot;$&quot;* \(#,##0.00\);_(&quot;$&quot;* &quot;-&quot;??_);_(@_)">
                  <c:v>68.4071</c:v>
                </c:pt>
                <c:pt idx="113" formatCode="_(&quot;$&quot;* #,##0.00_);_(&quot;$&quot;* \(#,##0.00\);_(&quot;$&quot;* &quot;-&quot;??_);_(@_)">
                  <c:v>68.792566666666673</c:v>
                </c:pt>
                <c:pt idx="114" formatCode="_(&quot;$&quot;* #,##0.00_);_(&quot;$&quot;* \(#,##0.00\);_(&quot;$&quot;* &quot;-&quot;??_);_(@_)">
                  <c:v>69.653399999999991</c:v>
                </c:pt>
                <c:pt idx="115" formatCode="_(&quot;$&quot;* #,##0.00_);_(&quot;$&quot;* \(#,##0.00\);_(&quot;$&quot;* &quot;-&quot;??_);_(@_)">
                  <c:v>70.502899999999997</c:v>
                </c:pt>
                <c:pt idx="116" formatCode="_(&quot;$&quot;* #,##0.00_);_(&quot;$&quot;* \(#,##0.00\);_(&quot;$&quot;* &quot;-&quot;??_);_(@_)">
                  <c:v>70.942633333333333</c:v>
                </c:pt>
                <c:pt idx="117" formatCode="_(&quot;$&quot;* #,##0.00_);_(&quot;$&quot;* \(#,##0.00\);_(&quot;$&quot;* &quot;-&quot;??_);_(@_)">
                  <c:v>71.247133333333338</c:v>
                </c:pt>
                <c:pt idx="118" formatCode="_(&quot;$&quot;* #,##0.00_);_(&quot;$&quot;* \(#,##0.00\);_(&quot;$&quot;* &quot;-&quot;??_);_(@_)">
                  <c:v>72.183266666666654</c:v>
                </c:pt>
                <c:pt idx="119" formatCode="_(&quot;$&quot;* #,##0.00_);_(&quot;$&quot;* \(#,##0.00\);_(&quot;$&quot;* &quot;-&quot;??_);_(@_)">
                  <c:v>73.040066666666675</c:v>
                </c:pt>
                <c:pt idx="120" formatCode="_(&quot;$&quot;* #,##0.00_);_(&quot;$&quot;* \(#,##0.00\);_(&quot;$&quot;* &quot;-&quot;??_);_(@_)">
                  <c:v>74.12596666666667</c:v>
                </c:pt>
                <c:pt idx="121" formatCode="_(&quot;$&quot;* #,##0.00_);_(&quot;$&quot;* \(#,##0.00\);_(&quot;$&quot;* &quot;-&quot;??_);_(@_)">
                  <c:v>75.359533333333331</c:v>
                </c:pt>
                <c:pt idx="122" formatCode="_(&quot;$&quot;* #,##0.00_);_(&quot;$&quot;* \(#,##0.00\);_(&quot;$&quot;* &quot;-&quot;??_);_(@_)">
                  <c:v>76.048933333333338</c:v>
                </c:pt>
                <c:pt idx="123" formatCode="_(&quot;$&quot;* #,##0.00_);_(&quot;$&quot;* \(#,##0.00\);_(&quot;$&quot;* &quot;-&quot;??_);_(@_)">
                  <c:v>75.847566666666651</c:v>
                </c:pt>
                <c:pt idx="124" formatCode="_(&quot;$&quot;* #,##0.00_);_(&quot;$&quot;* \(#,##0.00\);_(&quot;$&quot;* &quot;-&quot;??_);_(@_)">
                  <c:v>75.403400000000005</c:v>
                </c:pt>
                <c:pt idx="125" formatCode="_(&quot;$&quot;* #,##0.00_);_(&quot;$&quot;* \(#,##0.00\);_(&quot;$&quot;* &quot;-&quot;??_);_(@_)">
                  <c:v>75.10293333333334</c:v>
                </c:pt>
                <c:pt idx="126" formatCode="_(&quot;$&quot;* #,##0.00_);_(&quot;$&quot;* \(#,##0.00\);_(&quot;$&quot;* &quot;-&quot;??_);_(@_)">
                  <c:v>75.696533333333321</c:v>
                </c:pt>
                <c:pt idx="127" formatCode="_(&quot;$&quot;* #,##0.00_);_(&quot;$&quot;* \(#,##0.00\);_(&quot;$&quot;* &quot;-&quot;??_);_(@_)">
                  <c:v>75.988866666666652</c:v>
                </c:pt>
                <c:pt idx="128" formatCode="_(&quot;$&quot;* #,##0.00_);_(&quot;$&quot;* \(#,##0.00\);_(&quot;$&quot;* &quot;-&quot;??_);_(@_)">
                  <c:v>76.924333333333337</c:v>
                </c:pt>
                <c:pt idx="129" formatCode="_(&quot;$&quot;* #,##0.00_);_(&quot;$&quot;* \(#,##0.00\);_(&quot;$&quot;* &quot;-&quot;??_);_(@_)">
                  <c:v>77.077799999999996</c:v>
                </c:pt>
                <c:pt idx="130" formatCode="_(&quot;$&quot;* #,##0.00_);_(&quot;$&quot;* \(#,##0.00\);_(&quot;$&quot;* &quot;-&quot;??_);_(@_)">
                  <c:v>77.544699999999992</c:v>
                </c:pt>
                <c:pt idx="131" formatCode="_(&quot;$&quot;* #,##0.00_);_(&quot;$&quot;* \(#,##0.00\);_(&quot;$&quot;* &quot;-&quot;??_);_(@_)">
                  <c:v>77.341666666666654</c:v>
                </c:pt>
                <c:pt idx="132" formatCode="_(&quot;$&quot;* #,##0.00_);_(&quot;$&quot;* \(#,##0.00\);_(&quot;$&quot;* &quot;-&quot;??_);_(@_)">
                  <c:v>77.443966666666668</c:v>
                </c:pt>
                <c:pt idx="133" formatCode="_(&quot;$&quot;* #,##0.00_);_(&quot;$&quot;* \(#,##0.00\);_(&quot;$&quot;* &quot;-&quot;??_);_(@_)">
                  <c:v>77.391999999999996</c:v>
                </c:pt>
                <c:pt idx="134" formatCode="_(&quot;$&quot;* #,##0.00_);_(&quot;$&quot;* \(#,##0.00\);_(&quot;$&quot;* &quot;-&quot;??_);_(@_)">
                  <c:v>77.49026666666667</c:v>
                </c:pt>
                <c:pt idx="135" formatCode="_(&quot;$&quot;* #,##0.00_);_(&quot;$&quot;* \(#,##0.00\);_(&quot;$&quot;* &quot;-&quot;??_);_(@_)">
                  <c:v>77.793966666666662</c:v>
                </c:pt>
                <c:pt idx="136" formatCode="_(&quot;$&quot;* #,##0.00_);_(&quot;$&quot;* \(#,##0.00\);_(&quot;$&quot;* &quot;-&quot;??_);_(@_)">
                  <c:v>78.207299999999989</c:v>
                </c:pt>
                <c:pt idx="137" formatCode="_(&quot;$&quot;* #,##0.00_);_(&quot;$&quot;* \(#,##0.00\);_(&quot;$&quot;* &quot;-&quot;??_);_(@_)">
                  <c:v>78.790333333333336</c:v>
                </c:pt>
                <c:pt idx="138" formatCode="_(&quot;$&quot;* #,##0.00_);_(&quot;$&quot;* \(#,##0.00\);_(&quot;$&quot;* &quot;-&quot;??_);_(@_)">
                  <c:v>78.828500000000005</c:v>
                </c:pt>
                <c:pt idx="139" formatCode="_(&quot;$&quot;* #,##0.00_);_(&quot;$&quot;* \(#,##0.00\);_(&quot;$&quot;* &quot;-&quot;??_);_(@_)">
                  <c:v>79.491100000000003</c:v>
                </c:pt>
                <c:pt idx="140" formatCode="_(&quot;$&quot;* #,##0.00_);_(&quot;$&quot;* \(#,##0.00\);_(&quot;$&quot;* &quot;-&quot;??_);_(@_)">
                  <c:v>80.168300000000002</c:v>
                </c:pt>
                <c:pt idx="141" formatCode="_(&quot;$&quot;* #,##0.00_);_(&quot;$&quot;* \(#,##0.00\);_(&quot;$&quot;* &quot;-&quot;??_);_(@_)">
                  <c:v>81.927933333333343</c:v>
                </c:pt>
                <c:pt idx="142" formatCode="_(&quot;$&quot;* #,##0.00_);_(&quot;$&quot;* \(#,##0.00\);_(&quot;$&quot;* &quot;-&quot;??_);_(@_)">
                  <c:v>83.66073333333334</c:v>
                </c:pt>
                <c:pt idx="143" formatCode="_(&quot;$&quot;* #,##0.00_);_(&quot;$&quot;* \(#,##0.00\);_(&quot;$&quot;* &quot;-&quot;??_);_(@_)">
                  <c:v>83.858866666666671</c:v>
                </c:pt>
                <c:pt idx="144" formatCode="_(&quot;$&quot;* #,##0.00_);_(&quot;$&quot;* \(#,##0.00\);_(&quot;$&quot;* &quot;-&quot;??_);_(@_)">
                  <c:v>83.437400000000011</c:v>
                </c:pt>
                <c:pt idx="145" formatCode="_(&quot;$&quot;* #,##0.00_);_(&quot;$&quot;* \(#,##0.00\);_(&quot;$&quot;* &quot;-&quot;??_);_(@_)">
                  <c:v>82.637600000000006</c:v>
                </c:pt>
                <c:pt idx="146" formatCode="_(&quot;$&quot;* #,##0.00_);_(&quot;$&quot;* \(#,##0.00\);_(&quot;$&quot;* &quot;-&quot;??_);_(@_)">
                  <c:v>83.951433333333327</c:v>
                </c:pt>
                <c:pt idx="147" formatCode="_(&quot;$&quot;* #,##0.00_);_(&quot;$&quot;* \(#,##0.00\);_(&quot;$&quot;* &quot;-&quot;??_);_(@_)">
                  <c:v>84.990033333333329</c:v>
                </c:pt>
                <c:pt idx="148" formatCode="_(&quot;$&quot;* #,##0.00_);_(&quot;$&quot;* \(#,##0.00\);_(&quot;$&quot;* &quot;-&quot;??_);_(@_)">
                  <c:v>85.699733333333327</c:v>
                </c:pt>
                <c:pt idx="149" formatCode="_(&quot;$&quot;* #,##0.00_);_(&quot;$&quot;* \(#,##0.00\);_(&quot;$&quot;* &quot;-&quot;??_);_(@_)">
                  <c:v>85.508099999999999</c:v>
                </c:pt>
                <c:pt idx="150" formatCode="_(&quot;$&quot;* #,##0.00_);_(&quot;$&quot;* \(#,##0.00\);_(&quot;$&quot;* &quot;-&quot;??_);_(@_)">
                  <c:v>86.099233333333316</c:v>
                </c:pt>
                <c:pt idx="151" formatCode="_(&quot;$&quot;* #,##0.00_);_(&quot;$&quot;* \(#,##0.00\);_(&quot;$&quot;* &quot;-&quot;??_);_(@_)">
                  <c:v>87.301000000000002</c:v>
                </c:pt>
                <c:pt idx="152" formatCode="_(&quot;$&quot;* #,##0.00_);_(&quot;$&quot;* \(#,##0.00\);_(&quot;$&quot;* &quot;-&quot;??_);_(@_)">
                  <c:v>88.140633333333327</c:v>
                </c:pt>
                <c:pt idx="153" formatCode="_(&quot;$&quot;* #,##0.00_);_(&quot;$&quot;* \(#,##0.00\);_(&quot;$&quot;* &quot;-&quot;??_);_(@_)">
                  <c:v>88.625399999999999</c:v>
                </c:pt>
                <c:pt idx="154" formatCode="_(&quot;$&quot;* #,##0.00_);_(&quot;$&quot;* \(#,##0.00\);_(&quot;$&quot;* &quot;-&quot;??_);_(@_)">
                  <c:v>87.5779</c:v>
                </c:pt>
                <c:pt idx="155" formatCode="_(&quot;$&quot;* #,##0.00_);_(&quot;$&quot;* \(#,##0.00\);_(&quot;$&quot;* &quot;-&quot;??_);_(@_)">
                  <c:v>87.717566666666656</c:v>
                </c:pt>
                <c:pt idx="156" formatCode="_(&quot;$&quot;* #,##0.00_);_(&quot;$&quot;* \(#,##0.00\);_(&quot;$&quot;* &quot;-&quot;??_);_(@_)">
                  <c:v>87.714333333333343</c:v>
                </c:pt>
                <c:pt idx="157" formatCode="_(&quot;$&quot;* #,##0.00_);_(&quot;$&quot;* \(#,##0.00\);_(&quot;$&quot;* &quot;-&quot;??_);_(@_)">
                  <c:v>88.565333333333342</c:v>
                </c:pt>
                <c:pt idx="158" formatCode="_(&quot;$&quot;* #,##0.00_);_(&quot;$&quot;* \(#,##0.00\);_(&quot;$&quot;* &quot;-&quot;??_);_(@_)">
                  <c:v>88.754533333333328</c:v>
                </c:pt>
                <c:pt idx="159" formatCode="_(&quot;$&quot;* #,##0.00_);_(&quot;$&quot;* \(#,##0.00\);_(&quot;$&quot;* &quot;-&quot;??_);_(@_)">
                  <c:v>89.489400000000003</c:v>
                </c:pt>
                <c:pt idx="160" formatCode="_(&quot;$&quot;* #,##0.00_);_(&quot;$&quot;* \(#,##0.00\);_(&quot;$&quot;* &quot;-&quot;??_);_(@_)">
                  <c:v>90.18610000000001</c:v>
                </c:pt>
                <c:pt idx="161" formatCode="_(&quot;$&quot;* #,##0.00_);_(&quot;$&quot;* \(#,##0.00\);_(&quot;$&quot;* &quot;-&quot;??_);_(@_)">
                  <c:v>91.587633333333329</c:v>
                </c:pt>
                <c:pt idx="162" formatCode="_(&quot;$&quot;* #,##0.00_);_(&quot;$&quot;* \(#,##0.00\);_(&quot;$&quot;* &quot;-&quot;??_);_(@_)">
                  <c:v>92.331433333333337</c:v>
                </c:pt>
                <c:pt idx="163" formatCode="_(&quot;$&quot;* #,##0.00_);_(&quot;$&quot;* \(#,##0.00\);_(&quot;$&quot;* &quot;-&quot;??_);_(@_)">
                  <c:v>93.223833333333332</c:v>
                </c:pt>
                <c:pt idx="164" formatCode="_(&quot;$&quot;* #,##0.00_);_(&quot;$&quot;* \(#,##0.00\);_(&quot;$&quot;* &quot;-&quot;??_);_(@_)">
                  <c:v>93.26766666666667</c:v>
                </c:pt>
                <c:pt idx="165" formatCode="_(&quot;$&quot;* #,##0.00_);_(&quot;$&quot;* \(#,##0.00\);_(&quot;$&quot;* &quot;-&quot;??_);_(@_)">
                  <c:v>93.691533333333339</c:v>
                </c:pt>
                <c:pt idx="166" formatCode="_(&quot;$&quot;* #,##0.00_);_(&quot;$&quot;* \(#,##0.00\);_(&quot;$&quot;* &quot;-&quot;??_);_(@_)">
                  <c:v>94.277799999999999</c:v>
                </c:pt>
                <c:pt idx="167" formatCode="_(&quot;$&quot;* #,##0.00_);_(&quot;$&quot;* \(#,##0.00\);_(&quot;$&quot;* &quot;-&quot;??_);_(@_)">
                  <c:v>94.617233333333331</c:v>
                </c:pt>
                <c:pt idx="168" formatCode="_(&quot;$&quot;* #,##0.00_);_(&quot;$&quot;* \(#,##0.00\);_(&quot;$&quot;* &quot;-&quot;??_);_(@_)">
                  <c:v>94.380133333333333</c:v>
                </c:pt>
                <c:pt idx="169" formatCode="_(&quot;$&quot;* #,##0.00_);_(&quot;$&quot;* \(#,##0.00\);_(&quot;$&quot;* &quot;-&quot;??_);_(@_)">
                  <c:v>94.585566666666679</c:v>
                </c:pt>
                <c:pt idx="170" formatCode="_(&quot;$&quot;* #,##0.00_);_(&quot;$&quot;* \(#,##0.00\);_(&quot;$&quot;* &quot;-&quot;??_);_(@_)">
                  <c:v>94.740633333333335</c:v>
                </c:pt>
                <c:pt idx="171" formatCode="_(&quot;$&quot;* #,##0.00_);_(&quot;$&quot;* \(#,##0.00\);_(&quot;$&quot;* &quot;-&quot;??_);_(@_)">
                  <c:v>95.047566666666668</c:v>
                </c:pt>
                <c:pt idx="172" formatCode="_(&quot;$&quot;* #,##0.00_);_(&quot;$&quot;* \(#,##0.00\);_(&quot;$&quot;* &quot;-&quot;??_);_(@_)">
                  <c:v>93.257099999999994</c:v>
                </c:pt>
                <c:pt idx="173" formatCode="_(&quot;$&quot;* #,##0.00_);_(&quot;$&quot;* \(#,##0.00\);_(&quot;$&quot;* &quot;-&quot;??_);_(@_)">
                  <c:v>91.832866666666675</c:v>
                </c:pt>
                <c:pt idx="174" formatCode="_(&quot;$&quot;* #,##0.00_);_(&quot;$&quot;* \(#,##0.00\);_(&quot;$&quot;* &quot;-&quot;??_);_(@_)">
                  <c:v>91.033033333333336</c:v>
                </c:pt>
                <c:pt idx="175" formatCode="_(&quot;$&quot;* #,##0.00_);_(&quot;$&quot;* \(#,##0.00\);_(&quot;$&quot;* &quot;-&quot;??_);_(@_)">
                  <c:v>91.165366666666671</c:v>
                </c:pt>
                <c:pt idx="176" formatCode="_(&quot;$&quot;* #,##0.00_);_(&quot;$&quot;* \(#,##0.00\);_(&quot;$&quot;* &quot;-&quot;??_);_(@_)">
                  <c:v>91.952999999999989</c:v>
                </c:pt>
                <c:pt idx="177" formatCode="_(&quot;$&quot;* #,##0.00_);_(&quot;$&quot;* \(#,##0.00\);_(&quot;$&quot;* &quot;-&quot;??_);_(@_)">
                  <c:v>92.401233333333337</c:v>
                </c:pt>
                <c:pt idx="178" formatCode="_(&quot;$&quot;* #,##0.00_);_(&quot;$&quot;* \(#,##0.00\);_(&quot;$&quot;* &quot;-&quot;??_);_(@_)">
                  <c:v>96.626133333333328</c:v>
                </c:pt>
                <c:pt idx="179" formatCode="_(&quot;$&quot;* #,##0.00_);_(&quot;$&quot;* \(#,##0.00\);_(&quot;$&quot;* &quot;-&quot;??_);_(@_)">
                  <c:v>101.1401</c:v>
                </c:pt>
                <c:pt idx="180" formatCode="_(&quot;$&quot;* #,##0.00_);_(&quot;$&quot;* \(#,##0.00\);_(&quot;$&quot;* &quot;-&quot;??_);_(@_)">
                  <c:v>105.51683333333334</c:v>
                </c:pt>
                <c:pt idx="181" formatCode="_(&quot;$&quot;* #,##0.00_);_(&quot;$&quot;* \(#,##0.00\);_(&quot;$&quot;* &quot;-&quot;??_);_(@_)">
                  <c:v>106.75189999999999</c:v>
                </c:pt>
                <c:pt idx="182" formatCode="_(&quot;$&quot;* #,##0.00_);_(&quot;$&quot;* \(#,##0.00\);_(&quot;$&quot;* &quot;-&quot;??_);_(@_)">
                  <c:v>108.36456666666668</c:v>
                </c:pt>
                <c:pt idx="183" formatCode="_(&quot;$&quot;* #,##0.00_);_(&quot;$&quot;* \(#,##0.00\);_(&quot;$&quot;* &quot;-&quot;??_);_(@_)">
                  <c:v>108.89979999999998</c:v>
                </c:pt>
                <c:pt idx="184" formatCode="_(&quot;$&quot;* #,##0.00_);_(&quot;$&quot;* \(#,##0.00\);_(&quot;$&quot;* &quot;-&quot;??_);_(@_)">
                  <c:v>109.83143333333334</c:v>
                </c:pt>
                <c:pt idx="185" formatCode="_(&quot;$&quot;* #,##0.00_);_(&quot;$&quot;* \(#,##0.00\);_(&quot;$&quot;* &quot;-&quot;??_);_(@_)">
                  <c:v>108.42493333333334</c:v>
                </c:pt>
                <c:pt idx="186" formatCode="_(&quot;$&quot;* #,##0.00_);_(&quot;$&quot;* \(#,##0.00\);_(&quot;$&quot;* &quot;-&quot;??_);_(@_)">
                  <c:v>109.04236666666667</c:v>
                </c:pt>
                <c:pt idx="187" formatCode="_(&quot;$&quot;* #,##0.00_);_(&quot;$&quot;* \(#,##0.00\);_(&quot;$&quot;* &quot;-&quot;??_);_(@_)">
                  <c:v>109.78506666666668</c:v>
                </c:pt>
                <c:pt idx="188" formatCode="_(&quot;$&quot;* #,##0.00_);_(&quot;$&quot;* \(#,##0.00\);_(&quot;$&quot;* &quot;-&quot;??_);_(@_)">
                  <c:v>111.5853</c:v>
                </c:pt>
                <c:pt idx="189" formatCode="_(&quot;$&quot;* #,##0.00_);_(&quot;$&quot;* \(#,##0.00\);_(&quot;$&quot;* &quot;-&quot;??_);_(@_)">
                  <c:v>112.10509999999999</c:v>
                </c:pt>
                <c:pt idx="190" formatCode="_(&quot;$&quot;* #,##0.00_);_(&quot;$&quot;* \(#,##0.00\);_(&quot;$&quot;* &quot;-&quot;??_);_(@_)">
                  <c:v>112.28486666666667</c:v>
                </c:pt>
                <c:pt idx="191" formatCode="_(&quot;$&quot;* #,##0.00_);_(&quot;$&quot;* \(#,##0.00\);_(&quot;$&quot;* &quot;-&quot;??_);_(@_)">
                  <c:v>112.54516666666666</c:v>
                </c:pt>
                <c:pt idx="192" formatCode="_(&quot;$&quot;* #,##0.00_);_(&quot;$&quot;* \(#,##0.00\);_(&quot;$&quot;* &quot;-&quot;??_);_(@_)">
                  <c:v>113.73853333333334</c:v>
                </c:pt>
                <c:pt idx="193" formatCode="_(&quot;$&quot;* #,##0.00_);_(&quot;$&quot;* \(#,##0.00\);_(&quot;$&quot;* &quot;-&quot;??_);_(@_)">
                  <c:v>116.60443333333335</c:v>
                </c:pt>
                <c:pt idx="194" formatCode="_(&quot;$&quot;* #,##0.00_);_(&quot;$&quot;* \(#,##0.00\);_(&quot;$&quot;* &quot;-&quot;??_);_(@_)">
                  <c:v>119.90713333333333</c:v>
                </c:pt>
                <c:pt idx="195" formatCode="_(&quot;$&quot;* #,##0.00_);_(&quot;$&quot;* \(#,##0.00\);_(&quot;$&quot;* &quot;-&quot;??_);_(@_)">
                  <c:v>122.03843333333333</c:v>
                </c:pt>
                <c:pt idx="196" formatCode="_(&quot;$&quot;* #,##0.00_);_(&quot;$&quot;* \(#,##0.00\);_(&quot;$&quot;* &quot;-&quot;??_);_(@_)">
                  <c:v>122.73883333333333</c:v>
                </c:pt>
                <c:pt idx="197" formatCode="_(&quot;$&quot;* #,##0.00_);_(&quot;$&quot;* \(#,##0.00\);_(&quot;$&quot;* &quot;-&quot;??_);_(@_)">
                  <c:v>122.46306666666665</c:v>
                </c:pt>
                <c:pt idx="198" formatCode="_(&quot;$&quot;* #,##0.00_);_(&quot;$&quot;* \(#,##0.00\);_(&quot;$&quot;* &quot;-&quot;??_);_(@_)">
                  <c:v>122.45740000000001</c:v>
                </c:pt>
                <c:pt idx="199" formatCode="_(&quot;$&quot;* #,##0.00_);_(&quot;$&quot;* \(#,##0.00\);_(&quot;$&quot;* &quot;-&quot;??_);_(@_)">
                  <c:v>123.27656666666667</c:v>
                </c:pt>
                <c:pt idx="200" formatCode="_(&quot;$&quot;* #,##0.00_);_(&quot;$&quot;* \(#,##0.00\);_(&quot;$&quot;* &quot;-&quot;??_);_(@_)">
                  <c:v>126.2604</c:v>
                </c:pt>
                <c:pt idx="201" formatCode="_(&quot;$&quot;* #,##0.00_);_(&quot;$&quot;* \(#,##0.00\);_(&quot;$&quot;* &quot;-&quot;??_);_(@_)">
                  <c:v>128.40549999999999</c:v>
                </c:pt>
                <c:pt idx="202" formatCode="_(&quot;$&quot;* #,##0.00_);_(&quot;$&quot;* \(#,##0.00\);_(&quot;$&quot;* &quot;-&quot;??_);_(@_)">
                  <c:v>125.7503</c:v>
                </c:pt>
                <c:pt idx="203" formatCode="_(&quot;$&quot;* #,##0.00_);_(&quot;$&quot;* \(#,##0.00\);_(&quot;$&quot;* &quot;-&quot;??_);_(@_)">
                  <c:v>121.44863333333335</c:v>
                </c:pt>
                <c:pt idx="204" formatCode="_(&quot;$&quot;* #,##0.00_);_(&quot;$&quot;* \(#,##0.00\);_(&quot;$&quot;* &quot;-&quot;??_);_(@_)">
                  <c:v>115.4029</c:v>
                </c:pt>
                <c:pt idx="205" formatCode="_(&quot;$&quot;* #,##0.00_);_(&quot;$&quot;* \(#,##0.00\);_(&quot;$&quot;* &quot;-&quot;??_);_(@_)">
                  <c:v>114.24453333333334</c:v>
                </c:pt>
                <c:pt idx="206" formatCode="_(&quot;$&quot;* #,##0.00_);_(&quot;$&quot;* \(#,##0.00\);_(&quot;$&quot;* &quot;-&quot;??_);_(@_)">
                  <c:v>111.81386666666667</c:v>
                </c:pt>
                <c:pt idx="207" formatCode="_(&quot;$&quot;* #,##0.00_);_(&quot;$&quot;* \(#,##0.00\);_(&quot;$&quot;* &quot;-&quot;??_);_(@_)">
                  <c:v>111.54703333333333</c:v>
                </c:pt>
                <c:pt idx="208" formatCode="_(&quot;$&quot;* #,##0.00_);_(&quot;$&quot;* \(#,##0.00\);_(&quot;$&quot;* &quot;-&quot;??_);_(@_)">
                  <c:v>110.90926666666667</c:v>
                </c:pt>
                <c:pt idx="209" formatCode="_(&quot;$&quot;* #,##0.00_);_(&quot;$&quot;* \(#,##0.00\);_(&quot;$&quot;* &quot;-&quot;??_);_(@_)">
                  <c:v>111.57633333333335</c:v>
                </c:pt>
                <c:pt idx="210" formatCode="_(&quot;$&quot;* #,##0.00_);_(&quot;$&quot;* \(#,##0.00\);_(&quot;$&quot;* &quot;-&quot;??_);_(@_)">
                  <c:v>111.61866666666667</c:v>
                </c:pt>
                <c:pt idx="211" formatCode="_(&quot;$&quot;* #,##0.00_);_(&quot;$&quot;* \(#,##0.00\);_(&quot;$&quot;* &quot;-&quot;??_);_(@_)">
                  <c:v>109.98520000000001</c:v>
                </c:pt>
                <c:pt idx="212" formatCode="_(&quot;$&quot;* #,##0.00_);_(&quot;$&quot;* \(#,##0.00\);_(&quot;$&quot;* &quot;-&quot;??_);_(@_)">
                  <c:v>107.15429999999999</c:v>
                </c:pt>
                <c:pt idx="213" formatCode="_(&quot;$&quot;* #,##0.00_);_(&quot;$&quot;* \(#,##0.00\);_(&quot;$&quot;* &quot;-&quot;??_);_(@_)">
                  <c:v>106.48723333333334</c:v>
                </c:pt>
                <c:pt idx="214" formatCode="_(&quot;$&quot;* #,##0.00_);_(&quot;$&quot;* \(#,##0.00\);_(&quot;$&quot;* &quot;-&quot;??_);_(@_)">
                  <c:v>106.96553333333334</c:v>
                </c:pt>
                <c:pt idx="215" formatCode="_(&quot;$&quot;* #,##0.00_);_(&quot;$&quot;* \(#,##0.00\);_(&quot;$&quot;* &quot;-&quot;??_);_(@_)">
                  <c:v>107.05663333333335</c:v>
                </c:pt>
                <c:pt idx="216" formatCode="_(&quot;$&quot;* #,##0.00_);_(&quot;$&quot;* \(#,##0.00\);_(&quot;$&quot;* &quot;-&quot;??_);_(@_)">
                  <c:v>106.45139999999999</c:v>
                </c:pt>
                <c:pt idx="217" formatCode="_(&quot;$&quot;* #,##0.00_);_(&quot;$&quot;* \(#,##0.00\);_(&quot;$&quot;* &quot;-&quot;??_);_(@_)">
                  <c:v>106.60436666666665</c:v>
                </c:pt>
                <c:pt idx="218" formatCode="_(&quot;$&quot;* #,##0.00_);_(&quot;$&quot;* \(#,##0.00\);_(&quot;$&quot;* &quot;-&quot;??_);_(@_)">
                  <c:v>109.15543333333333</c:v>
                </c:pt>
                <c:pt idx="219" formatCode="_(&quot;$&quot;* #,##0.00_);_(&quot;$&quot;* \(#,##0.00\);_(&quot;$&quot;* &quot;-&quot;??_);_(@_)">
                  <c:v>111.06546666666668</c:v>
                </c:pt>
                <c:pt idx="220" formatCode="_(&quot;$&quot;* #,##0.00_);_(&quot;$&quot;* \(#,##0.00\);_(&quot;$&quot;* &quot;-&quot;??_);_(@_)">
                  <c:v>112.21406666666667</c:v>
                </c:pt>
                <c:pt idx="221" formatCode="_(&quot;$&quot;* #,##0.00_);_(&quot;$&quot;* \(#,##0.00\);_(&quot;$&quot;* &quot;-&quot;??_);_(@_)">
                  <c:v>112.80953333333333</c:v>
                </c:pt>
                <c:pt idx="222" formatCode="_(&quot;$&quot;* #,##0.00_);_(&quot;$&quot;* \(#,##0.00\);_(&quot;$&quot;* &quot;-&quot;??_);_(@_)">
                  <c:v>112.46136666666666</c:v>
                </c:pt>
                <c:pt idx="223" formatCode="_(&quot;$&quot;* #,##0.00_);_(&quot;$&quot;* \(#,##0.00\);_(&quot;$&quot;* &quot;-&quot;??_);_(@_)">
                  <c:v>112.6859</c:v>
                </c:pt>
                <c:pt idx="224" formatCode="_(&quot;$&quot;* #,##0.00_);_(&quot;$&quot;* \(#,##0.00\);_(&quot;$&quot;* &quot;-&quot;??_);_(@_)">
                  <c:v>111.50473333333333</c:v>
                </c:pt>
                <c:pt idx="225" formatCode="_(&quot;$&quot;* #,##0.00_);_(&quot;$&quot;* \(#,##0.00\);_(&quot;$&quot;* &quot;-&quot;??_);_(@_)">
                  <c:v>112.17503333333333</c:v>
                </c:pt>
                <c:pt idx="226" formatCode="_(&quot;$&quot;* #,##0.00_);_(&quot;$&quot;* \(#,##0.00\);_(&quot;$&quot;* &quot;-&quot;??_);_(@_)">
                  <c:v>111.67720000000001</c:v>
                </c:pt>
                <c:pt idx="227" formatCode="_(&quot;$&quot;* #,##0.00_);_(&quot;$&quot;* \(#,##0.00\);_(&quot;$&quot;* &quot;-&quot;??_);_(@_)">
                  <c:v>112.91693333333335</c:v>
                </c:pt>
                <c:pt idx="228" formatCode="_(&quot;$&quot;* #,##0.00_);_(&quot;$&quot;* \(#,##0.00\);_(&quot;$&quot;* &quot;-&quot;??_);_(@_)">
                  <c:v>115.94956666666667</c:v>
                </c:pt>
                <c:pt idx="229" formatCode="_(&quot;$&quot;* #,##0.00_);_(&quot;$&quot;* \(#,##0.00\);_(&quot;$&quot;* &quot;-&quot;??_);_(@_)">
                  <c:v>117.94419999999998</c:v>
                </c:pt>
                <c:pt idx="230" formatCode="_(&quot;$&quot;* #,##0.00_);_(&quot;$&quot;* \(#,##0.00\);_(&quot;$&quot;* &quot;-&quot;??_);_(@_)">
                  <c:v>119.31736666666666</c:v>
                </c:pt>
                <c:pt idx="231" formatCode="_(&quot;$&quot;* #,##0.00_);_(&quot;$&quot;* \(#,##0.00\);_(&quot;$&quot;* &quot;-&quot;??_);_(@_)">
                  <c:v>118.11669999999999</c:v>
                </c:pt>
                <c:pt idx="232" formatCode="_(&quot;$&quot;* #,##0.00_);_(&quot;$&quot;* \(#,##0.00\);_(&quot;$&quot;* &quot;-&quot;??_);_(@_)">
                  <c:v>117.43986666666667</c:v>
                </c:pt>
                <c:pt idx="233" formatCode="_(&quot;$&quot;* #,##0.00_);_(&quot;$&quot;* \(#,##0.00\);_(&quot;$&quot;* &quot;-&quot;??_);_(@_)">
                  <c:v>115.74456666666667</c:v>
                </c:pt>
                <c:pt idx="234" formatCode="_(&quot;$&quot;* #,##0.00_);_(&quot;$&quot;* \(#,##0.00\);_(&quot;$&quot;* &quot;-&quot;??_);_(@_)">
                  <c:v>114.70330000000001</c:v>
                </c:pt>
                <c:pt idx="235" formatCode="_(&quot;$&quot;* #,##0.00_);_(&quot;$&quot;* \(#,##0.00\);_(&quot;$&quot;* &quot;-&quot;??_);_(@_)">
                  <c:v>114.00373333333334</c:v>
                </c:pt>
                <c:pt idx="236" formatCode="_(&quot;$&quot;* #,##0.00_);_(&quot;$&quot;* \(#,##0.00\);_(&quot;$&quot;* &quot;-&quot;??_);_(@_)">
                  <c:v>113.9289</c:v>
                </c:pt>
                <c:pt idx="237" formatCode="_(&quot;$&quot;* #,##0.00_);_(&quot;$&quot;* \(#,##0.00\);_(&quot;$&quot;* &quot;-&quot;??_);_(@_)">
                  <c:v>113.12519999999999</c:v>
                </c:pt>
                <c:pt idx="238" formatCode="_(&quot;$&quot;* #,##0.00_);_(&quot;$&quot;* \(#,##0.00\);_(&quot;$&quot;* &quot;-&quot;??_);_(@_)">
                  <c:v>112.533</c:v>
                </c:pt>
                <c:pt idx="239" formatCode="_(&quot;$&quot;* #,##0.00_);_(&quot;$&quot;* \(#,##0.00\);_(&quot;$&quot;* &quot;-&quot;??_);_(@_)">
                  <c:v>112.80956666666667</c:v>
                </c:pt>
                <c:pt idx="240" formatCode="_(&quot;$&quot;* #,##0.00_);_(&quot;$&quot;* \(#,##0.00\);_(&quot;$&quot;* &quot;-&quot;??_);_(@_)">
                  <c:v>111.56006666666667</c:v>
                </c:pt>
                <c:pt idx="241" formatCode="_(&quot;$&quot;* #,##0.00_);_(&quot;$&quot;* \(#,##0.00\);_(&quot;$&quot;* &quot;-&quot;??_);_(@_)">
                  <c:v>111.64790000000001</c:v>
                </c:pt>
                <c:pt idx="242" formatCode="_(&quot;$&quot;* #,##0.00_);_(&quot;$&quot;* \(#,##0.00\);_(&quot;$&quot;* &quot;-&quot;??_);_(@_)">
                  <c:v>109.12940000000002</c:v>
                </c:pt>
                <c:pt idx="243" formatCode="_(&quot;$&quot;* #,##0.00_);_(&quot;$&quot;* \(#,##0.00\);_(&quot;$&quot;* &quot;-&quot;??_);_(@_)">
                  <c:v>108.33870000000002</c:v>
                </c:pt>
                <c:pt idx="244" formatCode="_(&quot;$&quot;* #,##0.00_);_(&quot;$&quot;* \(#,##0.00\);_(&quot;$&quot;* &quot;-&quot;??_);_(@_)">
                  <c:v>106.75079999999998</c:v>
                </c:pt>
                <c:pt idx="245" formatCode="_(&quot;$&quot;* #,##0.00_);_(&quot;$&quot;* \(#,##0.00\);_(&quot;$&quot;* &quot;-&quot;??_);_(@_)">
                  <c:v>108.7324</c:v>
                </c:pt>
                <c:pt idx="246" formatCode="_(&quot;$&quot;* #,##0.00_);_(&quot;$&quot;* \(#,##0.00\);_(&quot;$&quot;* &quot;-&quot;??_);_(@_)">
                  <c:v>112.07090000000001</c:v>
                </c:pt>
                <c:pt idx="247" formatCode="_(&quot;$&quot;* #,##0.00_);_(&quot;$&quot;* \(#,##0.00\);_(&quot;$&quot;* &quot;-&quot;??_);_(@_)">
                  <c:v>114.822</c:v>
                </c:pt>
                <c:pt idx="248" formatCode="_(&quot;$&quot;* #,##0.00_);_(&quot;$&quot;* \(#,##0.00\);_(&quot;$&quot;* &quot;-&quot;??_);_(@_)">
                  <c:v>115.3331</c:v>
                </c:pt>
                <c:pt idx="249" formatCode="_(&quot;$&quot;* #,##0.00_);_(&quot;$&quot;* \(#,##0.00\);_(&quot;$&quot;* &quot;-&quot;??_);_(@_)">
                  <c:v>114.40249999999999</c:v>
                </c:pt>
                <c:pt idx="250" formatCode="_(&quot;$&quot;* #,##0.00_);_(&quot;$&quot;* \(#,##0.00\);_(&quot;$&quot;* &quot;-&quot;??_);_(@_)">
                  <c:v>114.66326666666667</c:v>
                </c:pt>
                <c:pt idx="251" formatCode="_(&quot;$&quot;* #,##0.00_);_(&quot;$&quot;* \(#,##0.00\);_(&quot;$&quot;* &quot;-&quot;??_);_(@_)">
                  <c:v>115.60526666666665</c:v>
                </c:pt>
                <c:pt idx="252" formatCode="_(&quot;$&quot;* #,##0.00_);_(&quot;$&quot;* \(#,##0.00\);_(&quot;$&quot;* &quot;-&quot;??_);_(@_)">
                  <c:v>116.67766666666667</c:v>
                </c:pt>
                <c:pt idx="253" formatCode="_(&quot;$&quot;* #,##0.00_);_(&quot;$&quot;* \(#,##0.00\);_(&quot;$&quot;* &quot;-&quot;??_);_(@_)">
                  <c:v>116.94170000000001</c:v>
                </c:pt>
                <c:pt idx="254" formatCode="_(&quot;$&quot;* #,##0.00_);_(&quot;$&quot;* \(#,##0.00\);_(&quot;$&quot;* &quot;-&quot;??_);_(@_)">
                  <c:v>117.00036666666666</c:v>
                </c:pt>
                <c:pt idx="255" formatCode="_(&quot;$&quot;* #,##0.00_);_(&quot;$&quot;* \(#,##0.00\);_(&quot;$&quot;* &quot;-&quot;??_);_(@_)">
                  <c:v>116.59943333333332</c:v>
                </c:pt>
                <c:pt idx="256" formatCode="_(&quot;$&quot;* #,##0.00_);_(&quot;$&quot;* \(#,##0.00\);_(&quot;$&quot;* &quot;-&quot;??_);_(@_)">
                  <c:v>116.05833333333334</c:v>
                </c:pt>
                <c:pt idx="257" formatCode="_(&quot;$&quot;* #,##0.00_);_(&quot;$&quot;* \(#,##0.00\);_(&quot;$&quot;* &quot;-&quot;??_);_(@_)">
                  <c:v>115.39013333333332</c:v>
                </c:pt>
                <c:pt idx="258" formatCode="_(&quot;$&quot;* #,##0.00_);_(&quot;$&quot;* \(#,##0.00\);_(&quot;$&quot;* &quot;-&quot;??_);_(@_)">
                  <c:v>114.02766666666666</c:v>
                </c:pt>
                <c:pt idx="259" formatCode="_(&quot;$&quot;* #,##0.00_);_(&quot;$&quot;* \(#,##0.00\);_(&quot;$&quot;* &quot;-&quot;??_);_(@_)">
                  <c:v>112.89663333333334</c:v>
                </c:pt>
                <c:pt idx="260" formatCode="_(&quot;$&quot;* #,##0.00_);_(&quot;$&quot;* \(#,##0.00\);_(&quot;$&quot;* &quot;-&quot;??_);_(@_)">
                  <c:v>112.46963333333333</c:v>
                </c:pt>
                <c:pt idx="261" formatCode="_(&quot;$&quot;* #,##0.00_);_(&quot;$&quot;* \(#,##0.00\);_(&quot;$&quot;* &quot;-&quot;??_);_(@_)">
                  <c:v>113.36273333333334</c:v>
                </c:pt>
                <c:pt idx="262" formatCode="_(&quot;$&quot;* #,##0.00_);_(&quot;$&quot;* \(#,##0.00\);_(&quot;$&quot;* &quot;-&quot;??_);_(@_)">
                  <c:v>114.62740000000001</c:v>
                </c:pt>
                <c:pt idx="263" formatCode="_(&quot;$&quot;* #,##0.00_);_(&quot;$&quot;* \(#,##0.00\);_(&quot;$&quot;* &quot;-&quot;??_);_(@_)">
                  <c:v>116.80803333333331</c:v>
                </c:pt>
                <c:pt idx="264" formatCode="_(&quot;$&quot;* #,##0.00_);_(&quot;$&quot;* \(#,##0.00\);_(&quot;$&quot;* &quot;-&quot;??_);_(@_)">
                  <c:v>118.92346666666667</c:v>
                </c:pt>
                <c:pt idx="265" formatCode="_(&quot;$&quot;* #,##0.00_);_(&quot;$&quot;* \(#,##0.00\);_(&quot;$&quot;* &quot;-&quot;??_);_(@_)">
                  <c:v>120.19143333333334</c:v>
                </c:pt>
                <c:pt idx="266" formatCode="_(&quot;$&quot;* #,##0.00_);_(&quot;$&quot;* \(#,##0.00\);_(&quot;$&quot;* &quot;-&quot;??_);_(@_)">
                  <c:v>120.03823333333332</c:v>
                </c:pt>
                <c:pt idx="267" formatCode="_(&quot;$&quot;* #,##0.00_);_(&quot;$&quot;* \(#,##0.00\);_(&quot;$&quot;* &quot;-&quot;??_);_(@_)">
                  <c:v>120.25663333333334</c:v>
                </c:pt>
                <c:pt idx="268" formatCode="_(&quot;$&quot;* #,##0.00_);_(&quot;$&quot;* \(#,##0.00\);_(&quot;$&quot;* &quot;-&quot;??_);_(@_)">
                  <c:v>120.726</c:v>
                </c:pt>
                <c:pt idx="269" formatCode="_(&quot;$&quot;* #,##0.00_);_(&quot;$&quot;* \(#,##0.00\);_(&quot;$&quot;* &quot;-&quot;??_);_(@_)">
                  <c:v>120.57279999999999</c:v>
                </c:pt>
                <c:pt idx="270" formatCode="_(&quot;$&quot;* #,##0.00_);_(&quot;$&quot;* \(#,##0.00\);_(&quot;$&quot;* &quot;-&quot;??_);_(@_)">
                  <c:v>120.40653333333334</c:v>
                </c:pt>
                <c:pt idx="271" formatCode="_(&quot;$&quot;* #,##0.00_);_(&quot;$&quot;* \(#,##0.00\);_(&quot;$&quot;* &quot;-&quot;??_);_(@_)">
                  <c:v>119.76440000000001</c:v>
                </c:pt>
                <c:pt idx="272" formatCode="_(&quot;$&quot;* #,##0.00_);_(&quot;$&quot;* \(#,##0.00\);_(&quot;$&quot;* &quot;-&quot;??_);_(@_)">
                  <c:v>119.76440000000001</c:v>
                </c:pt>
                <c:pt idx="273" formatCode="_(&quot;$&quot;* #,##0.00_);_(&quot;$&quot;* \(#,##0.00\);_(&quot;$&quot;* &quot;-&quot;??_);_(@_)">
                  <c:v>121.27683333333334</c:v>
                </c:pt>
                <c:pt idx="274" formatCode="_(&quot;$&quot;* #,##0.00_);_(&quot;$&quot;* \(#,##0.00\);_(&quot;$&quot;* &quot;-&quot;??_);_(@_)">
                  <c:v>123.03696666666667</c:v>
                </c:pt>
                <c:pt idx="275" formatCode="_(&quot;$&quot;* #,##0.00_);_(&quot;$&quot;* \(#,##0.00\);_(&quot;$&quot;* &quot;-&quot;??_);_(@_)">
                  <c:v>125.29256666666667</c:v>
                </c:pt>
                <c:pt idx="276" formatCode="_(&quot;$&quot;* #,##0.00_);_(&quot;$&quot;* \(#,##0.00\);_(&quot;$&quot;* &quot;-&quot;??_);_(@_)">
                  <c:v>124.89490000000001</c:v>
                </c:pt>
                <c:pt idx="277" formatCode="_(&quot;$&quot;* #,##0.00_);_(&quot;$&quot;* \(#,##0.00\);_(&quot;$&quot;* &quot;-&quot;??_);_(@_)">
                  <c:v>125.03179999999999</c:v>
                </c:pt>
                <c:pt idx="278" formatCode="_(&quot;$&quot;* #,##0.00_);_(&quot;$&quot;* \(#,##0.00\);_(&quot;$&quot;* &quot;-&quot;??_);_(@_)">
                  <c:v>126.06829999999998</c:v>
                </c:pt>
                <c:pt idx="279" formatCode="_(&quot;$&quot;* #,##0.00_);_(&quot;$&quot;* \(#,##0.00\);_(&quot;$&quot;* &quot;-&quot;??_);_(@_)">
                  <c:v>127.4699</c:v>
                </c:pt>
                <c:pt idx="280" formatCode="_(&quot;$&quot;* #,##0.00_);_(&quot;$&quot;* \(#,##0.00\);_(&quot;$&quot;* &quot;-&quot;??_);_(@_)">
                  <c:v>128.68896666666669</c:v>
                </c:pt>
                <c:pt idx="281" formatCode="_(&quot;$&quot;* #,##0.00_);_(&quot;$&quot;* \(#,##0.00\);_(&quot;$&quot;* &quot;-&quot;??_);_(@_)">
                  <c:v>130.2568</c:v>
                </c:pt>
                <c:pt idx="282" formatCode="_(&quot;$&quot;* #,##0.00_);_(&quot;$&quot;* \(#,##0.00\);_(&quot;$&quot;* &quot;-&quot;??_);_(@_)">
                  <c:v>131.53126666666665</c:v>
                </c:pt>
                <c:pt idx="283" formatCode="_(&quot;$&quot;* #,##0.00_);_(&quot;$&quot;* \(#,##0.00\);_(&quot;$&quot;* &quot;-&quot;??_);_(@_)">
                  <c:v>132.10169999999999</c:v>
                </c:pt>
                <c:pt idx="284" formatCode="_(&quot;$&quot;* #,##0.00_);_(&quot;$&quot;* \(#,##0.00\);_(&quot;$&quot;* &quot;-&quot;??_);_(@_)">
                  <c:v>130.7979</c:v>
                </c:pt>
                <c:pt idx="285" formatCode="_(&quot;$&quot;* #,##0.00_);_(&quot;$&quot;* \(#,##0.00\);_(&quot;$&quot;* &quot;-&quot;??_);_(@_)">
                  <c:v>129.01820000000001</c:v>
                </c:pt>
                <c:pt idx="286" formatCode="_(&quot;$&quot;* #,##0.00_);_(&quot;$&quot;* \(#,##0.00\);_(&quot;$&quot;* &quot;-&quot;??_);_(@_)">
                  <c:v>128.13486666666665</c:v>
                </c:pt>
                <c:pt idx="287" formatCode="_(&quot;$&quot;* #,##0.00_);_(&quot;$&quot;* \(#,##0.00\);_(&quot;$&quot;* &quot;-&quot;??_);_(@_)">
                  <c:v>126.14980000000001</c:v>
                </c:pt>
                <c:pt idx="288" formatCode="_(&quot;$&quot;* #,##0.00_);_(&quot;$&quot;* \(#,##0.00\);_(&quot;$&quot;* &quot;-&quot;??_);_(@_)">
                  <c:v>126.64200000000001</c:v>
                </c:pt>
                <c:pt idx="289" formatCode="_(&quot;$&quot;* #,##0.00_);_(&quot;$&quot;* \(#,##0.00\);_(&quot;$&quot;* &quot;-&quot;??_);_(@_)">
                  <c:v>126.98096666666667</c:v>
                </c:pt>
                <c:pt idx="290" formatCode="_(&quot;$&quot;* #,##0.00_);_(&quot;$&quot;* \(#,##0.00\);_(&quot;$&quot;* &quot;-&quot;??_);_(@_)">
                  <c:v>127.75673333333333</c:v>
                </c:pt>
                <c:pt idx="291" formatCode="_(&quot;$&quot;* #,##0.00_);_(&quot;$&quot;* \(#,##0.00\);_(&quot;$&quot;* &quot;-&quot;??_);_(@_)">
                  <c:v>127.06569999999999</c:v>
                </c:pt>
                <c:pt idx="292" formatCode="_(&quot;$&quot;* #,##0.00_);_(&quot;$&quot;* \(#,##0.00\);_(&quot;$&quot;* &quot;-&quot;??_);_(@_)">
                  <c:v>126.68763333333334</c:v>
                </c:pt>
                <c:pt idx="293" formatCode="_(&quot;$&quot;* #,##0.00_);_(&quot;$&quot;* \(#,##0.00\);_(&quot;$&quot;* &quot;-&quot;??_);_(@_)">
                  <c:v>126.66483333333333</c:v>
                </c:pt>
                <c:pt idx="294" formatCode="_(&quot;$&quot;* #,##0.00_);_(&quot;$&quot;* \(#,##0.00\);_(&quot;$&quot;* &quot;-&quot;??_);_(@_)">
                  <c:v>126.12376666666667</c:v>
                </c:pt>
                <c:pt idx="295" formatCode="_(&quot;$&quot;* #,##0.00_);_(&quot;$&quot;* \(#,##0.00\);_(&quot;$&quot;* &quot;-&quot;??_);_(@_)">
                  <c:v>125.12633333333333</c:v>
                </c:pt>
                <c:pt idx="296" formatCode="_(&quot;$&quot;* #,##0.00_);_(&quot;$&quot;* \(#,##0.00\);_(&quot;$&quot;* &quot;-&quot;??_);_(@_)">
                  <c:v>126.1433</c:v>
                </c:pt>
                <c:pt idx="297" formatCode="_(&quot;$&quot;* #,##0.00_);_(&quot;$&quot;* \(#,##0.00\);_(&quot;$&quot;* &quot;-&quot;??_);_(@_)">
                  <c:v>129.31479999999999</c:v>
                </c:pt>
                <c:pt idx="298" formatCode="_(&quot;$&quot;* #,##0.00_);_(&quot;$&quot;* \(#,##0.00\);_(&quot;$&quot;* &quot;-&quot;??_);_(@_)">
                  <c:v>132.9785</c:v>
                </c:pt>
                <c:pt idx="299" formatCode="_(&quot;$&quot;* #,##0.00_);_(&quot;$&quot;* \(#,##0.00\);_(&quot;$&quot;* &quot;-&quot;??_);_(@_)">
                  <c:v>136.52813333333333</c:v>
                </c:pt>
                <c:pt idx="300" formatCode="_(&quot;$&quot;* #,##0.00_);_(&quot;$&quot;* \(#,##0.00\);_(&quot;$&quot;* &quot;-&quot;??_);_(@_)">
                  <c:v>138.57836666666665</c:v>
                </c:pt>
                <c:pt idx="301" formatCode="_(&quot;$&quot;* #,##0.00_);_(&quot;$&quot;* \(#,##0.00\);_(&quot;$&quot;* &quot;-&quot;??_);_(@_)">
                  <c:v>139.55296666666666</c:v>
                </c:pt>
                <c:pt idx="302" formatCode="_(&quot;$&quot;* #,##0.00_);_(&quot;$&quot;* \(#,##0.00\);_(&quot;$&quot;* &quot;-&quot;??_);_(@_)">
                  <c:v>137.65266666666665</c:v>
                </c:pt>
                <c:pt idx="303" formatCode="_(&quot;$&quot;* #,##0.00_);_(&quot;$&quot;* \(#,##0.00\);_(&quot;$&quot;* &quot;-&quot;??_);_(@_)">
                  <c:v>134.00203333333334</c:v>
                </c:pt>
                <c:pt idx="304" formatCode="_(&quot;$&quot;* #,##0.00_);_(&quot;$&quot;* \(#,##0.00\);_(&quot;$&quot;* &quot;-&quot;??_);_(@_)">
                  <c:v>131.42049999999998</c:v>
                </c:pt>
                <c:pt idx="305" formatCode="_(&quot;$&quot;* #,##0.00_);_(&quot;$&quot;* \(#,##0.00\);_(&quot;$&quot;* &quot;-&quot;??_);_(@_)">
                  <c:v>130.73600000000002</c:v>
                </c:pt>
                <c:pt idx="306" formatCode="_(&quot;$&quot;* #,##0.00_);_(&quot;$&quot;* \(#,##0.00\);_(&quot;$&quot;* &quot;-&quot;??_);_(@_)">
                  <c:v>131.38136666666665</c:v>
                </c:pt>
                <c:pt idx="307" formatCode="_(&quot;$&quot;* #,##0.00_);_(&quot;$&quot;* \(#,##0.00\);_(&quot;$&quot;* &quot;-&quot;??_);_(@_)">
                  <c:v>132.44069999999999</c:v>
                </c:pt>
                <c:pt idx="308" formatCode="_(&quot;$&quot;* #,##0.00_);_(&quot;$&quot;* \(#,##0.00\);_(&quot;$&quot;* &quot;-&quot;??_);_(@_)">
                  <c:v>133.08423333333334</c:v>
                </c:pt>
                <c:pt idx="309" formatCode="_(&quot;$&quot;* #,##0.00_);_(&quot;$&quot;* \(#,##0.00\);_(&quot;$&quot;* &quot;-&quot;??_);_(@_)">
                  <c:v>134.119</c:v>
                </c:pt>
                <c:pt idx="310" formatCode="_(&quot;$&quot;* #,##0.00_);_(&quot;$&quot;* \(#,##0.00\);_(&quot;$&quot;* &quot;-&quot;??_);_(@_)">
                  <c:v>133.73543333333333</c:v>
                </c:pt>
                <c:pt idx="311" formatCode="_(&quot;$&quot;* #,##0.00_);_(&quot;$&quot;* \(#,##0.00\);_(&quot;$&quot;* &quot;-&quot;??_);_(@_)">
                  <c:v>133.28819999999999</c:v>
                </c:pt>
                <c:pt idx="312" formatCode="_(&quot;$&quot;* #,##0.00_);_(&quot;$&quot;* \(#,##0.00\);_(&quot;$&quot;* &quot;-&quot;??_);_(@_)">
                  <c:v>132.70713333333333</c:v>
                </c:pt>
                <c:pt idx="313" formatCode="_(&quot;$&quot;* #,##0.00_);_(&quot;$&quot;* \(#,##0.00\);_(&quot;$&quot;* &quot;-&quot;??_);_(@_)">
                  <c:v>132.4982</c:v>
                </c:pt>
                <c:pt idx="314" formatCode="_(&quot;$&quot;* #,##0.00_);_(&quot;$&quot;* \(#,##0.00\);_(&quot;$&quot;* &quot;-&quot;??_);_(@_)">
                  <c:v>131.78003333333334</c:v>
                </c:pt>
                <c:pt idx="315" formatCode="_(&quot;$&quot;* #,##0.00_);_(&quot;$&quot;* \(#,##0.00\);_(&quot;$&quot;* &quot;-&quot;??_);_(@_)">
                  <c:v>130.37959999999998</c:v>
                </c:pt>
                <c:pt idx="316" formatCode="_(&quot;$&quot;* #,##0.00_);_(&quot;$&quot;* \(#,##0.00\);_(&quot;$&quot;* &quot;-&quot;??_);_(@_)">
                  <c:v>128.53196666666668</c:v>
                </c:pt>
                <c:pt idx="317" formatCode="_(&quot;$&quot;* #,##0.00_);_(&quot;$&quot;* \(#,##0.00\);_(&quot;$&quot;* &quot;-&quot;??_);_(@_)">
                  <c:v>127.4482</c:v>
                </c:pt>
                <c:pt idx="318" formatCode="_(&quot;$&quot;* #,##0.00_);_(&quot;$&quot;* \(#,##0.00\);_(&quot;$&quot;* &quot;-&quot;??_);_(@_)">
                  <c:v>125.86823333333332</c:v>
                </c:pt>
                <c:pt idx="319" formatCode="_(&quot;$&quot;* #,##0.00_);_(&quot;$&quot;* \(#,##0.00\);_(&quot;$&quot;* &quot;-&quot;??_);_(@_)">
                  <c:v>124.61143333333332</c:v>
                </c:pt>
                <c:pt idx="320" formatCode="_(&quot;$&quot;* #,##0.00_);_(&quot;$&quot;* \(#,##0.00\);_(&quot;$&quot;* &quot;-&quot;??_);_(@_)">
                  <c:v>123.13593333333334</c:v>
                </c:pt>
                <c:pt idx="321" formatCode="_(&quot;$&quot;* #,##0.00_);_(&quot;$&quot;* \(#,##0.00\);_(&quot;$&quot;* &quot;-&quot;??_);_(@_)">
                  <c:v>121.5005</c:v>
                </c:pt>
                <c:pt idx="322" formatCode="_(&quot;$&quot;* #,##0.00_);_(&quot;$&quot;* \(#,##0.00\);_(&quot;$&quot;* &quot;-&quot;??_);_(@_)">
                  <c:v>119.99890000000001</c:v>
                </c:pt>
                <c:pt idx="323" formatCode="_(&quot;$&quot;* #,##0.00_);_(&quot;$&quot;* \(#,##0.00\);_(&quot;$&quot;* &quot;-&quot;??_);_(@_)">
                  <c:v>120.79539999999999</c:v>
                </c:pt>
                <c:pt idx="324" formatCode="_(&quot;$&quot;* #,##0.00_);_(&quot;$&quot;* \(#,##0.00\);_(&quot;$&quot;* &quot;-&quot;??_);_(@_)">
                  <c:v>122.14356666666667</c:v>
                </c:pt>
                <c:pt idx="325" formatCode="_(&quot;$&quot;* #,##0.00_);_(&quot;$&quot;* \(#,##0.00\);_(&quot;$&quot;* &quot;-&quot;??_);_(@_)">
                  <c:v>122.40470000000001</c:v>
                </c:pt>
                <c:pt idx="326" formatCode="_(&quot;$&quot;* #,##0.00_);_(&quot;$&quot;* \(#,##0.00\);_(&quot;$&quot;* &quot;-&quot;??_);_(@_)">
                  <c:v>119.90416666666665</c:v>
                </c:pt>
                <c:pt idx="327" formatCode="_(&quot;$&quot;* #,##0.00_);_(&quot;$&quot;* \(#,##0.00\);_(&quot;$&quot;* &quot;-&quot;??_);_(@_)">
                  <c:v>118.69636666666668</c:v>
                </c:pt>
                <c:pt idx="328" formatCode="_(&quot;$&quot;* #,##0.00_);_(&quot;$&quot;* \(#,##0.00\);_(&quot;$&quot;* &quot;-&quot;??_);_(@_)">
                  <c:v>116.83566666666667</c:v>
                </c:pt>
                <c:pt idx="329" formatCode="_(&quot;$&quot;* #,##0.00_);_(&quot;$&quot;* \(#,##0.00\);_(&quot;$&quot;* &quot;-&quot;??_);_(@_)">
                  <c:v>117.14906666666667</c:v>
                </c:pt>
                <c:pt idx="330" formatCode="_(&quot;$&quot;* #,##0.00_);_(&quot;$&quot;* \(#,##0.00\);_(&quot;$&quot;* &quot;-&quot;??_);_(@_)">
                  <c:v>116.67900000000002</c:v>
                </c:pt>
                <c:pt idx="331" formatCode="_(&quot;$&quot;* #,##0.00_);_(&quot;$&quot;* \(#,##0.00\);_(&quot;$&quot;* &quot;-&quot;??_);_(@_)">
                  <c:v>118.50706666666667</c:v>
                </c:pt>
                <c:pt idx="332" formatCode="_(&quot;$&quot;* #,##0.00_);_(&quot;$&quot;* \(#,##0.00\);_(&quot;$&quot;* &quot;-&quot;??_);_(@_)">
                  <c:v>118.48746666666666</c:v>
                </c:pt>
                <c:pt idx="333" formatCode="_(&quot;$&quot;* #,##0.00_);_(&quot;$&quot;* \(#,##0.00\);_(&quot;$&quot;* &quot;-&quot;??_);_(@_)">
                  <c:v>119.79646666666667</c:v>
                </c:pt>
                <c:pt idx="334" formatCode="_(&quot;$&quot;* #,##0.00_);_(&quot;$&quot;* \(#,##0.00\);_(&quot;$&quot;* &quot;-&quot;??_);_(@_)">
                  <c:v>120.97490000000001</c:v>
                </c:pt>
                <c:pt idx="335" formatCode="_(&quot;$&quot;* #,##0.00_);_(&quot;$&quot;* \(#,##0.00\);_(&quot;$&quot;* &quot;-&quot;??_);_(@_)">
                  <c:v>122.19253333333334</c:v>
                </c:pt>
                <c:pt idx="336" formatCode="_(&quot;$&quot;* #,##0.00_);_(&quot;$&quot;* \(#,##0.00\);_(&quot;$&quot;* &quot;-&quot;??_);_(@_)">
                  <c:v>121.06306666666667</c:v>
                </c:pt>
                <c:pt idx="337" formatCode="_(&quot;$&quot;* #,##0.00_);_(&quot;$&quot;* \(#,##0.00\);_(&quot;$&quot;* &quot;-&quot;??_);_(@_)">
                  <c:v>119.24156666666666</c:v>
                </c:pt>
                <c:pt idx="338" formatCode="_(&quot;$&quot;* #,##0.00_);_(&quot;$&quot;* \(#,##0.00\);_(&quot;$&quot;* &quot;-&quot;??_);_(@_)">
                  <c:v>118.79433333333334</c:v>
                </c:pt>
                <c:pt idx="339" formatCode="_(&quot;$&quot;* #,##0.00_);_(&quot;$&quot;* \(#,##0.00\);_(&quot;$&quot;* &quot;-&quot;??_);_(@_)">
                  <c:v>119.45046666666667</c:v>
                </c:pt>
                <c:pt idx="340" formatCode="_(&quot;$&quot;* #,##0.00_);_(&quot;$&quot;* \(#,##0.00\);_(&quot;$&quot;* &quot;-&quot;??_);_(@_)">
                  <c:v>119.48309999999999</c:v>
                </c:pt>
                <c:pt idx="341" formatCode="_(&quot;$&quot;* #,##0.00_);_(&quot;$&quot;* \(#,##0.00\);_(&quot;$&quot;* &quot;-&quot;??_);_(@_)">
                  <c:v>118.56906666666664</c:v>
                </c:pt>
                <c:pt idx="342" formatCode="_(&quot;$&quot;* #,##0.00_);_(&quot;$&quot;* \(#,##0.00\);_(&quot;$&quot;* &quot;-&quot;??_);_(@_)">
                  <c:v>118.1349</c:v>
                </c:pt>
                <c:pt idx="343" formatCode="_(&quot;$&quot;* #,##0.00_);_(&quot;$&quot;* \(#,##0.00\);_(&quot;$&quot;* &quot;-&quot;??_);_(@_)">
                  <c:v>118.55926666666666</c:v>
                </c:pt>
                <c:pt idx="344" formatCode="_(&quot;$&quot;* #,##0.00_);_(&quot;$&quot;* \(#,##0.00\);_(&quot;$&quot;* &quot;-&quot;??_);_(@_)">
                  <c:v>118.33403333333332</c:v>
                </c:pt>
                <c:pt idx="345" formatCode="_(&quot;$&quot;* #,##0.00_);_(&quot;$&quot;* \(#,##0.00\);_(&quot;$&quot;* &quot;-&quot;??_);_(@_)">
                  <c:v>118.64089999999999</c:v>
                </c:pt>
                <c:pt idx="346" formatCode="_(&quot;$&quot;* #,##0.00_);_(&quot;$&quot;* \(#,##0.00\);_(&quot;$&quot;* &quot;-&quot;??_);_(@_)">
                  <c:v>119.16646666666666</c:v>
                </c:pt>
                <c:pt idx="347" formatCode="_(&quot;$&quot;* #,##0.00_);_(&quot;$&quot;* \(#,##0.00\);_(&quot;$&quot;* &quot;-&quot;??_);_(@_)">
                  <c:v>121.12510000000002</c:v>
                </c:pt>
                <c:pt idx="348" formatCode="_(&quot;$&quot;* #,##0.00_);_(&quot;$&quot;* \(#,##0.00\);_(&quot;$&quot;* &quot;-&quot;??_);_(@_)">
                  <c:v>122.45043333333335</c:v>
                </c:pt>
                <c:pt idx="349" formatCode="_(&quot;$&quot;* #,##0.00_);_(&quot;$&quot;* \(#,##0.00\);_(&quot;$&quot;* &quot;-&quot;??_);_(@_)">
                  <c:v>124.04996666666666</c:v>
                </c:pt>
                <c:pt idx="350" formatCode="_(&quot;$&quot;* #,##0.00_);_(&quot;$&quot;* \(#,##0.00\);_(&quot;$&quot;* &quot;-&quot;??_);_(@_)">
                  <c:v>125.5059</c:v>
                </c:pt>
                <c:pt idx="351" formatCode="_(&quot;$&quot;* #,##0.00_);_(&quot;$&quot;* \(#,##0.00\);_(&quot;$&quot;* &quot;-&quot;??_);_(@_)">
                  <c:v>127.72243333333334</c:v>
                </c:pt>
                <c:pt idx="352" formatCode="_(&quot;$&quot;* #,##0.00_);_(&quot;$&quot;* \(#,##0.00\);_(&quot;$&quot;* &quot;-&quot;??_);_(@_)">
                  <c:v>128.81273333333334</c:v>
                </c:pt>
                <c:pt idx="353" formatCode="_(&quot;$&quot;* #,##0.00_);_(&quot;$&quot;* \(#,##0.00\);_(&quot;$&quot;* &quot;-&quot;??_);_(@_)">
                  <c:v>130.14133333333334</c:v>
                </c:pt>
                <c:pt idx="354" formatCode="_(&quot;$&quot;* #,##0.00_);_(&quot;$&quot;* \(#,##0.00\);_(&quot;$&quot;* &quot;-&quot;??_);_(@_)">
                  <c:v>129.82466666666667</c:v>
                </c:pt>
                <c:pt idx="355" formatCode="_(&quot;$&quot;* #,##0.00_);_(&quot;$&quot;* \(#,##0.00\);_(&quot;$&quot;* &quot;-&quot;??_);_(@_)">
                  <c:v>130.88886666666667</c:v>
                </c:pt>
                <c:pt idx="356" formatCode="_(&quot;$&quot;* #,##0.00_);_(&quot;$&quot;* \(#,##0.00\);_(&quot;$&quot;* &quot;-&quot;??_);_(@_)">
                  <c:v>130.80073333333334</c:v>
                </c:pt>
                <c:pt idx="357" formatCode="_(&quot;$&quot;* #,##0.00_);_(&quot;$&quot;* \(#,##0.00\);_(&quot;$&quot;* &quot;-&quot;??_);_(@_)">
                  <c:v>131.71803333333332</c:v>
                </c:pt>
                <c:pt idx="358" formatCode="_(&quot;$&quot;* #,##0.00_);_(&quot;$&quot;* \(#,##0.00\);_(&quot;$&quot;* &quot;-&quot;??_);_(@_)">
                  <c:v>131.26430000000002</c:v>
                </c:pt>
                <c:pt idx="359" formatCode="_(&quot;$&quot;* #,##0.00_);_(&quot;$&quot;* \(#,##0.00\);_(&quot;$&quot;* &quot;-&quot;??_);_(@_)">
                  <c:v>131.04883333333331</c:v>
                </c:pt>
                <c:pt idx="360" formatCode="_(&quot;$&quot;* #,##0.00_);_(&quot;$&quot;* \(#,##0.00\);_(&quot;$&quot;* &quot;-&quot;??_);_(@_)">
                  <c:v>130.10216666666668</c:v>
                </c:pt>
                <c:pt idx="361" formatCode="_(&quot;$&quot;* #,##0.00_);_(&quot;$&quot;* \(#,##0.00\);_(&quot;$&quot;* &quot;-&quot;??_);_(@_)">
                  <c:v>130.49716666666666</c:v>
                </c:pt>
                <c:pt idx="362" formatCode="_(&quot;$&quot;* #,##0.00_);_(&quot;$&quot;* \(#,##0.00\);_(&quot;$&quot;* &quot;-&quot;??_);_(@_)">
                  <c:v>130.89543333333333</c:v>
                </c:pt>
                <c:pt idx="363" formatCode="_(&quot;$&quot;* #,##0.00_);_(&quot;$&quot;* \(#,##0.00\);_(&quot;$&quot;* &quot;-&quot;??_);_(@_)">
                  <c:v>131.6952</c:v>
                </c:pt>
                <c:pt idx="364" formatCode="_(&quot;$&quot;* #,##0.00_);_(&quot;$&quot;* \(#,##0.00\);_(&quot;$&quot;* &quot;-&quot;??_);_(@_)">
                  <c:v>131.45363333333333</c:v>
                </c:pt>
                <c:pt idx="365" formatCode="_(&quot;$&quot;* #,##0.00_);_(&quot;$&quot;* \(#,##0.00\);_(&quot;$&quot;* &quot;-&quot;??_);_(@_)">
                  <c:v>131.04883333333336</c:v>
                </c:pt>
                <c:pt idx="366" formatCode="_(&quot;$&quot;* #,##0.00_);_(&quot;$&quot;* \(#,##0.00\);_(&quot;$&quot;* &quot;-&quot;??_);_(@_)">
                  <c:v>130.09236666666666</c:v>
                </c:pt>
                <c:pt idx="367" formatCode="_(&quot;$&quot;* #,##0.00_);_(&quot;$&quot;* \(#,##0.00\);_(&quot;$&quot;* &quot;-&quot;??_);_(@_)">
                  <c:v>129.75286666666668</c:v>
                </c:pt>
                <c:pt idx="368" formatCode="_(&quot;$&quot;* #,##0.00_);_(&quot;$&quot;* \(#,##0.00\);_(&quot;$&quot;* &quot;-&quot;??_);_(@_)">
                  <c:v>127.91503333333333</c:v>
                </c:pt>
                <c:pt idx="369" formatCode="_(&quot;$&quot;* #,##0.00_);_(&quot;$&quot;* \(#,##0.00\);_(&quot;$&quot;* &quot;-&quot;??_);_(@_)">
                  <c:v>126.8182</c:v>
                </c:pt>
                <c:pt idx="370" formatCode="_(&quot;$&quot;* #,##0.00_);_(&quot;$&quot;* \(#,##0.00\);_(&quot;$&quot;* &quot;-&quot;??_);_(@_)">
                  <c:v>125.90416666666665</c:v>
                </c:pt>
                <c:pt idx="371" formatCode="_(&quot;$&quot;* #,##0.00_);_(&quot;$&quot;* \(#,##0.00\);_(&quot;$&quot;* &quot;-&quot;??_);_(@_)">
                  <c:v>126.74676666666666</c:v>
                </c:pt>
                <c:pt idx="372" formatCode="_(&quot;$&quot;* #,##0.00_);_(&quot;$&quot;* \(#,##0.00\);_(&quot;$&quot;* &quot;-&quot;??_);_(@_)">
                  <c:v>126.40906666666666</c:v>
                </c:pt>
                <c:pt idx="373" formatCode="_(&quot;$&quot;* #,##0.00_);_(&quot;$&quot;* \(#,##0.00\);_(&quot;$&quot;* &quot;-&quot;??_);_(@_)">
                  <c:v>125.22863333333333</c:v>
                </c:pt>
                <c:pt idx="374" formatCode="_(&quot;$&quot;* #,##0.00_);_(&quot;$&quot;* \(#,##0.00\);_(&quot;$&quot;* &quot;-&quot;??_);_(@_)">
                  <c:v>122.79579999999999</c:v>
                </c:pt>
                <c:pt idx="375" formatCode="_(&quot;$&quot;* #,##0.00_);_(&quot;$&quot;* \(#,##0.00\);_(&quot;$&quot;* &quot;-&quot;??_);_(@_)">
                  <c:v>122.18103333333333</c:v>
                </c:pt>
                <c:pt idx="376" formatCode="_(&quot;$&quot;* #,##0.00_);_(&quot;$&quot;* \(#,##0.00\);_(&quot;$&quot;* &quot;-&quot;??_);_(@_)">
                  <c:v>122.68456666666667</c:v>
                </c:pt>
                <c:pt idx="377" formatCode="_(&quot;$&quot;* #,##0.00_);_(&quot;$&quot;* \(#,##0.00\);_(&quot;$&quot;* &quot;-&quot;??_);_(@_)">
                  <c:v>123.82903333333336</c:v>
                </c:pt>
                <c:pt idx="378" formatCode="_(&quot;$&quot;* #,##0.00_);_(&quot;$&quot;* \(#,##0.00\);_(&quot;$&quot;* &quot;-&quot;??_);_(@_)">
                  <c:v>123.78980000000001</c:v>
                </c:pt>
                <c:pt idx="379" formatCode="_(&quot;$&quot;* #,##0.00_);_(&quot;$&quot;* \(#,##0.00\);_(&quot;$&quot;* &quot;-&quot;??_);_(@_)">
                  <c:v>122.88733333333334</c:v>
                </c:pt>
                <c:pt idx="380" formatCode="_(&quot;$&quot;* #,##0.00_);_(&quot;$&quot;* \(#,##0.00\);_(&quot;$&quot;* &quot;-&quot;??_);_(@_)">
                  <c:v>123.22739999999999</c:v>
                </c:pt>
                <c:pt idx="381" formatCode="_(&quot;$&quot;* #,##0.00_);_(&quot;$&quot;* \(#,##0.00\);_(&quot;$&quot;* &quot;-&quot;??_);_(@_)">
                  <c:v>123.41706666666666</c:v>
                </c:pt>
                <c:pt idx="382" formatCode="_(&quot;$&quot;* #,##0.00_);_(&quot;$&quot;* \(#,##0.00\);_(&quot;$&quot;* &quot;-&quot;??_);_(@_)">
                  <c:v>124.2051</c:v>
                </c:pt>
                <c:pt idx="383" formatCode="_(&quot;$&quot;* #,##0.00_);_(&quot;$&quot;* \(#,##0.00\);_(&quot;$&quot;* &quot;-&quot;??_);_(@_)">
                  <c:v>124.07103333333335</c:v>
                </c:pt>
                <c:pt idx="384" formatCode="_(&quot;$&quot;* #,##0.00_);_(&quot;$&quot;* \(#,##0.00\);_(&quot;$&quot;* &quot;-&quot;??_);_(@_)">
                  <c:v>124.53536666666666</c:v>
                </c:pt>
                <c:pt idx="385" formatCode="_(&quot;$&quot;* #,##0.00_);_(&quot;$&quot;* \(#,##0.00\);_(&quot;$&quot;* &quot;-&quot;??_);_(@_)">
                  <c:v>123.94023333333332</c:v>
                </c:pt>
                <c:pt idx="386" formatCode="_(&quot;$&quot;* #,##0.00_);_(&quot;$&quot;* \(#,##0.00\);_(&quot;$&quot;* &quot;-&quot;??_);_(@_)">
                  <c:v>123.19143333333334</c:v>
                </c:pt>
                <c:pt idx="387" formatCode="_(&quot;$&quot;* #,##0.00_);_(&quot;$&quot;* \(#,##0.00\);_(&quot;$&quot;* &quot;-&quot;??_);_(@_)">
                  <c:v>122.35103333333332</c:v>
                </c:pt>
                <c:pt idx="388" formatCode="_(&quot;$&quot;* #,##0.00_);_(&quot;$&quot;* \(#,##0.00\);_(&quot;$&quot;* &quot;-&quot;??_);_(@_)">
                  <c:v>122.27910000000001</c:v>
                </c:pt>
                <c:pt idx="389" formatCode="_(&quot;$&quot;* #,##0.00_);_(&quot;$&quot;* \(#,##0.00\);_(&quot;$&quot;* &quot;-&quot;??_);_(@_)">
                  <c:v>121.92919999999999</c:v>
                </c:pt>
                <c:pt idx="390" formatCode="_(&quot;$&quot;* #,##0.00_);_(&quot;$&quot;* \(#,##0.00\);_(&quot;$&quot;* &quot;-&quot;??_);_(@_)">
                  <c:v>122.45566666666667</c:v>
                </c:pt>
                <c:pt idx="391" formatCode="_(&quot;$&quot;* #,##0.00_);_(&quot;$&quot;* \(#,##0.00\);_(&quot;$&quot;* &quot;-&quot;??_);_(@_)">
                  <c:v>122.73033333333335</c:v>
                </c:pt>
                <c:pt idx="392" formatCode="_(&quot;$&quot;* #,##0.00_);_(&quot;$&quot;* \(#,##0.00\);_(&quot;$&quot;* &quot;-&quot;??_);_(@_)">
                  <c:v>123.77673333333335</c:v>
                </c:pt>
                <c:pt idx="393" formatCode="_(&quot;$&quot;* #,##0.00_);_(&quot;$&quot;* \(#,##0.00\);_(&quot;$&quot;* &quot;-&quot;??_);_(@_)">
                  <c:v>124.18220000000001</c:v>
                </c:pt>
                <c:pt idx="394" formatCode="_(&quot;$&quot;* #,##0.00_);_(&quot;$&quot;* \(#,##0.00\);_(&quot;$&quot;* &quot;-&quot;??_);_(@_)">
                  <c:v>124.25086666666668</c:v>
                </c:pt>
                <c:pt idx="395" formatCode="_(&quot;$&quot;* #,##0.00_);_(&quot;$&quot;* \(#,##0.00\);_(&quot;$&quot;* &quot;-&quot;??_);_(@_)">
                  <c:v>124.45033333333333</c:v>
                </c:pt>
                <c:pt idx="396" formatCode="_(&quot;$&quot;* #,##0.00_);_(&quot;$&quot;* \(#,##0.00\);_(&quot;$&quot;* &quot;-&quot;??_);_(@_)">
                  <c:v>125.54576666666667</c:v>
                </c:pt>
                <c:pt idx="397" formatCode="_(&quot;$&quot;* #,##0.00_);_(&quot;$&quot;* \(#,##0.00\);_(&quot;$&quot;* &quot;-&quot;??_);_(@_)">
                  <c:v>126.70006666666666</c:v>
                </c:pt>
                <c:pt idx="398" formatCode="_(&quot;$&quot;* #,##0.00_);_(&quot;$&quot;* \(#,##0.00\);_(&quot;$&quot;* &quot;-&quot;??_);_(@_)">
                  <c:v>127.61563333333334</c:v>
                </c:pt>
                <c:pt idx="399" formatCode="_(&quot;$&quot;* #,##0.00_);_(&quot;$&quot;* \(#,##0.00\);_(&quot;$&quot;* &quot;-&quot;??_);_(@_)">
                  <c:v>128.04400000000001</c:v>
                </c:pt>
                <c:pt idx="400" formatCode="_(&quot;$&quot;* #,##0.00_);_(&quot;$&quot;* \(#,##0.00\);_(&quot;$&quot;* &quot;-&quot;??_);_(@_)">
                  <c:v>128.31213333333335</c:v>
                </c:pt>
                <c:pt idx="401" formatCode="_(&quot;$&quot;* #,##0.00_);_(&quot;$&quot;* \(#,##0.00\);_(&quot;$&quot;* &quot;-&quot;??_);_(@_)">
                  <c:v>129.01516666666666</c:v>
                </c:pt>
                <c:pt idx="402" formatCode="_(&quot;$&quot;* #,##0.00_);_(&quot;$&quot;* \(#,##0.00\);_(&quot;$&quot;* &quot;-&quot;??_);_(@_)">
                  <c:v>129.7313</c:v>
                </c:pt>
                <c:pt idx="403" formatCode="_(&quot;$&quot;* #,##0.00_);_(&quot;$&quot;* \(#,##0.00\);_(&quot;$&quot;* &quot;-&quot;??_);_(@_)">
                  <c:v>130.79076666666666</c:v>
                </c:pt>
                <c:pt idx="404" formatCode="_(&quot;$&quot;* #,##0.00_);_(&quot;$&quot;* \(#,##0.00\);_(&quot;$&quot;* &quot;-&quot;??_);_(@_)">
                  <c:v>131.15373333333335</c:v>
                </c:pt>
                <c:pt idx="405" formatCode="_(&quot;$&quot;* #,##0.00_);_(&quot;$&quot;* \(#,##0.00\);_(&quot;$&quot;* &quot;-&quot;??_);_(@_)">
                  <c:v>130.86923333333334</c:v>
                </c:pt>
                <c:pt idx="406" formatCode="_(&quot;$&quot;* #,##0.00_);_(&quot;$&quot;* \(#,##0.00\);_(&quot;$&quot;* &quot;-&quot;??_);_(@_)">
                  <c:v>131.22236666666666</c:v>
                </c:pt>
                <c:pt idx="407" formatCode="_(&quot;$&quot;* #,##0.00_);_(&quot;$&quot;* \(#,##0.00\);_(&quot;$&quot;* &quot;-&quot;??_);_(@_)">
                  <c:v>132.17716666666666</c:v>
                </c:pt>
                <c:pt idx="408" formatCode="_(&quot;$&quot;* #,##0.00_);_(&quot;$&quot;* \(#,##0.00\);_(&quot;$&quot;* &quot;-&quot;??_);_(@_)">
                  <c:v>133.43610000000001</c:v>
                </c:pt>
                <c:pt idx="409" formatCode="_(&quot;$&quot;* #,##0.00_);_(&quot;$&quot;* \(#,##0.00\);_(&quot;$&quot;* &quot;-&quot;??_);_(@_)">
                  <c:v>134.25033333333332</c:v>
                </c:pt>
                <c:pt idx="410" formatCode="_(&quot;$&quot;* #,##0.00_);_(&quot;$&quot;* \(#,##0.00\);_(&quot;$&quot;* &quot;-&quot;??_);_(@_)">
                  <c:v>135.43733333333333</c:v>
                </c:pt>
                <c:pt idx="411" formatCode="_(&quot;$&quot;* #,##0.00_);_(&quot;$&quot;* \(#,##0.00\);_(&quot;$&quot;* &quot;-&quot;??_);_(@_)">
                  <c:v>137.09190000000001</c:v>
                </c:pt>
                <c:pt idx="412" formatCode="_(&quot;$&quot;* #,##0.00_);_(&quot;$&quot;* \(#,##0.00\);_(&quot;$&quot;* &quot;-&quot;??_);_(@_)">
                  <c:v>139.47893333333334</c:v>
                </c:pt>
                <c:pt idx="413" formatCode="_(&quot;$&quot;* #,##0.00_);_(&quot;$&quot;* \(#,##0.00\);_(&quot;$&quot;* &quot;-&quot;??_);_(@_)">
                  <c:v>140.55146666666667</c:v>
                </c:pt>
                <c:pt idx="414" formatCode="_(&quot;$&quot;* #,##0.00_);_(&quot;$&quot;* \(#,##0.00\);_(&quot;$&quot;* &quot;-&quot;??_);_(@_)">
                  <c:v>141.56186666666665</c:v>
                </c:pt>
                <c:pt idx="415" formatCode="_(&quot;$&quot;* #,##0.00_);_(&quot;$&quot;* \(#,##0.00\);_(&quot;$&quot;* &quot;-&quot;??_);_(@_)">
                  <c:v>141.53900000000002</c:v>
                </c:pt>
                <c:pt idx="416" formatCode="_(&quot;$&quot;* #,##0.00_);_(&quot;$&quot;* \(#,##0.00\);_(&quot;$&quot;* &quot;-&quot;??_);_(@_)">
                  <c:v>142.32380000000001</c:v>
                </c:pt>
                <c:pt idx="417" formatCode="_(&quot;$&quot;* #,##0.00_);_(&quot;$&quot;* \(#,##0.00\);_(&quot;$&quot;* &quot;-&quot;??_);_(@_)">
                  <c:v>143.64486666666664</c:v>
                </c:pt>
                <c:pt idx="418" formatCode="_(&quot;$&quot;* #,##0.00_);_(&quot;$&quot;* \(#,##0.00\);_(&quot;$&quot;* &quot;-&quot;??_);_(@_)">
                  <c:v>144.94626666666667</c:v>
                </c:pt>
                <c:pt idx="419" formatCode="_(&quot;$&quot;* #,##0.00_);_(&quot;$&quot;* \(#,##0.00\);_(&quot;$&quot;* &quot;-&quot;??_);_(@_)">
                  <c:v>145.19149999999999</c:v>
                </c:pt>
                <c:pt idx="420" formatCode="_(&quot;$&quot;* #,##0.00_);_(&quot;$&quot;* \(#,##0.00\);_(&quot;$&quot;* &quot;-&quot;??_);_(@_)">
                  <c:v>143.00063333333333</c:v>
                </c:pt>
                <c:pt idx="421" formatCode="_(&quot;$&quot;* #,##0.00_);_(&quot;$&quot;* \(#,##0.00\);_(&quot;$&quot;* &quot;-&quot;??_);_(@_)">
                  <c:v>142.23876666666666</c:v>
                </c:pt>
                <c:pt idx="422" formatCode="_(&quot;$&quot;* #,##0.00_);_(&quot;$&quot;* \(#,##0.00\);_(&quot;$&quot;* &quot;-&quot;??_);_(@_)">
                  <c:v>141.91503333333333</c:v>
                </c:pt>
                <c:pt idx="423" formatCode="_(&quot;$&quot;* #,##0.00_);_(&quot;$&quot;* \(#,##0.00\);_(&quot;$&quot;* &quot;-&quot;??_);_(@_)">
                  <c:v>143.33746666666664</c:v>
                </c:pt>
                <c:pt idx="424" formatCode="_(&quot;$&quot;* #,##0.00_);_(&quot;$&quot;* \(#,##0.00\);_(&quot;$&quot;* &quot;-&quot;??_);_(@_)">
                  <c:v>144.12549999999999</c:v>
                </c:pt>
                <c:pt idx="425" formatCode="_(&quot;$&quot;* #,##0.00_);_(&quot;$&quot;* \(#,##0.00\);_(&quot;$&quot;* &quot;-&quot;??_);_(@_)">
                  <c:v>145.29943333333333</c:v>
                </c:pt>
                <c:pt idx="426" formatCode="_(&quot;$&quot;* #,##0.00_);_(&quot;$&quot;* \(#,##0.00\);_(&quot;$&quot;* &quot;-&quot;??_);_(@_)">
                  <c:v>145.28963333333331</c:v>
                </c:pt>
                <c:pt idx="427" formatCode="_(&quot;$&quot;* #,##0.00_);_(&quot;$&quot;* \(#,##0.00\);_(&quot;$&quot;* &quot;-&quot;??_);_(@_)">
                  <c:v>144.119</c:v>
                </c:pt>
                <c:pt idx="428" formatCode="_(&quot;$&quot;* #,##0.00_);_(&quot;$&quot;* \(#,##0.00\);_(&quot;$&quot;* &quot;-&quot;??_);_(@_)">
                  <c:v>143.02356666666665</c:v>
                </c:pt>
                <c:pt idx="429" formatCode="_(&quot;$&quot;* #,##0.00_);_(&quot;$&quot;* \(#,##0.00\);_(&quot;$&quot;* &quot;-&quot;??_);_(@_)">
                  <c:v>142.726</c:v>
                </c:pt>
                <c:pt idx="430" formatCode="_(&quot;$&quot;* #,##0.00_);_(&quot;$&quot;* \(#,##0.00\);_(&quot;$&quot;* &quot;-&quot;??_);_(@_)">
                  <c:v>142.90256666666667</c:v>
                </c:pt>
                <c:pt idx="431" formatCode="_(&quot;$&quot;* #,##0.00_);_(&quot;$&quot;* \(#,##0.00\);_(&quot;$&quot;* &quot;-&quot;??_);_(@_)">
                  <c:v>143.46496666666667</c:v>
                </c:pt>
                <c:pt idx="432" formatCode="_(&quot;$&quot;* #,##0.00_);_(&quot;$&quot;* \(#,##0.00\);_(&quot;$&quot;* &quot;-&quot;??_);_(@_)">
                  <c:v>143.82140000000001</c:v>
                </c:pt>
                <c:pt idx="433" formatCode="_(&quot;$&quot;* #,##0.00_);_(&quot;$&quot;* \(#,##0.00\);_(&quot;$&quot;* &quot;-&quot;??_);_(@_)">
                  <c:v>144.32499999999999</c:v>
                </c:pt>
                <c:pt idx="434" formatCode="_(&quot;$&quot;* #,##0.00_);_(&quot;$&quot;* \(#,##0.00\);_(&quot;$&quot;* &quot;-&quot;??_);_(@_)">
                  <c:v>143.99766666666667</c:v>
                </c:pt>
                <c:pt idx="435" formatCode="_(&quot;$&quot;* #,##0.00_);_(&quot;$&quot;* \(#,##0.00\);_(&quot;$&quot;* &quot;-&quot;??_);_(@_)">
                  <c:v>143.78799999999998</c:v>
                </c:pt>
                <c:pt idx="436" formatCode="_(&quot;$&quot;* #,##0.00_);_(&quot;$&quot;* \(#,##0.00\);_(&quot;$&quot;* &quot;-&quot;??_);_(@_)">
                  <c:v>143.38193333333334</c:v>
                </c:pt>
                <c:pt idx="437" formatCode="_(&quot;$&quot;* #,##0.00_);_(&quot;$&quot;* \(#,##0.00\);_(&quot;$&quot;* &quot;-&quot;??_);_(@_)">
                  <c:v>143.29026666666667</c:v>
                </c:pt>
                <c:pt idx="438" formatCode="_(&quot;$&quot;* #,##0.00_);_(&quot;$&quot;* \(#,##0.00\);_(&quot;$&quot;* &quot;-&quot;??_);_(@_)">
                  <c:v>144.20723333333333</c:v>
                </c:pt>
                <c:pt idx="439" formatCode="_(&quot;$&quot;* #,##0.00_);_(&quot;$&quot;* \(#,##0.00\);_(&quot;$&quot;* &quot;-&quot;??_);_(@_)">
                  <c:v>145.35339999999999</c:v>
                </c:pt>
                <c:pt idx="440" formatCode="_(&quot;$&quot;* #,##0.00_);_(&quot;$&quot;* \(#,##0.00\);_(&quot;$&quot;* &quot;-&quot;??_);_(@_)">
                  <c:v>147.07593333333332</c:v>
                </c:pt>
                <c:pt idx="441" formatCode="_(&quot;$&quot;* #,##0.00_);_(&quot;$&quot;* \(#,##0.00\);_(&quot;$&quot;* &quot;-&quot;??_);_(@_)">
                  <c:v>147.50163333333333</c:v>
                </c:pt>
                <c:pt idx="442" formatCode="_(&quot;$&quot;* #,##0.00_);_(&quot;$&quot;* \(#,##0.00\);_(&quot;$&quot;* &quot;-&quot;??_);_(@_)">
                  <c:v>146.60433333333333</c:v>
                </c:pt>
                <c:pt idx="443" formatCode="_(&quot;$&quot;* #,##0.00_);_(&quot;$&quot;* \(#,##0.00\);_(&quot;$&quot;* &quot;-&quot;??_);_(@_)">
                  <c:v>145.15686666666667</c:v>
                </c:pt>
                <c:pt idx="444" formatCode="_(&quot;$&quot;* #,##0.00_);_(&quot;$&quot;* \(#,##0.00\);_(&quot;$&quot;* &quot;-&quot;??_);_(@_)">
                  <c:v>144.50193333333334</c:v>
                </c:pt>
                <c:pt idx="445" formatCode="_(&quot;$&quot;* #,##0.00_);_(&quot;$&quot;* \(#,##0.00\);_(&quot;$&quot;* &quot;-&quot;??_);_(@_)">
                  <c:v>145.59900000000002</c:v>
                </c:pt>
                <c:pt idx="446" formatCode="_(&quot;$&quot;* #,##0.00_);_(&quot;$&quot;* \(#,##0.00\);_(&quot;$&quot;* &quot;-&quot;??_);_(@_)">
                  <c:v>146.55523333333335</c:v>
                </c:pt>
                <c:pt idx="447" formatCode="_(&quot;$&quot;* #,##0.00_);_(&quot;$&quot;* \(#,##0.00\);_(&quot;$&quot;* &quot;-&quot;??_);_(@_)">
                  <c:v>146.61090000000002</c:v>
                </c:pt>
                <c:pt idx="448" formatCode="_(&quot;$&quot;* #,##0.00_);_(&quot;$&quot;* \(#,##0.00\);_(&quot;$&quot;* &quot;-&quot;??_);_(@_)">
                  <c:v>145.90026666666668</c:v>
                </c:pt>
                <c:pt idx="449" formatCode="_(&quot;$&quot;* #,##0.00_);_(&quot;$&quot;* \(#,##0.00\);_(&quot;$&quot;* &quot;-&quot;??_);_(@_)">
                  <c:v>145.56626666666668</c:v>
                </c:pt>
                <c:pt idx="450" formatCode="_(&quot;$&quot;* #,##0.00_);_(&quot;$&quot;* \(#,##0.00\);_(&quot;$&quot;* &quot;-&quot;??_);_(@_)">
                  <c:v>147.12506666666664</c:v>
                </c:pt>
                <c:pt idx="451" formatCode="_(&quot;$&quot;* #,##0.00_);_(&quot;$&quot;* \(#,##0.00\);_(&quot;$&quot;* &quot;-&quot;??_);_(@_)">
                  <c:v>148.52996666666667</c:v>
                </c:pt>
                <c:pt idx="452" formatCode="_(&quot;$&quot;* #,##0.00_);_(&quot;$&quot;* \(#,##0.00\);_(&quot;$&quot;* &quot;-&quot;??_);_(@_)">
                  <c:v>149.81043333333332</c:v>
                </c:pt>
                <c:pt idx="453" formatCode="_(&quot;$&quot;* #,##0.00_);_(&quot;$&quot;* \(#,##0.00\);_(&quot;$&quot;* &quot;-&quot;??_);_(@_)">
                  <c:v>149.98400000000001</c:v>
                </c:pt>
                <c:pt idx="454" formatCode="_(&quot;$&quot;* #,##0.00_);_(&quot;$&quot;* \(#,##0.00\);_(&quot;$&quot;* &quot;-&quot;??_);_(@_)">
                  <c:v>150.7929</c:v>
                </c:pt>
                <c:pt idx="455" formatCode="_(&quot;$&quot;* #,##0.00_);_(&quot;$&quot;* \(#,##0.00\);_(&quot;$&quot;* &quot;-&quot;??_);_(@_)">
                  <c:v>152.16176666666667</c:v>
                </c:pt>
                <c:pt idx="456" formatCode="_(&quot;$&quot;* #,##0.00_);_(&quot;$&quot;* \(#,##0.00\);_(&quot;$&quot;* &quot;-&quot;??_);_(@_)">
                  <c:v>152.63990000000001</c:v>
                </c:pt>
                <c:pt idx="457" formatCode="_(&quot;$&quot;* #,##0.00_);_(&quot;$&quot;* \(#,##0.00\);_(&quot;$&quot;* &quot;-&quot;??_);_(@_)">
                  <c:v>152.56456666666668</c:v>
                </c:pt>
                <c:pt idx="458" formatCode="_(&quot;$&quot;* #,##0.00_);_(&quot;$&quot;* \(#,##0.00\);_(&quot;$&quot;* &quot;-&quot;??_);_(@_)">
                  <c:v>150.03639999999999</c:v>
                </c:pt>
                <c:pt idx="459" formatCode="_(&quot;$&quot;* #,##0.00_);_(&quot;$&quot;* \(#,##0.00\);_(&quot;$&quot;* &quot;-&quot;??_);_(@_)">
                  <c:v>148.21559999999999</c:v>
                </c:pt>
                <c:pt idx="460" formatCode="_(&quot;$&quot;* #,##0.00_);_(&quot;$&quot;* \(#,##0.00\);_(&quot;$&quot;* &quot;-&quot;??_);_(@_)">
                  <c:v>146.26706666666666</c:v>
                </c:pt>
                <c:pt idx="461" formatCode="_(&quot;$&quot;* #,##0.00_);_(&quot;$&quot;* \(#,##0.00\);_(&quot;$&quot;* &quot;-&quot;??_);_(@_)">
                  <c:v>146.2867</c:v>
                </c:pt>
                <c:pt idx="462" formatCode="_(&quot;$&quot;* #,##0.00_);_(&quot;$&quot;* \(#,##0.00\);_(&quot;$&quot;* &quot;-&quot;??_);_(@_)">
                  <c:v>146.03779999999998</c:v>
                </c:pt>
                <c:pt idx="463" formatCode="_(&quot;$&quot;* #,##0.00_);_(&quot;$&quot;* \(#,##0.00\);_(&quot;$&quot;* &quot;-&quot;??_);_(@_)">
                  <c:v>145.36319999999998</c:v>
                </c:pt>
                <c:pt idx="464" formatCode="_(&quot;$&quot;* #,##0.00_);_(&quot;$&quot;* \(#,##0.00\);_(&quot;$&quot;* &quot;-&quot;??_);_(@_)">
                  <c:v>143.36883333333333</c:v>
                </c:pt>
                <c:pt idx="465" formatCode="_(&quot;$&quot;* #,##0.00_);_(&quot;$&quot;* \(#,##0.00\);_(&quot;$&quot;* &quot;-&quot;??_);_(@_)">
                  <c:v>141.61353333333332</c:v>
                </c:pt>
                <c:pt idx="466" formatCode="_(&quot;$&quot;* #,##0.00_);_(&quot;$&quot;* \(#,##0.00\);_(&quot;$&quot;* &quot;-&quot;??_);_(@_)">
                  <c:v>141.54476666666667</c:v>
                </c:pt>
                <c:pt idx="467" formatCode="_(&quot;$&quot;* #,##0.00_);_(&quot;$&quot;* \(#,##0.00\);_(&quot;$&quot;* &quot;-&quot;??_);_(@_)">
                  <c:v>142.81870000000001</c:v>
                </c:pt>
                <c:pt idx="468" formatCode="_(&quot;$&quot;* #,##0.00_);_(&quot;$&quot;* \(#,##0.00\);_(&quot;$&quot;* &quot;-&quot;??_);_(@_)">
                  <c:v>143.96163333333334</c:v>
                </c:pt>
                <c:pt idx="469" formatCode="_(&quot;$&quot;* #,##0.00_);_(&quot;$&quot;* \(#,##0.00\);_(&quot;$&quot;* &quot;-&quot;??_);_(@_)">
                  <c:v>143.80443333333335</c:v>
                </c:pt>
                <c:pt idx="470" formatCode="_(&quot;$&quot;* #,##0.00_);_(&quot;$&quot;* \(#,##0.00\);_(&quot;$&quot;* &quot;-&quot;??_);_(@_)">
                  <c:v>142.19320000000002</c:v>
                </c:pt>
                <c:pt idx="471" formatCode="_(&quot;$&quot;* #,##0.00_);_(&quot;$&quot;* \(#,##0.00\);_(&quot;$&quot;* &quot;-&quot;??_);_(@_)">
                  <c:v>140.85380000000001</c:v>
                </c:pt>
                <c:pt idx="472" formatCode="_(&quot;$&quot;* #,##0.00_);_(&quot;$&quot;* \(#,##0.00\);_(&quot;$&quot;* &quot;-&quot;??_);_(@_)">
                  <c:v>139.58643333333336</c:v>
                </c:pt>
                <c:pt idx="473" formatCode="_(&quot;$&quot;* #,##0.00_);_(&quot;$&quot;* \(#,##0.00\);_(&quot;$&quot;* &quot;-&quot;??_);_(@_)">
                  <c:v>139.82876666666667</c:v>
                </c:pt>
                <c:pt idx="474" formatCode="_(&quot;$&quot;* #,##0.00_);_(&quot;$&quot;* \(#,##0.00\);_(&quot;$&quot;* &quot;-&quot;??_);_(@_)">
                  <c:v>138.62033333333332</c:v>
                </c:pt>
                <c:pt idx="475" formatCode="_(&quot;$&quot;* #,##0.00_);_(&quot;$&quot;* \(#,##0.00\);_(&quot;$&quot;* &quot;-&quot;??_);_(@_)">
                  <c:v>138.49260000000001</c:v>
                </c:pt>
                <c:pt idx="476" formatCode="_(&quot;$&quot;* #,##0.00_);_(&quot;$&quot;* \(#,##0.00\);_(&quot;$&quot;* &quot;-&quot;??_);_(@_)">
                  <c:v>138.27973333333333</c:v>
                </c:pt>
                <c:pt idx="477" formatCode="_(&quot;$&quot;* #,##0.00_);_(&quot;$&quot;* \(#,##0.00\);_(&quot;$&quot;* &quot;-&quot;??_);_(@_)">
                  <c:v>139.63880000000003</c:v>
                </c:pt>
                <c:pt idx="478" formatCode="_(&quot;$&quot;* #,##0.00_);_(&quot;$&quot;* \(#,##0.00\);_(&quot;$&quot;* &quot;-&quot;??_);_(@_)">
                  <c:v>140.22499999999999</c:v>
                </c:pt>
                <c:pt idx="479" formatCode="_(&quot;$&quot;* #,##0.00_);_(&quot;$&quot;* \(#,##0.00\);_(&quot;$&quot;* &quot;-&quot;??_);_(@_)">
                  <c:v>140.49026666666666</c:v>
                </c:pt>
                <c:pt idx="480" formatCode="_(&quot;$&quot;* #,##0.00_);_(&quot;$&quot;* \(#,##0.00\);_(&quot;$&quot;* &quot;-&quot;??_);_(@_)">
                  <c:v>139.90733333333333</c:v>
                </c:pt>
                <c:pt idx="481" formatCode="_(&quot;$&quot;* #,##0.00_);_(&quot;$&quot;* \(#,##0.00\);_(&quot;$&quot;* &quot;-&quot;??_);_(@_)">
                  <c:v>139.25566666666666</c:v>
                </c:pt>
                <c:pt idx="482" formatCode="_(&quot;$&quot;* #,##0.00_);_(&quot;$&quot;* \(#,##0.00\);_(&quot;$&quot;* &quot;-&quot;??_);_(@_)">
                  <c:v>139.56676666666667</c:v>
                </c:pt>
                <c:pt idx="483" formatCode="_(&quot;$&quot;* #,##0.00_);_(&quot;$&quot;* \(#,##0.00\);_(&quot;$&quot;* &quot;-&quot;??_);_(@_)">
                  <c:v>140.65729999999999</c:v>
                </c:pt>
                <c:pt idx="484" formatCode="_(&quot;$&quot;* #,##0.00_);_(&quot;$&quot;* \(#,##0.00\);_(&quot;$&quot;* &quot;-&quot;??_);_(@_)">
                  <c:v>142.5043</c:v>
                </c:pt>
                <c:pt idx="485" formatCode="_(&quot;$&quot;* #,##0.00_);_(&quot;$&quot;* \(#,##0.00\);_(&quot;$&quot;* &quot;-&quot;??_);_(@_)">
                  <c:v>144.14173333333335</c:v>
                </c:pt>
                <c:pt idx="486" formatCode="_(&quot;$&quot;* #,##0.00_);_(&quot;$&quot;* \(#,##0.00\);_(&quot;$&quot;* &quot;-&quot;??_);_(@_)">
                  <c:v>145.58920000000001</c:v>
                </c:pt>
                <c:pt idx="487" formatCode="_(&quot;$&quot;* #,##0.00_);_(&quot;$&quot;* \(#,##0.00\);_(&quot;$&quot;* &quot;-&quot;??_);_(@_)">
                  <c:v>146.54873333333333</c:v>
                </c:pt>
                <c:pt idx="488" formatCode="_(&quot;$&quot;* #,##0.00_);_(&quot;$&quot;* \(#,##0.00\);_(&quot;$&quot;* &quot;-&quot;??_);_(@_)">
                  <c:v>146.52579999999998</c:v>
                </c:pt>
                <c:pt idx="489" formatCode="_(&quot;$&quot;* #,##0.00_);_(&quot;$&quot;* \(#,##0.00\);_(&quot;$&quot;* &quot;-&quot;??_);_(@_)">
                  <c:v>146.32276666666667</c:v>
                </c:pt>
                <c:pt idx="490" formatCode="_(&quot;$&quot;* #,##0.00_);_(&quot;$&quot;* \(#,##0.00\);_(&quot;$&quot;* &quot;-&quot;??_);_(@_)">
                  <c:v>146.27036666666666</c:v>
                </c:pt>
                <c:pt idx="491" formatCode="_(&quot;$&quot;* #,##0.00_);_(&quot;$&quot;* \(#,##0.00\);_(&quot;$&quot;* &quot;-&quot;??_);_(@_)">
                  <c:v>146.32276666666664</c:v>
                </c:pt>
                <c:pt idx="492" formatCode="_(&quot;$&quot;* #,##0.00_);_(&quot;$&quot;* \(#,##0.00\);_(&quot;$&quot;* &quot;-&quot;??_);_(@_)">
                  <c:v>147.60976666666667</c:v>
                </c:pt>
                <c:pt idx="493" formatCode="_(&quot;$&quot;* #,##0.00_);_(&quot;$&quot;* \(#,##0.00\);_(&quot;$&quot;* &quot;-&quot;??_);_(@_)">
                  <c:v>147.76693333333333</c:v>
                </c:pt>
                <c:pt idx="494" formatCode="_(&quot;$&quot;* #,##0.00_);_(&quot;$&quot;* \(#,##0.00\);_(&quot;$&quot;* &quot;-&quot;??_);_(@_)">
                  <c:v>147.80296666666666</c:v>
                </c:pt>
                <c:pt idx="495" formatCode="_(&quot;$&quot;* #,##0.00_);_(&quot;$&quot;* \(#,##0.00\);_(&quot;$&quot;* &quot;-&quot;??_);_(@_)">
                  <c:v>146.96789999999999</c:v>
                </c:pt>
                <c:pt idx="496" formatCode="_(&quot;$&quot;* #,##0.00_);_(&quot;$&quot;* \(#,##0.00\);_(&quot;$&quot;* &quot;-&quot;??_);_(@_)">
                  <c:v>147.52136666666667</c:v>
                </c:pt>
                <c:pt idx="497" formatCode="_(&quot;$&quot;* #,##0.00_);_(&quot;$&quot;* \(#,##0.00\);_(&quot;$&quot;* &quot;-&quot;??_);_(@_)">
                  <c:v>148.17633333333333</c:v>
                </c:pt>
                <c:pt idx="498" formatCode="_(&quot;$&quot;* #,##0.00_);_(&quot;$&quot;* \(#,##0.00\);_(&quot;$&quot;* &quot;-&quot;??_);_(@_)">
                  <c:v>148.66126666666665</c:v>
                </c:pt>
                <c:pt idx="499" formatCode="_(&quot;$&quot;* #,##0.00_);_(&quot;$&quot;* \(#,##0.00\);_(&quot;$&quot;* &quot;-&quot;??_);_(@_)">
                  <c:v>148.38930000000002</c:v>
                </c:pt>
                <c:pt idx="500" formatCode="_(&quot;$&quot;* #,##0.00_);_(&quot;$&quot;* \(#,##0.00\);_(&quot;$&quot;* &quot;-&quot;??_);_(@_)">
                  <c:v>148.41226666666668</c:v>
                </c:pt>
                <c:pt idx="501" formatCode="_(&quot;$&quot;* #,##0.00_);_(&quot;$&quot;* \(#,##0.00\);_(&quot;$&quot;* &quot;-&quot;??_);_(@_)">
                  <c:v>147.31030000000001</c:v>
                </c:pt>
                <c:pt idx="502" formatCode="_(&quot;$&quot;* #,##0.00_);_(&quot;$&quot;* \(#,##0.00\);_(&quot;$&quot;* &quot;-&quot;??_);_(@_)">
                  <c:v>146.46743333333333</c:v>
                </c:pt>
                <c:pt idx="503" formatCode="_(&quot;$&quot;* #,##0.00_);_(&quot;$&quot;* \(#,##0.00\);_(&quot;$&quot;* &quot;-&quot;??_);_(@_)">
                  <c:v>146.19846666666663</c:v>
                </c:pt>
                <c:pt idx="504" formatCode="_(&quot;$&quot;* #,##0.00_);_(&quot;$&quot;* \(#,##0.00\);_(&quot;$&quot;* &quot;-&quot;??_);_(@_)">
                  <c:v>146.88063333333332</c:v>
                </c:pt>
                <c:pt idx="505" formatCode="_(&quot;$&quot;* #,##0.00_);_(&quot;$&quot;* \(#,##0.00\);_(&quot;$&quot;* &quot;-&quot;??_);_(@_)">
                  <c:v>147.90716666666665</c:v>
                </c:pt>
                <c:pt idx="506" formatCode="_(&quot;$&quot;* #,##0.00_);_(&quot;$&quot;* \(#,##0.00\);_(&quot;$&quot;* &quot;-&quot;??_);_(@_)">
                  <c:v>149.05506666666668</c:v>
                </c:pt>
                <c:pt idx="507" formatCode="_(&quot;$&quot;* #,##0.00_);_(&quot;$&quot;* \(#,##0.00\);_(&quot;$&quot;* &quot;-&quot;??_);_(@_)">
                  <c:v>151.63613333333333</c:v>
                </c:pt>
                <c:pt idx="508" formatCode="_(&quot;$&quot;* #,##0.00_);_(&quot;$&quot;* \(#,##0.00\);_(&quot;$&quot;* &quot;-&quot;??_);_(@_)">
                  <c:v>154.76813333333334</c:v>
                </c:pt>
                <c:pt idx="509" formatCode="_(&quot;$&quot;* #,##0.00_);_(&quot;$&quot;* \(#,##0.00\);_(&quot;$&quot;* &quot;-&quot;??_);_(@_)">
                  <c:v>157.23766666666666</c:v>
                </c:pt>
                <c:pt idx="510" formatCode="_(&quot;$&quot;* #,##0.00_);_(&quot;$&quot;* \(#,##0.00\);_(&quot;$&quot;* &quot;-&quot;??_);_(@_)">
                  <c:v>158.39863333333332</c:v>
                </c:pt>
                <c:pt idx="511" formatCode="_(&quot;$&quot;* #,##0.00_);_(&quot;$&quot;* \(#,##0.00\);_(&quot;$&quot;* &quot;-&quot;??_);_(@_)">
                  <c:v>158.85453333333336</c:v>
                </c:pt>
                <c:pt idx="512" formatCode="_(&quot;$&quot;* #,##0.00_);_(&quot;$&quot;* \(#,##0.00\);_(&quot;$&quot;* &quot;-&quot;??_);_(@_)">
                  <c:v>157.47379999999998</c:v>
                </c:pt>
                <c:pt idx="513" formatCode="_(&quot;$&quot;* #,##0.00_);_(&quot;$&quot;* \(#,##0.00\);_(&quot;$&quot;* &quot;-&quot;??_);_(@_)">
                  <c:v>157.09010000000001</c:v>
                </c:pt>
                <c:pt idx="514" formatCode="_(&quot;$&quot;* #,##0.00_);_(&quot;$&quot;* \(#,##0.00\);_(&quot;$&quot;* &quot;-&quot;??_);_(@_)">
                  <c:v>158.19203333333334</c:v>
                </c:pt>
                <c:pt idx="515" formatCode="_(&quot;$&quot;* #,##0.00_);_(&quot;$&quot;* \(#,##0.00\);_(&quot;$&quot;* &quot;-&quot;??_);_(@_)">
                  <c:v>160.80263333333335</c:v>
                </c:pt>
                <c:pt idx="516" formatCode="_(&quot;$&quot;* #,##0.00_);_(&quot;$&quot;* \(#,##0.00\);_(&quot;$&quot;* &quot;-&quot;??_);_(@_)">
                  <c:v>161.95703333333333</c:v>
                </c:pt>
                <c:pt idx="517" formatCode="_(&quot;$&quot;* #,##0.00_);_(&quot;$&quot;* \(#,##0.00\);_(&quot;$&quot;* &quot;-&quot;??_);_(@_)">
                  <c:v>160.82229999999998</c:v>
                </c:pt>
                <c:pt idx="518" formatCode="_(&quot;$&quot;* #,##0.00_);_(&quot;$&quot;* \(#,##0.00\);_(&quot;$&quot;* &quot;-&quot;??_);_(@_)">
                  <c:v>161.00266666666667</c:v>
                </c:pt>
                <c:pt idx="519" formatCode="_(&quot;$&quot;* #,##0.00_);_(&quot;$&quot;* \(#,##0.00\);_(&quot;$&quot;* &quot;-&quot;??_);_(@_)">
                  <c:v>163.43613333333334</c:v>
                </c:pt>
                <c:pt idx="520" formatCode="_(&quot;$&quot;* #,##0.00_);_(&quot;$&quot;* \(#,##0.00\);_(&quot;$&quot;* &quot;-&quot;??_);_(@_)">
                  <c:v>167.77833333333331</c:v>
                </c:pt>
                <c:pt idx="521" formatCode="_(&quot;$&quot;* #,##0.00_);_(&quot;$&quot;* \(#,##0.00\);_(&quot;$&quot;* &quot;-&quot;??_);_(@_)">
                  <c:v>170.80870000000002</c:v>
                </c:pt>
                <c:pt idx="522" formatCode="_(&quot;$&quot;* #,##0.00_);_(&quot;$&quot;* \(#,##0.00\);_(&quot;$&quot;* &quot;-&quot;??_);_(@_)">
                  <c:v>173.52093333333332</c:v>
                </c:pt>
                <c:pt idx="523" formatCode="_(&quot;$&quot;* #,##0.00_);_(&quot;$&quot;* \(#,##0.00\);_(&quot;$&quot;* &quot;-&quot;??_);_(@_)">
                  <c:v>173.73736666666665</c:v>
                </c:pt>
                <c:pt idx="524" formatCode="_(&quot;$&quot;* #,##0.00_);_(&quot;$&quot;* \(#,##0.00\);_(&quot;$&quot;* &quot;-&quot;??_);_(@_)">
                  <c:v>173.66193333333331</c:v>
                </c:pt>
                <c:pt idx="525" formatCode="_(&quot;$&quot;* #,##0.00_);_(&quot;$&quot;* \(#,##0.00\);_(&quot;$&quot;* &quot;-&quot;??_);_(@_)">
                  <c:v>173.61276666666666</c:v>
                </c:pt>
                <c:pt idx="526" formatCode="_(&quot;$&quot;* #,##0.00_);_(&quot;$&quot;* \(#,##0.00\);_(&quot;$&quot;* &quot;-&quot;??_);_(@_)">
                  <c:v>172.47146666666666</c:v>
                </c:pt>
                <c:pt idx="527" formatCode="_(&quot;$&quot;* #,##0.00_);_(&quot;$&quot;* \(#,##0.00\);_(&quot;$&quot;* &quot;-&quot;??_);_(@_)">
                  <c:v>171.42526666666666</c:v>
                </c:pt>
                <c:pt idx="528" formatCode="_(&quot;$&quot;* #,##0.00_);_(&quot;$&quot;* \(#,##0.00\);_(&quot;$&quot;* &quot;-&quot;??_);_(@_)">
                  <c:v>168.29323333333332</c:v>
                </c:pt>
                <c:pt idx="529" formatCode="_(&quot;$&quot;* #,##0.00_);_(&quot;$&quot;* \(#,##0.00\);_(&quot;$&quot;* &quot;-&quot;??_);_(@_)">
                  <c:v>168.53266666666664</c:v>
                </c:pt>
                <c:pt idx="530" formatCode="_(&quot;$&quot;* #,##0.00_);_(&quot;$&quot;* \(#,##0.00\);_(&quot;$&quot;* &quot;-&quot;??_);_(@_)">
                  <c:v>170.00846666666666</c:v>
                </c:pt>
                <c:pt idx="531" formatCode="_(&quot;$&quot;* #,##0.00_);_(&quot;$&quot;* \(#,##0.00\);_(&quot;$&quot;* &quot;-&quot;??_);_(@_)">
                  <c:v>172.15003333333334</c:v>
                </c:pt>
                <c:pt idx="532" formatCode="_(&quot;$&quot;* #,##0.00_);_(&quot;$&quot;* \(#,##0.00\);_(&quot;$&quot;* &quot;-&quot;??_);_(@_)">
                  <c:v>174.55726666666669</c:v>
                </c:pt>
                <c:pt idx="533" formatCode="_(&quot;$&quot;* #,##0.00_);_(&quot;$&quot;* \(#,##0.00\);_(&quot;$&quot;* &quot;-&quot;??_);_(@_)">
                  <c:v>175.75433333333331</c:v>
                </c:pt>
                <c:pt idx="534" formatCode="_(&quot;$&quot;* #,##0.00_);_(&quot;$&quot;* \(#,##0.00\);_(&quot;$&quot;* &quot;-&quot;??_);_(@_)">
                  <c:v>176.77103333333332</c:v>
                </c:pt>
                <c:pt idx="535" formatCode="_(&quot;$&quot;* #,##0.00_);_(&quot;$&quot;* \(#,##0.00\);_(&quot;$&quot;* &quot;-&quot;??_);_(@_)">
                  <c:v>176.07246666666666</c:v>
                </c:pt>
                <c:pt idx="536" formatCode="_(&quot;$&quot;* #,##0.00_);_(&quot;$&quot;* \(#,##0.00\);_(&quot;$&quot;* &quot;-&quot;??_);_(@_)">
                  <c:v>175.50836666666669</c:v>
                </c:pt>
                <c:pt idx="537" formatCode="_(&quot;$&quot;* #,##0.00_);_(&quot;$&quot;* \(#,##0.00\);_(&quot;$&quot;* &quot;-&quot;??_);_(@_)">
                  <c:v>176.37090000000001</c:v>
                </c:pt>
                <c:pt idx="538" formatCode="_(&quot;$&quot;* #,##0.00_);_(&quot;$&quot;* \(#,##0.00\);_(&quot;$&quot;* &quot;-&quot;??_);_(@_)">
                  <c:v>176.86283333333336</c:v>
                </c:pt>
                <c:pt idx="539" formatCode="_(&quot;$&quot;* #,##0.00_);_(&quot;$&quot;* \(#,##0.00\);_(&quot;$&quot;* &quot;-&quot;??_);_(@_)">
                  <c:v>175.99376666666669</c:v>
                </c:pt>
                <c:pt idx="540" formatCode="_(&quot;$&quot;* #,##0.00_);_(&quot;$&quot;* \(#,##0.00\);_(&quot;$&quot;* &quot;-&quot;??_);_(@_)">
                  <c:v>172.71086666666667</c:v>
                </c:pt>
                <c:pt idx="541" formatCode="_(&quot;$&quot;* #,##0.00_);_(&quot;$&quot;* \(#,##0.00\);_(&quot;$&quot;* &quot;-&quot;??_);_(@_)">
                  <c:v>170.24133333333333</c:v>
                </c:pt>
                <c:pt idx="542" formatCode="_(&quot;$&quot;* #,##0.00_);_(&quot;$&quot;* \(#,##0.00\);_(&quot;$&quot;* &quot;-&quot;??_);_(@_)">
                  <c:v>169.34596666666667</c:v>
                </c:pt>
                <c:pt idx="543" formatCode="_(&quot;$&quot;* #,##0.00_);_(&quot;$&quot;* \(#,##0.00\);_(&quot;$&quot;* &quot;-&quot;??_);_(@_)">
                  <c:v>170.3561</c:v>
                </c:pt>
                <c:pt idx="544" formatCode="_(&quot;$&quot;* #,##0.00_);_(&quot;$&quot;* \(#,##0.00\);_(&quot;$&quot;* &quot;-&quot;??_);_(@_)">
                  <c:v>171.45803333333333</c:v>
                </c:pt>
                <c:pt idx="545" formatCode="_(&quot;$&quot;* #,##0.00_);_(&quot;$&quot;* \(#,##0.00\);_(&quot;$&quot;* &quot;-&quot;??_);_(@_)">
                  <c:v>171.45803333333333</c:v>
                </c:pt>
                <c:pt idx="546" formatCode="_(&quot;$&quot;* #,##0.00_);_(&quot;$&quot;* \(#,##0.00\);_(&quot;$&quot;* &quot;-&quot;??_);_(@_)">
                  <c:v>170.79883333333336</c:v>
                </c:pt>
                <c:pt idx="547" formatCode="_(&quot;$&quot;* #,##0.00_);_(&quot;$&quot;* \(#,##0.00\);_(&quot;$&quot;* &quot;-&quot;??_);_(@_)">
                  <c:v>168.91963333333334</c:v>
                </c:pt>
                <c:pt idx="548" formatCode="_(&quot;$&quot;* #,##0.00_);_(&quot;$&quot;* \(#,##0.00\);_(&quot;$&quot;* &quot;-&quot;??_);_(@_)">
                  <c:v>166.965</c:v>
                </c:pt>
                <c:pt idx="549" formatCode="_(&quot;$&quot;* #,##0.00_);_(&quot;$&quot;* \(#,##0.00\);_(&quot;$&quot;* &quot;-&quot;??_);_(@_)">
                  <c:v>164.15763333333334</c:v>
                </c:pt>
                <c:pt idx="550" formatCode="_(&quot;$&quot;* #,##0.00_);_(&quot;$&quot;* \(#,##0.00\);_(&quot;$&quot;* &quot;-&quot;??_);_(@_)">
                  <c:v>161.73400000000001</c:v>
                </c:pt>
                <c:pt idx="551" formatCode="_(&quot;$&quot;* #,##0.00_);_(&quot;$&quot;* \(#,##0.00\);_(&quot;$&quot;* &quot;-&quot;??_);_(@_)">
                  <c:v>160.22209999999998</c:v>
                </c:pt>
                <c:pt idx="552" formatCode="_(&quot;$&quot;* #,##0.00_);_(&quot;$&quot;* \(#,##0.00\);_(&quot;$&quot;* &quot;-&quot;??_);_(@_)">
                  <c:v>158.67086666666665</c:v>
                </c:pt>
                <c:pt idx="553" formatCode="_(&quot;$&quot;* #,##0.00_);_(&quot;$&quot;* \(#,##0.00\);_(&quot;$&quot;* &quot;-&quot;??_);_(@_)">
                  <c:v>157.77880000000002</c:v>
                </c:pt>
                <c:pt idx="554" formatCode="_(&quot;$&quot;* #,##0.00_);_(&quot;$&quot;* \(#,##0.00\);_(&quot;$&quot;* &quot;-&quot;??_);_(@_)">
                  <c:v>156.99170000000001</c:v>
                </c:pt>
                <c:pt idx="555" formatCode="_(&quot;$&quot;* #,##0.00_);_(&quot;$&quot;* \(#,##0.00\);_(&quot;$&quot;* &quot;-&quot;??_);_(@_)">
                  <c:v>160.45166666666668</c:v>
                </c:pt>
                <c:pt idx="556" formatCode="_(&quot;$&quot;* #,##0.00_);_(&quot;$&quot;* \(#,##0.00\);_(&quot;$&quot;* &quot;-&quot;??_);_(@_)">
                  <c:v>165.4006</c:v>
                </c:pt>
                <c:pt idx="557" formatCode="_(&quot;$&quot;* #,##0.00_);_(&quot;$&quot;* \(#,##0.00\);_(&quot;$&quot;* &quot;-&quot;??_);_(@_)">
                  <c:v>170.44793333333334</c:v>
                </c:pt>
                <c:pt idx="558" formatCode="_(&quot;$&quot;* #,##0.00_);_(&quot;$&quot;* \(#,##0.00\);_(&quot;$&quot;* &quot;-&quot;??_);_(@_)">
                  <c:v>172.255</c:v>
                </c:pt>
                <c:pt idx="559" formatCode="_(&quot;$&quot;* #,##0.00_);_(&quot;$&quot;* \(#,##0.00\);_(&quot;$&quot;* &quot;-&quot;??_);_(@_)">
                  <c:v>171.63843333333332</c:v>
                </c:pt>
                <c:pt idx="560" formatCode="_(&quot;$&quot;* #,##0.00_);_(&quot;$&quot;* \(#,##0.00\);_(&quot;$&quot;* &quot;-&quot;??_);_(@_)">
                  <c:v>170.98240000000001</c:v>
                </c:pt>
                <c:pt idx="561" formatCode="_(&quot;$&quot;* #,##0.00_);_(&quot;$&quot;* \(#,##0.00\);_(&quot;$&quot;* &quot;-&quot;??_);_(@_)">
                  <c:v>169.68326666666667</c:v>
                </c:pt>
                <c:pt idx="562" formatCode="_(&quot;$&quot;* #,##0.00_);_(&quot;$&quot;* \(#,##0.00\);_(&quot;$&quot;* &quot;-&quot;??_);_(@_)">
                  <c:v>170.38930000000002</c:v>
                </c:pt>
                <c:pt idx="563" formatCode="_(&quot;$&quot;* #,##0.00_);_(&quot;$&quot;* \(#,##0.00\);_(&quot;$&quot;* &quot;-&quot;??_);_(@_)">
                  <c:v>171.66666666666666</c:v>
                </c:pt>
                <c:pt idx="564" formatCode="_(&quot;$&quot;* #,##0.00_);_(&quot;$&quot;* \(#,##0.00\);_(&quot;$&quot;* &quot;-&quot;??_);_(@_)">
                  <c:v>171.81773333333331</c:v>
                </c:pt>
                <c:pt idx="565" formatCode="_(&quot;$&quot;* #,##0.00_);_(&quot;$&quot;* \(#,##0.00\);_(&quot;$&quot;* &quot;-&quot;??_);_(@_)">
                  <c:v>169.78506666666667</c:v>
                </c:pt>
                <c:pt idx="566" formatCode="_(&quot;$&quot;* #,##0.00_);_(&quot;$&quot;* \(#,##0.00\);_(&quot;$&quot;* &quot;-&quot;??_);_(@_)">
                  <c:v>167.35506666666666</c:v>
                </c:pt>
                <c:pt idx="567" formatCode="_(&quot;$&quot;* #,##0.00_);_(&quot;$&quot;* \(#,##0.00\);_(&quot;$&quot;* &quot;-&quot;??_);_(@_)">
                  <c:v>167.57506666666666</c:v>
                </c:pt>
                <c:pt idx="568" formatCode="_(&quot;$&quot;* #,##0.00_);_(&quot;$&quot;* \(#,##0.00\);_(&quot;$&quot;* &quot;-&quot;??_);_(@_)">
                  <c:v>168.85903333333331</c:v>
                </c:pt>
                <c:pt idx="569" formatCode="_(&quot;$&quot;* #,##0.00_);_(&quot;$&quot;* \(#,##0.00\);_(&quot;$&quot;* &quot;-&quot;??_);_(@_)">
                  <c:v>168.85903333333331</c:v>
                </c:pt>
                <c:pt idx="570" formatCode="_(&quot;$&quot;* #,##0.00_);_(&quot;$&quot;* \(#,##0.00\);_(&quot;$&quot;* &quot;-&quot;??_);_(@_)">
                  <c:v>167.05623333333332</c:v>
                </c:pt>
                <c:pt idx="571" formatCode="_(&quot;$&quot;* #,##0.00_);_(&quot;$&quot;* \(#,##0.00\);_(&quot;$&quot;* &quot;-&quot;??_);_(@_)">
                  <c:v>164.35366666666667</c:v>
                </c:pt>
                <c:pt idx="572" formatCode="_(&quot;$&quot;* #,##0.00_);_(&quot;$&quot;* \(#,##0.00\);_(&quot;$&quot;* &quot;-&quot;??_);_(@_)">
                  <c:v>161.46063333333333</c:v>
                </c:pt>
                <c:pt idx="573" formatCode="_(&quot;$&quot;* #,##0.00_);_(&quot;$&quot;* \(#,##0.00\);_(&quot;$&quot;* &quot;-&quot;??_);_(@_)">
                  <c:v>159.96323333333331</c:v>
                </c:pt>
                <c:pt idx="574" formatCode="_(&quot;$&quot;* #,##0.00_);_(&quot;$&quot;* \(#,##0.00\);_(&quot;$&quot;* &quot;-&quot;??_);_(@_)">
                  <c:v>160.13726666666665</c:v>
                </c:pt>
                <c:pt idx="575" formatCode="_(&quot;$&quot;* #,##0.00_);_(&quot;$&quot;* \(#,##0.00\);_(&quot;$&quot;* &quot;-&quot;??_);_(@_)">
                  <c:v>161.79560000000001</c:v>
                </c:pt>
                <c:pt idx="576" formatCode="_(&quot;$&quot;* #,##0.00_);_(&quot;$&quot;* \(#,##0.00\);_(&quot;$&quot;* &quot;-&quot;??_);_(@_)">
                  <c:v>161.94663333333335</c:v>
                </c:pt>
                <c:pt idx="577" formatCode="_(&quot;$&quot;* #,##0.00_);_(&quot;$&quot;* \(#,##0.00\);_(&quot;$&quot;* &quot;-&quot;??_);_(@_)">
                  <c:v>162.50816666666665</c:v>
                </c:pt>
                <c:pt idx="578" formatCode="_(&quot;$&quot;* #,##0.00_);_(&quot;$&quot;* \(#,##0.00\);_(&quot;$&quot;* &quot;-&quot;??_);_(@_)">
                  <c:v>162.87266666666667</c:v>
                </c:pt>
                <c:pt idx="579" formatCode="_(&quot;$&quot;* #,##0.00_);_(&quot;$&quot;* \(#,##0.00\);_(&quot;$&quot;* &quot;-&quot;??_);_(@_)">
                  <c:v>162.86283333333333</c:v>
                </c:pt>
                <c:pt idx="580" formatCode="_(&quot;$&quot;* #,##0.00_);_(&quot;$&quot;* \(#,##0.00\);_(&quot;$&quot;* &quot;-&quot;??_);_(@_)">
                  <c:v>160.47880000000001</c:v>
                </c:pt>
                <c:pt idx="581" formatCode="_(&quot;$&quot;* #,##0.00_);_(&quot;$&quot;* \(#,##0.00\);_(&quot;$&quot;* &quot;-&quot;??_);_(@_)">
                  <c:v>157.59233333333333</c:v>
                </c:pt>
                <c:pt idx="582" formatCode="_(&quot;$&quot;* #,##0.00_);_(&quot;$&quot;* \(#,##0.00\);_(&quot;$&quot;* &quot;-&quot;??_);_(@_)">
                  <c:v>157.52006666666668</c:v>
                </c:pt>
                <c:pt idx="583" formatCode="_(&quot;$&quot;* #,##0.00_);_(&quot;$&quot;* \(#,##0.00\);_(&quot;$&quot;* &quot;-&quot;??_);_(@_)">
                  <c:v>157.26393333333331</c:v>
                </c:pt>
                <c:pt idx="584" formatCode="_(&quot;$&quot;* #,##0.00_);_(&quot;$&quot;* \(#,##0.00\);_(&quot;$&quot;* &quot;-&quot;??_);_(@_)">
                  <c:v>156.37403333333336</c:v>
                </c:pt>
                <c:pt idx="585" formatCode="_(&quot;$&quot;* #,##0.00_);_(&quot;$&quot;* \(#,##0.00\);_(&quot;$&quot;* &quot;-&quot;??_);_(@_)">
                  <c:v>152.32513333333335</c:v>
                </c:pt>
                <c:pt idx="586" formatCode="_(&quot;$&quot;* #,##0.00_);_(&quot;$&quot;* \(#,##0.00\);_(&quot;$&quot;* &quot;-&quot;??_);_(@_)">
                  <c:v>151.19876666666667</c:v>
                </c:pt>
                <c:pt idx="587" formatCode="_(&quot;$&quot;* #,##0.00_);_(&quot;$&quot;* \(#,##0.00\);_(&quot;$&quot;* &quot;-&quot;??_);_(@_)">
                  <c:v>152.79470000000001</c:v>
                </c:pt>
                <c:pt idx="588" formatCode="_(&quot;$&quot;* #,##0.00_);_(&quot;$&quot;* \(#,##0.00\);_(&quot;$&quot;* &quot;-&quot;??_);_(@_)">
                  <c:v>156.07849999999999</c:v>
                </c:pt>
                <c:pt idx="589" formatCode="_(&quot;$&quot;* #,##0.00_);_(&quot;$&quot;* \(#,##0.00\);_(&quot;$&quot;* &quot;-&quot;??_);_(@_)">
                  <c:v>158.99779999999998</c:v>
                </c:pt>
                <c:pt idx="590" formatCode="_(&quot;$&quot;* #,##0.00_);_(&quot;$&quot;* \(#,##0.00\);_(&quot;$&quot;* &quot;-&quot;??_);_(@_)">
                  <c:v>160.89913333333334</c:v>
                </c:pt>
                <c:pt idx="591" formatCode="_(&quot;$&quot;* #,##0.00_);_(&quot;$&quot;* \(#,##0.00\);_(&quot;$&quot;* &quot;-&quot;??_);_(@_)">
                  <c:v>163.59183333333331</c:v>
                </c:pt>
                <c:pt idx="592" formatCode="_(&quot;$&quot;* #,##0.00_);_(&quot;$&quot;* \(#,##0.00\);_(&quot;$&quot;* &quot;-&quot;??_);_(@_)">
                  <c:v>165.63763333333335</c:v>
                </c:pt>
                <c:pt idx="593" formatCode="_(&quot;$&quot;* #,##0.00_);_(&quot;$&quot;* \(#,##0.00\);_(&quot;$&quot;* &quot;-&quot;??_);_(@_)">
                  <c:v>168.49123333333333</c:v>
                </c:pt>
                <c:pt idx="594" formatCode="_(&quot;$&quot;* #,##0.00_);_(&quot;$&quot;* \(#,##0.00\);_(&quot;$&quot;* &quot;-&quot;??_);_(@_)">
                  <c:v>170.42866666666669</c:v>
                </c:pt>
                <c:pt idx="595" formatCode="_(&quot;$&quot;* #,##0.00_);_(&quot;$&quot;* \(#,##0.00\);_(&quot;$&quot;* &quot;-&quot;??_);_(@_)">
                  <c:v>172.19863333333333</c:v>
                </c:pt>
                <c:pt idx="596" formatCode="_(&quot;$&quot;* #,##0.00_);_(&quot;$&quot;* \(#,##0.00\);_(&quot;$&quot;* &quot;-&quot;??_);_(@_)">
                  <c:v>173.80439999999999</c:v>
                </c:pt>
                <c:pt idx="597" formatCode="_(&quot;$&quot;* #,##0.00_);_(&quot;$&quot;* \(#,##0.00\);_(&quot;$&quot;* &quot;-&quot;??_);_(@_)">
                  <c:v>174.80596666666668</c:v>
                </c:pt>
                <c:pt idx="598" formatCode="_(&quot;$&quot;* #,##0.00_);_(&quot;$&quot;* \(#,##0.00\);_(&quot;$&quot;* &quot;-&quot;??_);_(@_)">
                  <c:v>174.48086666666669</c:v>
                </c:pt>
                <c:pt idx="599" formatCode="_(&quot;$&quot;* #,##0.00_);_(&quot;$&quot;* \(#,##0.00\);_(&quot;$&quot;* &quot;-&quot;??_);_(@_)">
                  <c:v>172.9539</c:v>
                </c:pt>
                <c:pt idx="600" formatCode="_(&quot;$&quot;* #,##0.00_);_(&quot;$&quot;* \(#,##0.00\);_(&quot;$&quot;* &quot;-&quot;??_);_(@_)">
                  <c:v>173.1739</c:v>
                </c:pt>
                <c:pt idx="601" formatCode="_(&quot;$&quot;* #,##0.00_);_(&quot;$&quot;* \(#,##0.00\);_(&quot;$&quot;* &quot;-&quot;??_);_(@_)">
                  <c:v>173.32166666666669</c:v>
                </c:pt>
                <c:pt idx="602" formatCode="_(&quot;$&quot;* #,##0.00_);_(&quot;$&quot;* \(#,##0.00\);_(&quot;$&quot;* &quot;-&quot;??_);_(@_)">
                  <c:v>172.50730000000001</c:v>
                </c:pt>
                <c:pt idx="603" formatCode="_(&quot;$&quot;* #,##0.00_);_(&quot;$&quot;* \(#,##0.00\);_(&quot;$&quot;* &quot;-&quot;??_);_(@_)">
                  <c:v>170.4385</c:v>
                </c:pt>
                <c:pt idx="604" formatCode="_(&quot;$&quot;* #,##0.00_);_(&quot;$&quot;* \(#,##0.00\);_(&quot;$&quot;* &quot;-&quot;??_);_(@_)">
                  <c:v>168.80646666666667</c:v>
                </c:pt>
                <c:pt idx="605" formatCode="_(&quot;$&quot;* #,##0.00_);_(&quot;$&quot;* \(#,##0.00\);_(&quot;$&quot;* &quot;-&quot;??_);_(@_)">
                  <c:v>166.8099</c:v>
                </c:pt>
                <c:pt idx="606" formatCode="_(&quot;$&quot;* #,##0.00_);_(&quot;$&quot;* \(#,##0.00\);_(&quot;$&quot;* &quot;-&quot;??_);_(@_)">
                  <c:v>165.33876666666666</c:v>
                </c:pt>
                <c:pt idx="607" formatCode="_(&quot;$&quot;* #,##0.00_);_(&quot;$&quot;* \(#,##0.00\);_(&quot;$&quot;* &quot;-&quot;??_);_(@_)">
                  <c:v>165.44056666666665</c:v>
                </c:pt>
                <c:pt idx="608" formatCode="_(&quot;$&quot;* #,##0.00_);_(&quot;$&quot;* \(#,##0.00\);_(&quot;$&quot;* &quot;-&quot;??_);_(@_)">
                  <c:v>165.28953333333334</c:v>
                </c:pt>
                <c:pt idx="609" formatCode="_(&quot;$&quot;* #,##0.00_);_(&quot;$&quot;* \(#,##0.00\);_(&quot;$&quot;* &quot;-&quot;??_);_(@_)">
                  <c:v>164.43903333333333</c:v>
                </c:pt>
                <c:pt idx="610" formatCode="_(&quot;$&quot;* #,##0.00_);_(&quot;$&quot;* \(#,##0.00\);_(&quot;$&quot;* &quot;-&quot;??_);_(@_)">
                  <c:v>163.4539</c:v>
                </c:pt>
                <c:pt idx="611" formatCode="_(&quot;$&quot;* #,##0.00_);_(&quot;$&quot;* \(#,##0.00\);_(&quot;$&quot;* &quot;-&quot;??_);_(@_)">
                  <c:v>164.09093333333337</c:v>
                </c:pt>
                <c:pt idx="612" formatCode="_(&quot;$&quot;* #,##0.00_);_(&quot;$&quot;* \(#,##0.00\);_(&quot;$&quot;* &quot;-&quot;??_);_(@_)">
                  <c:v>164.53426666666667</c:v>
                </c:pt>
                <c:pt idx="613" formatCode="_(&quot;$&quot;* #,##0.00_);_(&quot;$&quot;* \(#,##0.00\);_(&quot;$&quot;* &quot;-&quot;??_);_(@_)">
                  <c:v>162.69206666666665</c:v>
                </c:pt>
                <c:pt idx="614" formatCode="_(&quot;$&quot;* #,##0.00_);_(&quot;$&quot;* \(#,##0.00\);_(&quot;$&quot;* &quot;-&quot;??_);_(@_)">
                  <c:v>161.26363333333333</c:v>
                </c:pt>
                <c:pt idx="615" formatCode="_(&quot;$&quot;* #,##0.00_);_(&quot;$&quot;* \(#,##0.00\);_(&quot;$&quot;* &quot;-&quot;??_);_(@_)">
                  <c:v>158.10463333333334</c:v>
                </c:pt>
                <c:pt idx="616" formatCode="_(&quot;$&quot;* #,##0.00_);_(&quot;$&quot;* \(#,##0.00\);_(&quot;$&quot;* &quot;-&quot;??_);_(@_)">
                  <c:v>156.3905</c:v>
                </c:pt>
                <c:pt idx="617" formatCode="_(&quot;$&quot;* #,##0.00_);_(&quot;$&quot;* \(#,##0.00\);_(&quot;$&quot;* &quot;-&quot;??_);_(@_)">
                  <c:v>156.64006666666668</c:v>
                </c:pt>
                <c:pt idx="618" formatCode="_(&quot;$&quot;* #,##0.00_);_(&quot;$&quot;* \(#,##0.00\);_(&quot;$&quot;* &quot;-&quot;??_);_(@_)">
                  <c:v>156.91916666666665</c:v>
                </c:pt>
                <c:pt idx="619" formatCode="_(&quot;$&quot;* #,##0.00_);_(&quot;$&quot;* \(#,##0.00\);_(&quot;$&quot;* &quot;-&quot;??_);_(@_)">
                  <c:v>157.37559999999999</c:v>
                </c:pt>
                <c:pt idx="620" formatCode="_(&quot;$&quot;* #,##0.00_);_(&quot;$&quot;* \(#,##0.00\);_(&quot;$&quot;* &quot;-&quot;??_);_(@_)">
                  <c:v>156.00953333333334</c:v>
                </c:pt>
                <c:pt idx="621" formatCode="_(&quot;$&quot;* #,##0.00_);_(&quot;$&quot;* \(#,##0.00\);_(&quot;$&quot;* &quot;-&quot;??_);_(@_)">
                  <c:v>158.75806666666668</c:v>
                </c:pt>
                <c:pt idx="622" formatCode="_(&quot;$&quot;* #,##0.00_);_(&quot;$&quot;* \(#,##0.00\);_(&quot;$&quot;* &quot;-&quot;??_);_(@_)">
                  <c:v>158.3673</c:v>
                </c:pt>
                <c:pt idx="623" formatCode="_(&quot;$&quot;* #,##0.00_);_(&quot;$&quot;* \(#,##0.00\);_(&quot;$&quot;* &quot;-&quot;??_);_(@_)">
                  <c:v>157.72076666666666</c:v>
                </c:pt>
                <c:pt idx="624" formatCode="_(&quot;$&quot;* #,##0.00_);_(&quot;$&quot;* \(#,##0.00\);_(&quot;$&quot;* &quot;-&quot;??_);_(@_)">
                  <c:v>153.20996666666667</c:v>
                </c:pt>
                <c:pt idx="625" formatCode="_(&quot;$&quot;* #,##0.00_);_(&quot;$&quot;* \(#,##0.00\);_(&quot;$&quot;* &quot;-&quot;??_);_(@_)">
                  <c:v>152.54236666666665</c:v>
                </c:pt>
                <c:pt idx="626" formatCode="_(&quot;$&quot;* #,##0.00_);_(&quot;$&quot;* \(#,##0.00\);_(&quot;$&quot;* &quot;-&quot;??_);_(@_)">
                  <c:v>148.99723333333333</c:v>
                </c:pt>
                <c:pt idx="627" formatCode="_(&quot;$&quot;* #,##0.00_);_(&quot;$&quot;* \(#,##0.00\);_(&quot;$&quot;* &quot;-&quot;??_);_(@_)">
                  <c:v>145.87303333333332</c:v>
                </c:pt>
                <c:pt idx="628" formatCode="_(&quot;$&quot;* #,##0.00_);_(&quot;$&quot;* \(#,##0.00\);_(&quot;$&quot;* &quot;-&quot;??_);_(@_)">
                  <c:v>143.43946666666668</c:v>
                </c:pt>
                <c:pt idx="629" formatCode="_(&quot;$&quot;* #,##0.00_);_(&quot;$&quot;* \(#,##0.00\);_(&quot;$&quot;* &quot;-&quot;??_);_(@_)">
                  <c:v>143.12373333333335</c:v>
                </c:pt>
                <c:pt idx="630" formatCode="_(&quot;$&quot;* #,##0.00_);_(&quot;$&quot;* \(#,##0.00\);_(&quot;$&quot;* &quot;-&quot;??_);_(@_)">
                  <c:v>145.32053333333332</c:v>
                </c:pt>
                <c:pt idx="631" formatCode="_(&quot;$&quot;* #,##0.00_);_(&quot;$&quot;* \(#,##0.00\);_(&quot;$&quot;* &quot;-&quot;??_);_(@_)">
                  <c:v>143.25199999999998</c:v>
                </c:pt>
                <c:pt idx="632" formatCode="_(&quot;$&quot;* #,##0.00_);_(&quot;$&quot;* \(#,##0.00\);_(&quot;$&quot;* &quot;-&quot;??_);_(@_)">
                  <c:v>140.55866666666665</c:v>
                </c:pt>
                <c:pt idx="633" formatCode="_(&quot;$&quot;* #,##0.00_);_(&quot;$&quot;* \(#,##0.00\);_(&quot;$&quot;* &quot;-&quot;??_);_(@_)">
                  <c:v>136.72743333333332</c:v>
                </c:pt>
                <c:pt idx="634" formatCode="_(&quot;$&quot;* #,##0.00_);_(&quot;$&quot;* \(#,##0.00\);_(&quot;$&quot;* &quot;-&quot;??_);_(@_)">
                  <c:v>137.48053333333334</c:v>
                </c:pt>
                <c:pt idx="635" formatCode="_(&quot;$&quot;* #,##0.00_);_(&quot;$&quot;* \(#,##0.00\);_(&quot;$&quot;* &quot;-&quot;??_);_(@_)">
                  <c:v>138.47040000000001</c:v>
                </c:pt>
                <c:pt idx="636" formatCode="_(&quot;$&quot;* #,##0.00_);_(&quot;$&quot;* \(#,##0.00\);_(&quot;$&quot;* &quot;-&quot;??_);_(@_)">
                  <c:v>139.43396666666669</c:v>
                </c:pt>
                <c:pt idx="637" formatCode="_(&quot;$&quot;* #,##0.00_);_(&quot;$&quot;* \(#,##0.00\);_(&quot;$&quot;* &quot;-&quot;??_);_(@_)">
                  <c:v>139.65430000000001</c:v>
                </c:pt>
                <c:pt idx="638" formatCode="_(&quot;$&quot;* #,##0.00_);_(&quot;$&quot;* \(#,##0.00\);_(&quot;$&quot;* &quot;-&quot;??_);_(@_)">
                  <c:v>142.70613333333333</c:v>
                </c:pt>
                <c:pt idx="639" formatCode="_(&quot;$&quot;* #,##0.00_);_(&quot;$&quot;* \(#,##0.00\);_(&quot;$&quot;* &quot;-&quot;??_);_(@_)">
                  <c:v>145.44226666666668</c:v>
                </c:pt>
                <c:pt idx="640" formatCode="_(&quot;$&quot;* #,##0.00_);_(&quot;$&quot;* \(#,##0.00\);_(&quot;$&quot;* &quot;-&quot;??_);_(@_)">
                  <c:v>147.06353333333331</c:v>
                </c:pt>
                <c:pt idx="641" formatCode="_(&quot;$&quot;* #,##0.00_);_(&quot;$&quot;* \(#,##0.00\);_(&quot;$&quot;* &quot;-&quot;??_);_(@_)">
                  <c:v>147.57983333333331</c:v>
                </c:pt>
                <c:pt idx="642" formatCode="_(&quot;$&quot;* #,##0.00_);_(&quot;$&quot;* \(#,##0.00\);_(&quot;$&quot;* &quot;-&quot;??_);_(@_)">
                  <c:v>146.44196666666667</c:v>
                </c:pt>
                <c:pt idx="643" formatCode="_(&quot;$&quot;* #,##0.00_);_(&quot;$&quot;* \(#,##0.00\);_(&quot;$&quot;* &quot;-&quot;??_);_(@_)">
                  <c:v>145.5968</c:v>
                </c:pt>
                <c:pt idx="644" formatCode="_(&quot;$&quot;* #,##0.00_);_(&quot;$&quot;* \(#,##0.00\);_(&quot;$&quot;* &quot;-&quot;??_);_(@_)">
                  <c:v>144.77463333333333</c:v>
                </c:pt>
                <c:pt idx="645" formatCode="_(&quot;$&quot;* #,##0.00_);_(&quot;$&quot;* \(#,##0.00\);_(&quot;$&quot;* &quot;-&quot;??_);_(@_)">
                  <c:v>145.62309999999999</c:v>
                </c:pt>
                <c:pt idx="646" formatCode="_(&quot;$&quot;* #,##0.00_);_(&quot;$&quot;* \(#,##0.00\);_(&quot;$&quot;* &quot;-&quot;??_);_(@_)">
                  <c:v>144.47209999999998</c:v>
                </c:pt>
                <c:pt idx="647" formatCode="_(&quot;$&quot;* #,##0.00_);_(&quot;$&quot;* \(#,##0.00\);_(&quot;$&quot;* &quot;-&quot;??_);_(@_)">
                  <c:v>140.66390000000001</c:v>
                </c:pt>
                <c:pt idx="648" formatCode="_(&quot;$&quot;* #,##0.00_);_(&quot;$&quot;* \(#,##0.00\);_(&quot;$&quot;* &quot;-&quot;??_);_(@_)">
                  <c:v>135.3758</c:v>
                </c:pt>
                <c:pt idx="649" formatCode="_(&quot;$&quot;* #,##0.00_);_(&quot;$&quot;* \(#,##0.00\);_(&quot;$&quot;* &quot;-&quot;??_);_(@_)">
                  <c:v>132.12663333333333</c:v>
                </c:pt>
                <c:pt idx="650" formatCode="_(&quot;$&quot;* #,##0.00_);_(&quot;$&quot;* \(#,##0.00\);_(&quot;$&quot;* &quot;-&quot;??_);_(@_)">
                  <c:v>131.56756666666669</c:v>
                </c:pt>
                <c:pt idx="651" formatCode="_(&quot;$&quot;* #,##0.00_);_(&quot;$&quot;* \(#,##0.00\);_(&quot;$&quot;* &quot;-&quot;??_);_(@_)">
                  <c:v>130.96903333333333</c:v>
                </c:pt>
                <c:pt idx="652" formatCode="_(&quot;$&quot;* #,##0.00_);_(&quot;$&quot;* \(#,##0.00\);_(&quot;$&quot;* &quot;-&quot;??_);_(@_)">
                  <c:v>130.5744</c:v>
                </c:pt>
                <c:pt idx="653" formatCode="_(&quot;$&quot;* #,##0.00_);_(&quot;$&quot;* \(#,##0.00\);_(&quot;$&quot;* &quot;-&quot;??_);_(@_)">
                  <c:v>130.7191</c:v>
                </c:pt>
                <c:pt idx="654" formatCode="_(&quot;$&quot;* #,##0.00_);_(&quot;$&quot;* \(#,##0.00\);_(&quot;$&quot;* &quot;-&quot;??_);_(@_)">
                  <c:v>132.4588</c:v>
                </c:pt>
                <c:pt idx="655" formatCode="_(&quot;$&quot;* #,##0.00_);_(&quot;$&quot;* \(#,##0.00\);_(&quot;$&quot;* &quot;-&quot;??_);_(@_)">
                  <c:v>134.66546666666667</c:v>
                </c:pt>
                <c:pt idx="656" formatCode="_(&quot;$&quot;* #,##0.00_);_(&quot;$&quot;* \(#,##0.00\);_(&quot;$&quot;* &quot;-&quot;??_);_(@_)">
                  <c:v>136.56956666666667</c:v>
                </c:pt>
                <c:pt idx="657" formatCode="_(&quot;$&quot;* #,##0.00_);_(&quot;$&quot;* \(#,##0.00\);_(&quot;$&quot;* &quot;-&quot;??_);_(@_)">
                  <c:v>138.64466666666667</c:v>
                </c:pt>
                <c:pt idx="658" formatCode="_(&quot;$&quot;* #,##0.00_);_(&quot;$&quot;* \(#,##0.00\);_(&quot;$&quot;* &quot;-&quot;??_);_(@_)">
                  <c:v>138.3717</c:v>
                </c:pt>
                <c:pt idx="659" formatCode="_(&quot;$&quot;* #,##0.00_);_(&quot;$&quot;* \(#,##0.00\);_(&quot;$&quot;* &quot;-&quot;??_);_(@_)">
                  <c:v>137.57256666666666</c:v>
                </c:pt>
                <c:pt idx="660" formatCode="_(&quot;$&quot;* #,##0.00_);_(&quot;$&quot;* \(#,##0.00\);_(&quot;$&quot;* &quot;-&quot;??_);_(@_)">
                  <c:v>135.94800000000001</c:v>
                </c:pt>
                <c:pt idx="661" formatCode="_(&quot;$&quot;* #,##0.00_);_(&quot;$&quot;* \(#,##0.00\);_(&quot;$&quot;* &quot;-&quot;??_);_(@_)">
                  <c:v>136.43799999999999</c:v>
                </c:pt>
                <c:pt idx="662" formatCode="_(&quot;$&quot;* #,##0.00_);_(&quot;$&quot;* \(#,##0.00\);_(&quot;$&quot;* &quot;-&quot;??_);_(@_)">
                  <c:v>137.20426666666665</c:v>
                </c:pt>
                <c:pt idx="663" formatCode="_(&quot;$&quot;* #,##0.00_);_(&quot;$&quot;* \(#,##0.00\);_(&quot;$&quot;* &quot;-&quot;??_);_(@_)">
                  <c:v>139.2432</c:v>
                </c:pt>
                <c:pt idx="664" formatCode="_(&quot;$&quot;* #,##0.00_);_(&quot;$&quot;* \(#,##0.00\);_(&quot;$&quot;* &quot;-&quot;??_);_(@_)">
                  <c:v>141.68336666666667</c:v>
                </c:pt>
                <c:pt idx="665" formatCode="_(&quot;$&quot;* #,##0.00_);_(&quot;$&quot;* \(#,##0.00\);_(&quot;$&quot;* &quot;-&quot;??_);_(@_)">
                  <c:v>143.48553333333334</c:v>
                </c:pt>
                <c:pt idx="666" formatCode="_(&quot;$&quot;* #,##0.00_);_(&quot;$&quot;* \(#,##0.00\);_(&quot;$&quot;* &quot;-&quot;??_);_(@_)">
                  <c:v>144.12679999999997</c:v>
                </c:pt>
                <c:pt idx="667" formatCode="_(&quot;$&quot;* #,##0.00_);_(&quot;$&quot;* \(#,##0.00\);_(&quot;$&quot;* &quot;-&quot;??_);_(@_)">
                  <c:v>143.96566666666664</c:v>
                </c:pt>
                <c:pt idx="668" formatCode="_(&quot;$&quot;* #,##0.00_);_(&quot;$&quot;* \(#,##0.00\);_(&quot;$&quot;* &quot;-&quot;??_);_(@_)">
                  <c:v>143.45590000000001</c:v>
                </c:pt>
                <c:pt idx="669" formatCode="_(&quot;$&quot;* #,##0.00_);_(&quot;$&quot;* \(#,##0.00\);_(&quot;$&quot;* &quot;-&quot;??_);_(@_)">
                  <c:v>144.63980000000001</c:v>
                </c:pt>
                <c:pt idx="670" formatCode="_(&quot;$&quot;* #,##0.00_);_(&quot;$&quot;* \(#,##0.00\);_(&quot;$&quot;* &quot;-&quot;??_);_(@_)">
                  <c:v>146.05716666666669</c:v>
                </c:pt>
                <c:pt idx="671" formatCode="_(&quot;$&quot;* #,##0.00_);_(&quot;$&quot;* \(#,##0.00\);_(&quot;$&quot;* &quot;-&quot;??_);_(@_)">
                  <c:v>146.57680000000002</c:v>
                </c:pt>
                <c:pt idx="672" formatCode="_(&quot;$&quot;* #,##0.00_);_(&quot;$&quot;* \(#,##0.00\);_(&quot;$&quot;* &quot;-&quot;??_);_(@_)">
                  <c:v>147.40883333333332</c:v>
                </c:pt>
                <c:pt idx="673" formatCode="_(&quot;$&quot;* #,##0.00_);_(&quot;$&quot;* \(#,##0.00\);_(&quot;$&quot;* &quot;-&quot;??_);_(@_)">
                  <c:v>148.35266666666666</c:v>
                </c:pt>
                <c:pt idx="674" formatCode="_(&quot;$&quot;* #,##0.00_);_(&quot;$&quot;* \(#,##0.00\);_(&quot;$&quot;* &quot;-&quot;??_);_(@_)">
                  <c:v>151.07563333333334</c:v>
                </c:pt>
                <c:pt idx="675" formatCode="_(&quot;$&quot;* #,##0.00_);_(&quot;$&quot;* \(#,##0.00\);_(&quot;$&quot;* &quot;-&quot;??_);_(@_)">
                  <c:v>152.09183333333331</c:v>
                </c:pt>
                <c:pt idx="676" formatCode="_(&quot;$&quot;* #,##0.00_);_(&quot;$&quot;* \(#,##0.00\);_(&quot;$&quot;* &quot;-&quot;??_);_(@_)">
                  <c:v>152.06226666666666</c:v>
                </c:pt>
                <c:pt idx="677" formatCode="_(&quot;$&quot;* #,##0.00_);_(&quot;$&quot;* \(#,##0.00\);_(&quot;$&quot;* &quot;-&quot;??_);_(@_)">
                  <c:v>150.82899999999998</c:v>
                </c:pt>
                <c:pt idx="678" formatCode="_(&quot;$&quot;* #,##0.00_);_(&quot;$&quot;* \(#,##0.00\);_(&quot;$&quot;* &quot;-&quot;??_);_(@_)">
                  <c:v>151.71690000000001</c:v>
                </c:pt>
                <c:pt idx="679" formatCode="_(&quot;$&quot;* #,##0.00_);_(&quot;$&quot;* \(#,##0.00\);_(&quot;$&quot;* &quot;-&quot;??_);_(@_)">
                  <c:v>153.16386666666668</c:v>
                </c:pt>
                <c:pt idx="680" formatCode="_(&quot;$&quot;* #,##0.00_);_(&quot;$&quot;* \(#,##0.00\);_(&quot;$&quot;* &quot;-&quot;??_);_(@_)">
                  <c:v>156.75176666666667</c:v>
                </c:pt>
                <c:pt idx="681" formatCode="_(&quot;$&quot;* #,##0.00_);_(&quot;$&quot;* \(#,##0.00\);_(&quot;$&quot;* &quot;-&quot;??_);_(@_)">
                  <c:v>158.304</c:v>
                </c:pt>
                <c:pt idx="682" formatCode="_(&quot;$&quot;* #,##0.00_);_(&quot;$&quot;* \(#,##0.00\);_(&quot;$&quot;* &quot;-&quot;??_);_(@_)">
                  <c:v>159.17876666666666</c:v>
                </c:pt>
                <c:pt idx="683" formatCode="_(&quot;$&quot;* #,##0.00_);_(&quot;$&quot;* \(#,##0.00\);_(&quot;$&quot;* &quot;-&quot;??_);_(@_)">
                  <c:v>160.36923333333334</c:v>
                </c:pt>
                <c:pt idx="684" formatCode="_(&quot;$&quot;* #,##0.00_);_(&quot;$&quot;* \(#,##0.00\);_(&quot;$&quot;* &quot;-&quot;??_);_(@_)">
                  <c:v>161.78333333333333</c:v>
                </c:pt>
                <c:pt idx="685" formatCode="_(&quot;$&quot;* #,##0.00_);_(&quot;$&quot;* \(#,##0.00\);_(&quot;$&quot;* &quot;-&quot;??_);_(@_)">
                  <c:v>163.61500000000001</c:v>
                </c:pt>
                <c:pt idx="686" formatCode="_(&quot;$&quot;* #,##0.00_);_(&quot;$&quot;* \(#,##0.00\);_(&quot;$&quot;* &quot;-&quot;??_);_(@_)">
                  <c:v>163.27596666666668</c:v>
                </c:pt>
                <c:pt idx="687" formatCode="_(&quot;$&quot;* #,##0.00_);_(&quot;$&quot;* \(#,##0.00\);_(&quot;$&quot;* &quot;-&quot;??_);_(@_)">
                  <c:v>163.05863333333332</c:v>
                </c:pt>
                <c:pt idx="688" formatCode="_(&quot;$&quot;* #,##0.00_);_(&quot;$&quot;* \(#,##0.00\);_(&quot;$&quot;* &quot;-&quot;??_);_(@_)">
                  <c:v>164.33966666666666</c:v>
                </c:pt>
                <c:pt idx="689" formatCode="_(&quot;$&quot;* #,##0.00_);_(&quot;$&quot;* \(#,##0.00\);_(&quot;$&quot;* &quot;-&quot;??_);_(@_)">
                  <c:v>165.5318</c:v>
                </c:pt>
                <c:pt idx="690" formatCode="_(&quot;$&quot;* #,##0.00_);_(&quot;$&quot;* \(#,##0.00\);_(&quot;$&quot;* &quot;-&quot;??_);_(@_)">
                  <c:v>167.8963</c:v>
                </c:pt>
                <c:pt idx="691" formatCode="_(&quot;$&quot;* #,##0.00_);_(&quot;$&quot;* \(#,##0.00\);_(&quot;$&quot;* &quot;-&quot;??_);_(@_)">
                  <c:v>169.19713333333331</c:v>
                </c:pt>
                <c:pt idx="692" formatCode="_(&quot;$&quot;* #,##0.00_);_(&quot;$&quot;* \(#,##0.00\);_(&quot;$&quot;* &quot;-&quot;??_);_(@_)">
                  <c:v>170.69223333333332</c:v>
                </c:pt>
                <c:pt idx="693" formatCode="_(&quot;$&quot;* #,##0.00_);_(&quot;$&quot;* \(#,##0.00\);_(&quot;$&quot;* &quot;-&quot;??_);_(@_)">
                  <c:v>171.49906666666666</c:v>
                </c:pt>
                <c:pt idx="694" formatCode="_(&quot;$&quot;* #,##0.00_);_(&quot;$&quot;* \(#,##0.00\);_(&quot;$&quot;* &quot;-&quot;??_);_(@_)">
                  <c:v>171.8152</c:v>
                </c:pt>
                <c:pt idx="695" formatCode="_(&quot;$&quot;* #,##0.00_);_(&quot;$&quot;* \(#,##0.00\);_(&quot;$&quot;* &quot;-&quot;??_);_(@_)">
                  <c:v>171.31793333333334</c:v>
                </c:pt>
                <c:pt idx="696" formatCode="_(&quot;$&quot;* #,##0.00_);_(&quot;$&quot;* \(#,##0.00\);_(&quot;$&quot;* &quot;-&quot;??_);_(@_)">
                  <c:v>169.01930000000002</c:v>
                </c:pt>
                <c:pt idx="697" formatCode="_(&quot;$&quot;* #,##0.00_);_(&quot;$&quot;* \(#,##0.00\);_(&quot;$&quot;* &quot;-&quot;??_);_(@_)">
                  <c:v>166.74043333333336</c:v>
                </c:pt>
                <c:pt idx="698" formatCode="_(&quot;$&quot;* #,##0.00_);_(&quot;$&quot;* \(#,##0.00\);_(&quot;$&quot;* &quot;-&quot;??_);_(@_)">
                  <c:v>165.42643333333334</c:v>
                </c:pt>
                <c:pt idx="699" formatCode="_(&quot;$&quot;* #,##0.00_);_(&quot;$&quot;* \(#,##0.00\);_(&quot;$&quot;* &quot;-&quot;??_);_(@_)">
                  <c:v>166.23653333333334</c:v>
                </c:pt>
                <c:pt idx="700" formatCode="_(&quot;$&quot;* #,##0.00_);_(&quot;$&quot;* \(#,##0.00\);_(&quot;$&quot;* &quot;-&quot;??_);_(@_)">
                  <c:v>165.04766666666669</c:v>
                </c:pt>
                <c:pt idx="701" formatCode="_(&quot;$&quot;* #,##0.00_);_(&quot;$&quot;* \(#,##0.00\);_(&quot;$&quot;* &quot;-&quot;??_);_(@_)">
                  <c:v>163.02236666666667</c:v>
                </c:pt>
                <c:pt idx="702" formatCode="_(&quot;$&quot;* #,##0.00_);_(&quot;$&quot;* \(#,##0.00\);_(&quot;$&quot;* &quot;-&quot;??_);_(@_)">
                  <c:v>159.36036666666666</c:v>
                </c:pt>
                <c:pt idx="703" formatCode="_(&quot;$&quot;* #,##0.00_);_(&quot;$&quot;* \(#,##0.00\);_(&quot;$&quot;* &quot;-&quot;??_);_(@_)">
                  <c:v>157.25273333333334</c:v>
                </c:pt>
                <c:pt idx="704" formatCode="_(&quot;$&quot;* #,##0.00_);_(&quot;$&quot;* \(#,##0.00\);_(&quot;$&quot;* &quot;-&quot;??_);_(@_)">
                  <c:v>156.12646666666666</c:v>
                </c:pt>
                <c:pt idx="705" formatCode="_(&quot;$&quot;* #,##0.00_);_(&quot;$&quot;* \(#,##0.00\);_(&quot;$&quot;* &quot;-&quot;??_);_(@_)">
                  <c:v>155.10556666666668</c:v>
                </c:pt>
                <c:pt idx="706" formatCode="_(&quot;$&quot;* #,##0.00_);_(&quot;$&quot;* \(#,##0.00\);_(&quot;$&quot;* &quot;-&quot;??_);_(@_)">
                  <c:v>154.21969999999999</c:v>
                </c:pt>
                <c:pt idx="707" formatCode="_(&quot;$&quot;* #,##0.00_);_(&quot;$&quot;* \(#,##0.00\);_(&quot;$&quot;* &quot;-&quot;??_);_(@_)">
                  <c:v>153.56106666666668</c:v>
                </c:pt>
                <c:pt idx="708" formatCode="_(&quot;$&quot;* #,##0.00_);_(&quot;$&quot;* \(#,##0.00\);_(&quot;$&quot;* &quot;-&quot;??_);_(@_)">
                  <c:v>153.1165</c:v>
                </c:pt>
                <c:pt idx="709" formatCode="_(&quot;$&quot;* #,##0.00_);_(&quot;$&quot;* \(#,##0.00\);_(&quot;$&quot;* &quot;-&quot;??_);_(@_)">
                  <c:v>154.05176666666668</c:v>
                </c:pt>
                <c:pt idx="710" formatCode="_(&quot;$&quot;* #,##0.00_);_(&quot;$&quot;* \(#,##0.00\);_(&quot;$&quot;* &quot;-&quot;??_);_(@_)">
                  <c:v>156.51176666666666</c:v>
                </c:pt>
                <c:pt idx="711" formatCode="_(&quot;$&quot;* #,##0.00_);_(&quot;$&quot;* \(#,##0.00\);_(&quot;$&quot;* &quot;-&quot;??_);_(@_)">
                  <c:v>156.30756666666665</c:v>
                </c:pt>
                <c:pt idx="712" formatCode="_(&quot;$&quot;* #,##0.00_);_(&quot;$&quot;* \(#,##0.00\);_(&quot;$&quot;* &quot;-&quot;??_);_(@_)">
                  <c:v>155.62916666666669</c:v>
                </c:pt>
                <c:pt idx="713" formatCode="_(&quot;$&quot;* #,##0.00_);_(&quot;$&quot;* \(#,##0.00\);_(&quot;$&quot;* &quot;-&quot;??_);_(@_)">
                  <c:v>151.98690000000002</c:v>
                </c:pt>
                <c:pt idx="714" formatCode="_(&quot;$&quot;* #,##0.00_);_(&quot;$&quot;* \(#,##0.00\);_(&quot;$&quot;* &quot;-&quot;??_);_(@_)">
                  <c:v>150.95286666666667</c:v>
                </c:pt>
                <c:pt idx="715" formatCode="_(&quot;$&quot;* #,##0.00_);_(&quot;$&quot;* \(#,##0.00\);_(&quot;$&quot;* &quot;-&quot;??_);_(@_)">
                  <c:v>150.67953333333332</c:v>
                </c:pt>
                <c:pt idx="716" formatCode="_(&quot;$&quot;* #,##0.00_);_(&quot;$&quot;* \(#,##0.00\);_(&quot;$&quot;* &quot;-&quot;??_);_(@_)">
                  <c:v>152.17136666666667</c:v>
                </c:pt>
                <c:pt idx="717" formatCode="_(&quot;$&quot;* #,##0.00_);_(&quot;$&quot;* \(#,##0.00\);_(&quot;$&quot;* &quot;-&quot;??_);_(@_)">
                  <c:v>153.16589999999999</c:v>
                </c:pt>
                <c:pt idx="718" formatCode="_(&quot;$&quot;* #,##0.00_);_(&quot;$&quot;* \(#,##0.00\);_(&quot;$&quot;* &quot;-&quot;??_);_(@_)">
                  <c:v>152.59290000000001</c:v>
                </c:pt>
                <c:pt idx="719" formatCode="_(&quot;$&quot;* #,##0.00_);_(&quot;$&quot;* \(#,##0.00\);_(&quot;$&quot;* &quot;-&quot;??_);_(@_)">
                  <c:v>150.4622</c:v>
                </c:pt>
                <c:pt idx="720" formatCode="_(&quot;$&quot;* #,##0.00_);_(&quot;$&quot;* \(#,##0.00\);_(&quot;$&quot;* &quot;-&quot;??_);_(@_)">
                  <c:v>149.49069999999998</c:v>
                </c:pt>
                <c:pt idx="721" formatCode="_(&quot;$&quot;* #,##0.00_);_(&quot;$&quot;* \(#,##0.00\);_(&quot;$&quot;* &quot;-&quot;??_);_(@_)">
                  <c:v>149.16796666666667</c:v>
                </c:pt>
                <c:pt idx="722" formatCode="_(&quot;$&quot;* #,##0.00_);_(&quot;$&quot;* \(#,##0.00\);_(&quot;$&quot;* &quot;-&quot;??_);_(@_)">
                  <c:v>148.97366666666667</c:v>
                </c:pt>
                <c:pt idx="723" formatCode="_(&quot;$&quot;* #,##0.00_);_(&quot;$&quot;* \(#,##0.00\);_(&quot;$&quot;* &quot;-&quot;??_);_(@_)">
                  <c:v>146.24363333333332</c:v>
                </c:pt>
                <c:pt idx="724" formatCode="_(&quot;$&quot;* #,##0.00_);_(&quot;$&quot;* \(#,##0.00\);_(&quot;$&quot;* &quot;-&quot;??_);_(@_)">
                  <c:v>141.77806666666666</c:v>
                </c:pt>
                <c:pt idx="725" formatCode="_(&quot;$&quot;* #,##0.00_);_(&quot;$&quot;* \(#,##0.00\);_(&quot;$&quot;* &quot;-&quot;??_);_(@_)">
                  <c:v>139.34440000000001</c:v>
                </c:pt>
                <c:pt idx="726" formatCode="_(&quot;$&quot;* #,##0.00_);_(&quot;$&quot;* \(#,##0.00\);_(&quot;$&quot;* &quot;-&quot;??_);_(@_)">
                  <c:v>140.53653333333332</c:v>
                </c:pt>
                <c:pt idx="727" formatCode="_(&quot;$&quot;* #,##0.00_);_(&quot;$&quot;* \(#,##0.00\);_(&quot;$&quot;* &quot;-&quot;??_);_(@_)">
                  <c:v>143.23693333333333</c:v>
                </c:pt>
                <c:pt idx="728" formatCode="_(&quot;$&quot;* #,##0.00_);_(&quot;$&quot;* \(#,##0.00\);_(&quot;$&quot;* &quot;-&quot;??_);_(@_)">
                  <c:v>144.21830000000003</c:v>
                </c:pt>
                <c:pt idx="729" formatCode="_(&quot;$&quot;* #,##0.00_);_(&quot;$&quot;* \(#,##0.00\);_(&quot;$&quot;* &quot;-&quot;??_);_(@_)">
                  <c:v>142.23910000000001</c:v>
                </c:pt>
                <c:pt idx="730" formatCode="_(&quot;$&quot;* #,##0.00_);_(&quot;$&quot;* \(#,##0.00\);_(&quot;$&quot;* &quot;-&quot;??_);_(@_)">
                  <c:v>140.2698</c:v>
                </c:pt>
                <c:pt idx="731" formatCode="_(&quot;$&quot;* #,##0.00_);_(&quot;$&quot;* \(#,##0.00\);_(&quot;$&quot;* &quot;-&quot;??_);_(@_)">
                  <c:v>138.14570000000001</c:v>
                </c:pt>
                <c:pt idx="732" formatCode="_(&quot;$&quot;* #,##0.00_);_(&quot;$&quot;* \(#,##0.00\);_(&quot;$&quot;* &quot;-&quot;??_);_(@_)">
                  <c:v>137.56936666666664</c:v>
                </c:pt>
                <c:pt idx="733" formatCode="_(&quot;$&quot;* #,##0.00_);_(&quot;$&quot;* \(#,##0.00\);_(&quot;$&quot;* &quot;-&quot;??_);_(@_)">
                  <c:v>138.41570000000002</c:v>
                </c:pt>
                <c:pt idx="734" formatCode="_(&quot;$&quot;* #,##0.00_);_(&quot;$&quot;* \(#,##0.00\);_(&quot;$&quot;* &quot;-&quot;??_);_(@_)">
                  <c:v>138.21813333333333</c:v>
                </c:pt>
                <c:pt idx="735" formatCode="_(&quot;$&quot;* #,##0.00_);_(&quot;$&quot;* \(#,##0.00\);_(&quot;$&quot;* &quot;-&quot;??_);_(@_)">
                  <c:v>139.55846666666665</c:v>
                </c:pt>
                <c:pt idx="736" formatCode="_(&quot;$&quot;* #,##0.00_);_(&quot;$&quot;* \(#,##0.00\);_(&quot;$&quot;* &quot;-&quot;??_);_(@_)">
                  <c:v>139.80876666666666</c:v>
                </c:pt>
                <c:pt idx="737" formatCode="_(&quot;$&quot;* #,##0.00_);_(&quot;$&quot;* \(#,##0.00\);_(&quot;$&quot;* &quot;-&quot;??_);_(@_)">
                  <c:v>141.61343333333332</c:v>
                </c:pt>
                <c:pt idx="738" formatCode="_(&quot;$&quot;* #,##0.00_);_(&quot;$&quot;* \(#,##0.00\);_(&quot;$&quot;* &quot;-&quot;??_);_(@_)">
                  <c:v>141.93616666666665</c:v>
                </c:pt>
                <c:pt idx="739" formatCode="_(&quot;$&quot;* #,##0.00_);_(&quot;$&quot;* \(#,##0.00\);_(&quot;$&quot;* &quot;-&quot;??_);_(@_)">
                  <c:v>143.09536666666665</c:v>
                </c:pt>
                <c:pt idx="740" formatCode="_(&quot;$&quot;* #,##0.00_);_(&quot;$&quot;* \(#,##0.00\);_(&quot;$&quot;* &quot;-&quot;??_);_(@_)">
                  <c:v>144.93623333333335</c:v>
                </c:pt>
                <c:pt idx="741" formatCode="_(&quot;$&quot;* #,##0.00_);_(&quot;$&quot;* \(#,##0.00\);_(&quot;$&quot;* &quot;-&quot;??_);_(@_)">
                  <c:v>147.88363333333334</c:v>
                </c:pt>
                <c:pt idx="742" formatCode="_(&quot;$&quot;* #,##0.00_);_(&quot;$&quot;* \(#,##0.00\);_(&quot;$&quot;* &quot;-&quot;??_);_(@_)">
                  <c:v>148.5686</c:v>
                </c:pt>
                <c:pt idx="743" formatCode="_(&quot;$&quot;* #,##0.00_);_(&quot;$&quot;* \(#,##0.00\);_(&quot;$&quot;* &quot;-&quot;??_);_(@_)">
                  <c:v>147.03726666666668</c:v>
                </c:pt>
                <c:pt idx="744" formatCode="_(&quot;$&quot;* #,##0.00_);_(&quot;$&quot;* \(#,##0.00\);_(&quot;$&quot;* &quot;-&quot;??_);_(@_)">
                  <c:v>148.15696666666668</c:v>
                </c:pt>
                <c:pt idx="745" formatCode="_(&quot;$&quot;* #,##0.00_);_(&quot;$&quot;* \(#,##0.00\);_(&quot;$&quot;* &quot;-&quot;??_);_(@_)">
                  <c:v>149.47096666666667</c:v>
                </c:pt>
                <c:pt idx="746" formatCode="_(&quot;$&quot;* #,##0.00_);_(&quot;$&quot;* \(#,##0.00\);_(&quot;$&quot;* &quot;-&quot;??_);_(@_)">
                  <c:v>151.39750000000001</c:v>
                </c:pt>
                <c:pt idx="747" formatCode="_(&quot;$&quot;* #,##0.00_);_(&quot;$&quot;* \(#,##0.00\);_(&quot;$&quot;* &quot;-&quot;??_);_(@_)">
                  <c:v>147.87046666666666</c:v>
                </c:pt>
                <c:pt idx="748" formatCode="_(&quot;$&quot;* #,##0.00_);_(&quot;$&quot;* \(#,##0.00\);_(&quot;$&quot;* &quot;-&quot;??_);_(@_)">
                  <c:v>143.10849999999996</c:v>
                </c:pt>
                <c:pt idx="749" formatCode="_(&quot;$&quot;* #,##0.00_);_(&quot;$&quot;* \(#,##0.00\);_(&quot;$&quot;* &quot;-&quot;??_);_(@_)">
                  <c:v>139.14336666666665</c:v>
                </c:pt>
                <c:pt idx="750" formatCode="_(&quot;$&quot;* #,##0.00_);_(&quot;$&quot;* \(#,##0.00\);_(&quot;$&quot;* &quot;-&quot;??_);_(@_)">
                  <c:v>137.20713333333333</c:v>
                </c:pt>
                <c:pt idx="751" formatCode="_(&quot;$&quot;* #,##0.00_);_(&quot;$&quot;* \(#,##0.00\);_(&quot;$&quot;* &quot;-&quot;??_);_(@_)">
                  <c:v>137.48753333333335</c:v>
                </c:pt>
                <c:pt idx="752" formatCode="_(&quot;$&quot;* #,##0.00_);_(&quot;$&quot;* \(#,##0.00\);_(&quot;$&quot;* &quot;-&quot;??_);_(@_)">
                  <c:v>136.3297</c:v>
                </c:pt>
                <c:pt idx="753" formatCode="_(&quot;$&quot;* #,##0.00_);_(&quot;$&quot;* \(#,##0.00\);_(&quot;$&quot;* &quot;-&quot;??_);_(@_)">
                  <c:v>138.95213333333334</c:v>
                </c:pt>
                <c:pt idx="754" formatCode="_(&quot;$&quot;* #,##0.00_);_(&quot;$&quot;* \(#,##0.00\);_(&quot;$&quot;* &quot;-&quot;??_);_(@_)">
                  <c:v>142.31676666666667</c:v>
                </c:pt>
                <c:pt idx="755" formatCode="_(&quot;$&quot;* #,##0.00_);_(&quot;$&quot;* \(#,##0.00\);_(&quot;$&quot;* &quot;-&quot;??_);_(@_)">
                  <c:v>146.74023333333332</c:v>
                </c:pt>
                <c:pt idx="756" formatCode="_(&quot;$&quot;* #,##0.00_);_(&quot;$&quot;* \(#,##0.00\);_(&quot;$&quot;* &quot;-&quot;??_);_(@_)">
                  <c:v>147.7859</c:v>
                </c:pt>
                <c:pt idx="757" formatCode="_(&quot;$&quot;* #,##0.00_);_(&quot;$&quot;* \(#,##0.00\);_(&quot;$&quot;* &quot;-&quot;??_);_(@_)">
                  <c:v>147.48570000000001</c:v>
                </c:pt>
                <c:pt idx="758" formatCode="_(&quot;$&quot;* #,##0.00_);_(&quot;$&quot;* \(#,##0.00\);_(&quot;$&quot;* &quot;-&quot;??_);_(@_)">
                  <c:v>148.29056666666665</c:v>
                </c:pt>
                <c:pt idx="759" formatCode="_(&quot;$&quot;* #,##0.00_);_(&quot;$&quot;* \(#,##0.00\);_(&quot;$&quot;* &quot;-&quot;??_);_(@_)">
                  <c:v>148.7029</c:v>
                </c:pt>
                <c:pt idx="760" formatCode="_(&quot;$&quot;* #,##0.00_);_(&quot;$&quot;* \(#,##0.00\);_(&quot;$&quot;* &quot;-&quot;??_);_(@_)">
                  <c:v>148.44559999999998</c:v>
                </c:pt>
                <c:pt idx="761" formatCode="_(&quot;$&quot;* #,##0.00_);_(&quot;$&quot;* \(#,##0.00\);_(&quot;$&quot;* &quot;-&quot;??_);_(@_)">
                  <c:v>148.26746666666665</c:v>
                </c:pt>
                <c:pt idx="762" formatCode="_(&quot;$&quot;* #,##0.00_);_(&quot;$&quot;* \(#,##0.00\);_(&quot;$&quot;* &quot;-&quot;??_);_(@_)">
                  <c:v>148.19489999999999</c:v>
                </c:pt>
                <c:pt idx="763" formatCode="_(&quot;$&quot;* #,##0.00_);_(&quot;$&quot;* \(#,##0.00\);_(&quot;$&quot;* &quot;-&quot;??_);_(@_)">
                  <c:v>148.22790000000001</c:v>
                </c:pt>
                <c:pt idx="764" formatCode="_(&quot;$&quot;* #,##0.00_);_(&quot;$&quot;* \(#,##0.00\);_(&quot;$&quot;* &quot;-&quot;??_);_(@_)">
                  <c:v>146.26193333333333</c:v>
                </c:pt>
                <c:pt idx="765" formatCode="_(&quot;$&quot;* #,##0.00_);_(&quot;$&quot;* \(#,##0.00\);_(&quot;$&quot;* &quot;-&quot;??_);_(@_)">
                  <c:v>142.99626666666668</c:v>
                </c:pt>
                <c:pt idx="766" formatCode="_(&quot;$&quot;* #,##0.00_);_(&quot;$&quot;* \(#,##0.00\);_(&quot;$&quot;* &quot;-&quot;??_);_(@_)">
                  <c:v>142.96986666666666</c:v>
                </c:pt>
                <c:pt idx="767" formatCode="_(&quot;$&quot;* #,##0.00_);_(&quot;$&quot;* \(#,##0.00\);_(&quot;$&quot;* &quot;-&quot;??_);_(@_)">
                  <c:v>144.31899999999999</c:v>
                </c:pt>
                <c:pt idx="768" formatCode="_(&quot;$&quot;* #,##0.00_);_(&quot;$&quot;* \(#,##0.00\);_(&quot;$&quot;* &quot;-&quot;??_);_(@_)">
                  <c:v>146.50930000000002</c:v>
                </c:pt>
                <c:pt idx="769" formatCode="_(&quot;$&quot;* #,##0.00_);_(&quot;$&quot;* \(#,##0.00\);_(&quot;$&quot;* &quot;-&quot;??_);_(@_)">
                  <c:v>146.04750000000001</c:v>
                </c:pt>
                <c:pt idx="770" formatCode="_(&quot;$&quot;* #,##0.00_);_(&quot;$&quot;* \(#,##0.00\);_(&quot;$&quot;* &quot;-&quot;??_);_(@_)">
                  <c:v>144.26623333333333</c:v>
                </c:pt>
                <c:pt idx="771" formatCode="_(&quot;$&quot;* #,##0.00_);_(&quot;$&quot;* \(#,##0.00\);_(&quot;$&quot;* &quot;-&quot;??_);_(@_)">
                  <c:v>142.00006666666664</c:v>
                </c:pt>
                <c:pt idx="772" formatCode="_(&quot;$&quot;* #,##0.00_);_(&quot;$&quot;* \(#,##0.00\);_(&quot;$&quot;* &quot;-&quot;??_);_(@_)">
                  <c:v>140.68719999999999</c:v>
                </c:pt>
                <c:pt idx="773" formatCode="_(&quot;$&quot;* #,##0.00_);_(&quot;$&quot;* \(#,##0.00\);_(&quot;$&quot;* &quot;-&quot;??_);_(@_)">
                  <c:v>140.43979999999999</c:v>
                </c:pt>
                <c:pt idx="774" formatCode="_(&quot;$&quot;* #,##0.00_);_(&quot;$&quot;* \(#,##0.00\);_(&quot;$&quot;* &quot;-&quot;??_);_(@_)">
                  <c:v>141.61083333333332</c:v>
                </c:pt>
                <c:pt idx="775" formatCode="_(&quot;$&quot;* #,##0.00_);_(&quot;$&quot;* \(#,##0.00\);_(&quot;$&quot;* &quot;-&quot;??_);_(@_)">
                  <c:v>142.54106666666667</c:v>
                </c:pt>
                <c:pt idx="776" formatCode="_(&quot;$&quot;* #,##0.00_);_(&quot;$&quot;* \(#,##0.00\);_(&quot;$&quot;* &quot;-&quot;??_);_(@_)">
                  <c:v>142.88743333333332</c:v>
                </c:pt>
                <c:pt idx="777" formatCode="_(&quot;$&quot;* #,##0.00_);_(&quot;$&quot;* \(#,##0.00\);_(&quot;$&quot;* &quot;-&quot;??_);_(@_)">
                  <c:v>140.25179999999997</c:v>
                </c:pt>
                <c:pt idx="778" formatCode="_(&quot;$&quot;* #,##0.00_);_(&quot;$&quot;* \(#,##0.00\);_(&quot;$&quot;* &quot;-&quot;??_);_(@_)">
                  <c:v>136.63646666666668</c:v>
                </c:pt>
                <c:pt idx="779" formatCode="_(&quot;$&quot;* #,##0.00_);_(&quot;$&quot;* \(#,##0.00\);_(&quot;$&quot;* &quot;-&quot;??_);_(@_)">
                  <c:v>133.06073333333333</c:v>
                </c:pt>
                <c:pt idx="780" formatCode="_(&quot;$&quot;* #,##0.00_);_(&quot;$&quot;* \(#,##0.00\);_(&quot;$&quot;* &quot;-&quot;??_);_(@_)">
                  <c:v>131.67530000000002</c:v>
                </c:pt>
                <c:pt idx="781" formatCode="_(&quot;$&quot;* #,##0.00_);_(&quot;$&quot;* \(#,##0.00\);_(&quot;$&quot;* &quot;-&quot;??_);_(@_)">
                  <c:v>131.98536666666666</c:v>
                </c:pt>
                <c:pt idx="782" formatCode="_(&quot;$&quot;* #,##0.00_);_(&quot;$&quot;* \(#,##0.00\);_(&quot;$&quot;* &quot;-&quot;??_);_(@_)">
                  <c:v>131.93916666666669</c:v>
                </c:pt>
                <c:pt idx="783" formatCode="_(&quot;$&quot;* #,##0.00_);_(&quot;$&quot;* \(#,##0.00\);_(&quot;$&quot;* &quot;-&quot;??_);_(@_)">
                  <c:v>131.79403333333335</c:v>
                </c:pt>
                <c:pt idx="784" formatCode="_(&quot;$&quot;* #,##0.00_);_(&quot;$&quot;* \(#,##0.00\);_(&quot;$&quot;* &quot;-&quot;??_);_(@_)">
                  <c:v>130.00616666666667</c:v>
                </c:pt>
                <c:pt idx="785" formatCode="_(&quot;$&quot;* #,##0.00_);_(&quot;$&quot;* \(#,##0.00\);_(&quot;$&quot;* &quot;-&quot;??_);_(@_)">
                  <c:v>127.9643333333333</c:v>
                </c:pt>
                <c:pt idx="786" formatCode="_(&quot;$&quot;* #,##0.00_);_(&quot;$&quot;* \(#,##0.00\);_(&quot;$&quot;* &quot;-&quot;??_);_(@_)">
                  <c:v>127.22213333333332</c:v>
                </c:pt>
                <c:pt idx="787" formatCode="_(&quot;$&quot;* #,##0.00_);_(&quot;$&quot;* \(#,##0.00\);_(&quot;$&quot;* &quot;-&quot;??_);_(@_)">
                  <c:v>127.18916666666667</c:v>
                </c:pt>
                <c:pt idx="788" formatCode="_(&quot;$&quot;* #,##0.00_);_(&quot;$&quot;* \(#,##0.00\);_(&quot;$&quot;* &quot;-&quot;??_);_(@_)">
                  <c:v>126.86920000000002</c:v>
                </c:pt>
                <c:pt idx="789" formatCode="_(&quot;$&quot;* #,##0.00_);_(&quot;$&quot;* \(#,##0.00\);_(&quot;$&quot;* &quot;-&quot;??_);_(@_)">
                  <c:v>125.79713333333335</c:v>
                </c:pt>
                <c:pt idx="790" formatCode="_(&quot;$&quot;* #,##0.00_);_(&quot;$&quot;* \(#,##0.00\);_(&quot;$&quot;* &quot;-&quot;??_);_(@_)">
                  <c:v>124.17750000000001</c:v>
                </c:pt>
                <c:pt idx="791" formatCode="_(&quot;$&quot;* #,##0.00_);_(&quot;$&quot;* \(#,##0.00\);_(&quot;$&quot;* &quot;-&quot;??_);_(@_)">
                  <c:v>125.67836666666666</c:v>
                </c:pt>
                <c:pt idx="792" formatCode="_(&quot;$&quot;* #,##0.00_);_(&quot;$&quot;* \(#,##0.00\);_(&quot;$&quot;* &quot;-&quot;??_);_(@_)">
                  <c:v>126.92856666666667</c:v>
                </c:pt>
                <c:pt idx="793" formatCode="_(&quot;$&quot;* #,##0.00_);_(&quot;$&quot;* \(#,##0.00\);_(&quot;$&quot;* &quot;-&quot;??_);_(@_)">
                  <c:v>128.81209999999999</c:v>
                </c:pt>
                <c:pt idx="794" formatCode="_(&quot;$&quot;* #,##0.00_);_(&quot;$&quot;* \(#,##0.00\);_(&quot;$&quot;* &quot;-&quot;??_);_(@_)">
                  <c:v>130.08870000000002</c:v>
                </c:pt>
                <c:pt idx="795" formatCode="_(&quot;$&quot;* #,##0.00_);_(&quot;$&quot;* \(#,##0.00\);_(&quot;$&quot;* &quot;-&quot;??_);_(@_)">
                  <c:v>131.16406666666668</c:v>
                </c:pt>
                <c:pt idx="796" formatCode="_(&quot;$&quot;* #,##0.00_);_(&quot;$&quot;* \(#,##0.00\);_(&quot;$&quot;* &quot;-&quot;??_);_(@_)">
                  <c:v>132.49340000000001</c:v>
                </c:pt>
                <c:pt idx="797" formatCode="_(&quot;$&quot;* #,##0.00_);_(&quot;$&quot;* \(#,##0.00\);_(&quot;$&quot;* &quot;-&quot;??_);_(@_)">
                  <c:v>133.30153333333331</c:v>
                </c:pt>
                <c:pt idx="798" formatCode="_(&quot;$&quot;* #,##0.00_);_(&quot;$&quot;* \(#,##0.00\);_(&quot;$&quot;* &quot;-&quot;??_);_(@_)">
                  <c:v>133.89526666666666</c:v>
                </c:pt>
                <c:pt idx="799" formatCode="_(&quot;$&quot;* #,##0.00_);_(&quot;$&quot;* \(#,##0.00\);_(&quot;$&quot;* &quot;-&quot;??_);_(@_)">
                  <c:v>134.0635</c:v>
                </c:pt>
                <c:pt idx="800" formatCode="_(&quot;$&quot;* #,##0.00_);_(&quot;$&quot;* \(#,##0.00\);_(&quot;$&quot;* &quot;-&quot;??_);_(@_)">
                  <c:v>134.70013333333335</c:v>
                </c:pt>
                <c:pt idx="801" formatCode="_(&quot;$&quot;* #,##0.00_);_(&quot;$&quot;* \(#,##0.00\);_(&quot;$&quot;* &quot;-&quot;??_);_(@_)">
                  <c:v>136.64633333333333</c:v>
                </c:pt>
                <c:pt idx="802" formatCode="_(&quot;$&quot;* #,##0.00_);_(&quot;$&quot;* \(#,##0.00\);_(&quot;$&quot;* &quot;-&quot;??_);_(@_)">
                  <c:v>139.04116666666667</c:v>
                </c:pt>
                <c:pt idx="803" formatCode="_(&quot;$&quot;* #,##0.00_);_(&quot;$&quot;* \(#,##0.00\);_(&quot;$&quot;* &quot;-&quot;??_);_(@_)">
                  <c:v>140.35733333333334</c:v>
                </c:pt>
                <c:pt idx="804" formatCode="_(&quot;$&quot;* #,##0.00_);_(&quot;$&quot;* \(#,##0.00\);_(&quot;$&quot;* &quot;-&quot;??_);_(@_)">
                  <c:v>141.29746666666668</c:v>
                </c:pt>
                <c:pt idx="805" formatCode="_(&quot;$&quot;* #,##0.00_);_(&quot;$&quot;* \(#,##0.00\);_(&quot;$&quot;* &quot;-&quot;??_);_(@_)">
                  <c:v>142.41899999999998</c:v>
                </c:pt>
                <c:pt idx="806" formatCode="_(&quot;$&quot;* #,##0.00_);_(&quot;$&quot;* \(#,##0.00\);_(&quot;$&quot;* &quot;-&quot;??_);_(@_)">
                  <c:v>142.79506666666666</c:v>
                </c:pt>
                <c:pt idx="807" formatCode="_(&quot;$&quot;* #,##0.00_);_(&quot;$&quot;* \(#,##0.00\);_(&quot;$&quot;* &quot;-&quot;??_);_(@_)">
                  <c:v>142.90389999999999</c:v>
                </c:pt>
                <c:pt idx="808" formatCode="_(&quot;$&quot;* #,##0.00_);_(&quot;$&quot;* \(#,##0.00\);_(&quot;$&quot;* &quot;-&quot;??_);_(@_)">
                  <c:v>142.73896666666667</c:v>
                </c:pt>
                <c:pt idx="809" formatCode="_(&quot;$&quot;* #,##0.00_);_(&quot;$&quot;* \(#,##0.00\);_(&quot;$&quot;* &quot;-&quot;??_);_(@_)">
                  <c:v>145.3185</c:v>
                </c:pt>
                <c:pt idx="810" formatCode="_(&quot;$&quot;* #,##0.00_);_(&quot;$&quot;* \(#,##0.00\);_(&quot;$&quot;* &quot;-&quot;??_);_(@_)">
                  <c:v>148.68643333333333</c:v>
                </c:pt>
                <c:pt idx="811" formatCode="_(&quot;$&quot;* #,##0.00_);_(&quot;$&quot;* \(#,##0.00\);_(&quot;$&quot;* &quot;-&quot;??_);_(@_)">
                  <c:v>150.76456666666667</c:v>
                </c:pt>
                <c:pt idx="812" formatCode="_(&quot;$&quot;* #,##0.00_);_(&quot;$&quot;* \(#,##0.00\);_(&quot;$&quot;* &quot;-&quot;??_);_(@_)">
                  <c:v>152.02793333333332</c:v>
                </c:pt>
                <c:pt idx="813" formatCode="_(&quot;$&quot;* #,##0.00_);_(&quot;$&quot;* \(#,##0.00\);_(&quot;$&quot;* &quot;-&quot;??_);_(@_)">
                  <c:v>151.17690000000002</c:v>
                </c:pt>
                <c:pt idx="814" formatCode="_(&quot;$&quot;* #,##0.00_);_(&quot;$&quot;* \(#,##0.00\);_(&quot;$&quot;* &quot;-&quot;??_);_(@_)">
                  <c:v>150.89323333333334</c:v>
                </c:pt>
                <c:pt idx="815" formatCode="_(&quot;$&quot;* #,##0.00_);_(&quot;$&quot;* \(#,##0.00\);_(&quot;$&quot;* &quot;-&quot;??_);_(@_)">
                  <c:v>149.76859999999999</c:v>
                </c:pt>
                <c:pt idx="816" formatCode="_(&quot;$&quot;* #,##0.00_);_(&quot;$&quot;* \(#,##0.00\);_(&quot;$&quot;* &quot;-&quot;??_);_(@_)">
                  <c:v>150.48269999999999</c:v>
                </c:pt>
                <c:pt idx="817" formatCode="_(&quot;$&quot;* #,##0.00_);_(&quot;$&quot;* \(#,##0.00\);_(&quot;$&quot;* &quot;-&quot;??_);_(@_)">
                  <c:v>151.32843333333332</c:v>
                </c:pt>
                <c:pt idx="818" formatCode="_(&quot;$&quot;* #,##0.00_);_(&quot;$&quot;* \(#,##0.00\);_(&quot;$&quot;* &quot;-&quot;??_);_(@_)">
                  <c:v>152.75563333333332</c:v>
                </c:pt>
                <c:pt idx="819" formatCode="_(&quot;$&quot;* #,##0.00_);_(&quot;$&quot;* \(#,##0.00\);_(&quot;$&quot;* &quot;-&quot;??_);_(@_)">
                  <c:v>152.70939999999999</c:v>
                </c:pt>
                <c:pt idx="820" formatCode="_(&quot;$&quot;* #,##0.00_);_(&quot;$&quot;* \(#,##0.00\);_(&quot;$&quot;* &quot;-&quot;??_);_(@_)">
                  <c:v>152.49466666666669</c:v>
                </c:pt>
                <c:pt idx="821" formatCode="_(&quot;$&quot;* #,##0.00_);_(&quot;$&quot;* \(#,##0.00\);_(&quot;$&quot;* &quot;-&quot;??_);_(@_)">
                  <c:v>150.23163333333335</c:v>
                </c:pt>
                <c:pt idx="822" formatCode="_(&quot;$&quot;* #,##0.00_);_(&quot;$&quot;* \(#,##0.00\);_(&quot;$&quot;* &quot;-&quot;??_);_(@_)">
                  <c:v>148.64586666666668</c:v>
                </c:pt>
                <c:pt idx="823" formatCode="_(&quot;$&quot;* #,##0.00_);_(&quot;$&quot;* \(#,##0.00\);_(&quot;$&quot;* &quot;-&quot;??_);_(@_)">
                  <c:v>147.6052</c:v>
                </c:pt>
                <c:pt idx="824" formatCode="_(&quot;$&quot;* #,##0.00_);_(&quot;$&quot;* \(#,##0.00\);_(&quot;$&quot;* &quot;-&quot;??_);_(@_)">
                  <c:v>147.02043333333333</c:v>
                </c:pt>
                <c:pt idx="825" formatCode="_(&quot;$&quot;* #,##0.00_);_(&quot;$&quot;* \(#,##0.00\);_(&quot;$&quot;* &quot;-&quot;??_);_(@_)">
                  <c:v>146.69336666666666</c:v>
                </c:pt>
                <c:pt idx="826" formatCode="_(&quot;$&quot;* #,##0.00_);_(&quot;$&quot;* \(#,##0.00\);_(&quot;$&quot;* &quot;-&quot;??_);_(@_)">
                  <c:v>146.03593333333333</c:v>
                </c:pt>
                <c:pt idx="827" formatCode="_(&quot;$&quot;* #,##0.00_);_(&quot;$&quot;* \(#,##0.00\);_(&quot;$&quot;* &quot;-&quot;??_);_(@_)">
                  <c:v>145.57343333333333</c:v>
                </c:pt>
                <c:pt idx="828" formatCode="_(&quot;$&quot;* #,##0.00_);_(&quot;$&quot;* \(#,##0.00\);_(&quot;$&quot;* &quot;-&quot;??_);_(@_)">
                  <c:v>144.90936666666667</c:v>
                </c:pt>
                <c:pt idx="829" formatCode="_(&quot;$&quot;* #,##0.00_);_(&quot;$&quot;* \(#,##0.00\);_(&quot;$&quot;* &quot;-&quot;??_);_(@_)">
                  <c:v>146.10530000000003</c:v>
                </c:pt>
                <c:pt idx="830" formatCode="_(&quot;$&quot;* #,##0.00_);_(&quot;$&quot;* \(#,##0.00\);_(&quot;$&quot;* &quot;-&quot;??_);_(@_)">
                  <c:v>148.92003333333332</c:v>
                </c:pt>
                <c:pt idx="831" formatCode="_(&quot;$&quot;* #,##0.00_);_(&quot;$&quot;* \(#,##0.00\);_(&quot;$&quot;* &quot;-&quot;??_);_(@_)">
                  <c:v>150.79983333333334</c:v>
                </c:pt>
                <c:pt idx="832" formatCode="_(&quot;$&quot;* #,##0.00_);_(&quot;$&quot;* \(#,##0.00\);_(&quot;$&quot;* &quot;-&quot;??_);_(@_)">
                  <c:v>151.40769999999998</c:v>
                </c:pt>
                <c:pt idx="833" formatCode="_(&quot;$&quot;* #,##0.00_);_(&quot;$&quot;* \(#,##0.00\);_(&quot;$&quot;* &quot;-&quot;??_);_(@_)">
                  <c:v>150.3373</c:v>
                </c:pt>
                <c:pt idx="834" formatCode="_(&quot;$&quot;* #,##0.00_);_(&quot;$&quot;* \(#,##0.00\);_(&quot;$&quot;* &quot;-&quot;??_);_(@_)">
                  <c:v>149.31316666666666</c:v>
                </c:pt>
                <c:pt idx="835" formatCode="_(&quot;$&quot;* #,##0.00_);_(&quot;$&quot;* \(#,##0.00\);_(&quot;$&quot;* &quot;-&quot;??_);_(@_)">
                  <c:v>148.52029999999999</c:v>
                </c:pt>
                <c:pt idx="836" formatCode="_(&quot;$&quot;* #,##0.00_);_(&quot;$&quot;* \(#,##0.00\);_(&quot;$&quot;* &quot;-&quot;??_);_(@_)">
                  <c:v>149.18103333333332</c:v>
                </c:pt>
                <c:pt idx="837" formatCode="_(&quot;$&quot;* #,##0.00_);_(&quot;$&quot;* \(#,##0.00\);_(&quot;$&quot;* &quot;-&quot;??_);_(@_)">
                  <c:v>150.6644</c:v>
                </c:pt>
                <c:pt idx="838" formatCode="_(&quot;$&quot;* #,##0.00_);_(&quot;$&quot;* \(#,##0.00\);_(&quot;$&quot;* &quot;-&quot;??_);_(@_)">
                  <c:v>152.44179999999997</c:v>
                </c:pt>
                <c:pt idx="839" formatCode="_(&quot;$&quot;* #,##0.00_);_(&quot;$&quot;* \(#,##0.00\);_(&quot;$&quot;* &quot;-&quot;??_);_(@_)">
                  <c:v>153.238</c:v>
                </c:pt>
                <c:pt idx="840" formatCode="_(&quot;$&quot;* #,##0.00_);_(&quot;$&quot;* \(#,##0.00\);_(&quot;$&quot;* &quot;-&quot;??_);_(@_)">
                  <c:v>154.69489999999999</c:v>
                </c:pt>
                <c:pt idx="841" formatCode="_(&quot;$&quot;* #,##0.00_);_(&quot;$&quot;* \(#,##0.00\);_(&quot;$&quot;* &quot;-&quot;??_);_(@_)">
                  <c:v>155.82803333333334</c:v>
                </c:pt>
                <c:pt idx="842" formatCode="_(&quot;$&quot;* #,##0.00_);_(&quot;$&quot;* \(#,##0.00\);_(&quot;$&quot;* &quot;-&quot;??_);_(@_)">
                  <c:v>156.76296666666664</c:v>
                </c:pt>
                <c:pt idx="843" formatCode="_(&quot;$&quot;* #,##0.00_);_(&quot;$&quot;* \(#,##0.00\);_(&quot;$&quot;* &quot;-&quot;??_);_(@_)">
                  <c:v>157.26843333333332</c:v>
                </c:pt>
                <c:pt idx="844" formatCode="_(&quot;$&quot;* #,##0.00_);_(&quot;$&quot;* \(#,##0.00\);_(&quot;$&quot;* &quot;-&quot;??_);_(@_)">
                  <c:v>157.5889</c:v>
                </c:pt>
                <c:pt idx="845" formatCode="_(&quot;$&quot;* #,##0.00_);_(&quot;$&quot;* \(#,##0.00\);_(&quot;$&quot;* &quot;-&quot;??_);_(@_)">
                  <c:v>157.73756666666665</c:v>
                </c:pt>
                <c:pt idx="846" formatCode="_(&quot;$&quot;* #,##0.00_);_(&quot;$&quot;* \(#,##0.00\);_(&quot;$&quot;* &quot;-&quot;??_);_(@_)">
                  <c:v>157.31470000000002</c:v>
                </c:pt>
                <c:pt idx="847" formatCode="_(&quot;$&quot;* #,##0.00_);_(&quot;$&quot;* \(#,##0.00\);_(&quot;$&quot;* &quot;-&quot;??_);_(@_)">
                  <c:v>157.48650000000001</c:v>
                </c:pt>
                <c:pt idx="848" formatCode="_(&quot;$&quot;* #,##0.00_);_(&quot;$&quot;* \(#,##0.00\);_(&quot;$&quot;* &quot;-&quot;??_);_(@_)">
                  <c:v>158.83439999999999</c:v>
                </c:pt>
                <c:pt idx="849" formatCode="_(&quot;$&quot;* #,##0.00_);_(&quot;$&quot;* \(#,##0.00\);_(&quot;$&quot;* &quot;-&quot;??_);_(@_)">
                  <c:v>161.22956666666664</c:v>
                </c:pt>
                <c:pt idx="850" formatCode="_(&quot;$&quot;* #,##0.00_);_(&quot;$&quot;* \(#,##0.00\);_(&quot;$&quot;* &quot;-&quot;??_);_(@_)">
                  <c:v>163.01353333333333</c:v>
                </c:pt>
                <c:pt idx="851" formatCode="_(&quot;$&quot;* #,##0.00_);_(&quot;$&quot;* \(#,##0.00\);_(&quot;$&quot;* &quot;-&quot;??_);_(@_)">
                  <c:v>164.09383333333335</c:v>
                </c:pt>
                <c:pt idx="852" formatCode="_(&quot;$&quot;* #,##0.00_);_(&quot;$&quot;* \(#,##0.00\);_(&quot;$&quot;* &quot;-&quot;??_);_(@_)">
                  <c:v>163.71723333333333</c:v>
                </c:pt>
                <c:pt idx="853" formatCode="_(&quot;$&quot;* #,##0.00_);_(&quot;$&quot;* \(#,##0.00\);_(&quot;$&quot;* &quot;-&quot;??_);_(@_)">
                  <c:v>163.2184</c:v>
                </c:pt>
                <c:pt idx="854" formatCode="_(&quot;$&quot;* #,##0.00_);_(&quot;$&quot;* \(#,##0.00\);_(&quot;$&quot;* &quot;-&quot;??_);_(@_)">
                  <c:v>162.0291</c:v>
                </c:pt>
                <c:pt idx="855" formatCode="_(&quot;$&quot;* #,##0.00_);_(&quot;$&quot;* \(#,##0.00\);_(&quot;$&quot;* &quot;-&quot;??_);_(@_)">
                  <c:v>161.05119999999999</c:v>
                </c:pt>
                <c:pt idx="856" formatCode="_(&quot;$&quot;* #,##0.00_);_(&quot;$&quot;* \(#,##0.00\);_(&quot;$&quot;* &quot;-&quot;??_);_(@_)">
                  <c:v>159.54470000000001</c:v>
                </c:pt>
                <c:pt idx="857" formatCode="_(&quot;$&quot;* #,##0.00_);_(&quot;$&quot;* \(#,##0.00\);_(&quot;$&quot;* &quot;-&quot;??_);_(@_)">
                  <c:v>160.71090000000001</c:v>
                </c:pt>
                <c:pt idx="858" formatCode="_(&quot;$&quot;* #,##0.00_);_(&quot;$&quot;* \(#,##0.00\);_(&quot;$&quot;* &quot;-&quot;??_);_(@_)">
                  <c:v>162.16783333333333</c:v>
                </c:pt>
                <c:pt idx="859" formatCode="_(&quot;$&quot;* #,##0.00_);_(&quot;$&quot;* \(#,##0.00\);_(&quot;$&quot;* &quot;-&quot;??_);_(@_)">
                  <c:v>163.86263333333332</c:v>
                </c:pt>
                <c:pt idx="860" formatCode="_(&quot;$&quot;* #,##0.00_);_(&quot;$&quot;* \(#,##0.00\);_(&quot;$&quot;* &quot;-&quot;??_);_(@_)">
                  <c:v>164.16326666666666</c:v>
                </c:pt>
                <c:pt idx="861" formatCode="_(&quot;$&quot;* #,##0.00_);_(&quot;$&quot;* \(#,##0.00\);_(&quot;$&quot;* &quot;-&quot;??_);_(@_)">
                  <c:v>164.96276666666668</c:v>
                </c:pt>
                <c:pt idx="862" formatCode="_(&quot;$&quot;* #,##0.00_);_(&quot;$&quot;* \(#,##0.00\);_(&quot;$&quot;* &quot;-&quot;??_);_(@_)">
                  <c:v>165.43190000000001</c:v>
                </c:pt>
                <c:pt idx="863" formatCode="_(&quot;$&quot;* #,##0.00_);_(&quot;$&quot;* \(#,##0.00\);_(&quot;$&quot;* &quot;-&quot;??_);_(@_)">
                  <c:v>164.95286666666667</c:v>
                </c:pt>
                <c:pt idx="864" formatCode="_(&quot;$&quot;* #,##0.00_);_(&quot;$&quot;* \(#,##0.00\);_(&quot;$&quot;* &quot;-&quot;??_);_(@_)">
                  <c:v>164.19299999999998</c:v>
                </c:pt>
                <c:pt idx="865" formatCode="_(&quot;$&quot;* #,##0.00_);_(&quot;$&quot;* \(#,##0.00\);_(&quot;$&quot;* &quot;-&quot;??_);_(@_)">
                  <c:v>163.24153333333331</c:v>
                </c:pt>
                <c:pt idx="866" formatCode="_(&quot;$&quot;* #,##0.00_);_(&quot;$&quot;* \(#,##0.00\);_(&quot;$&quot;* &quot;-&quot;??_);_(@_)">
                  <c:v>162.82526666666669</c:v>
                </c:pt>
                <c:pt idx="867" formatCode="_(&quot;$&quot;* #,##0.00_);_(&quot;$&quot;* \(#,##0.00\);_(&quot;$&quot;* &quot;-&quot;??_);_(@_)">
                  <c:v>163.84279999999998</c:v>
                </c:pt>
                <c:pt idx="868" formatCode="_(&quot;$&quot;* #,##0.00_);_(&quot;$&quot;* \(#,##0.00\);_(&quot;$&quot;* &quot;-&quot;??_);_(@_)">
                  <c:v>165.79526666666666</c:v>
                </c:pt>
                <c:pt idx="869" formatCode="_(&quot;$&quot;* #,##0.00_);_(&quot;$&quot;* \(#,##0.00\);_(&quot;$&quot;* &quot;-&quot;??_);_(@_)">
                  <c:v>167.72130000000001</c:v>
                </c:pt>
                <c:pt idx="870" formatCode="_(&quot;$&quot;* #,##0.00_);_(&quot;$&quot;* \(#,##0.00\);_(&quot;$&quot;* &quot;-&quot;??_);_(@_)">
                  <c:v>167.76423333333332</c:v>
                </c:pt>
                <c:pt idx="871" formatCode="_(&quot;$&quot;* #,##0.00_);_(&quot;$&quot;* \(#,##0.00\);_(&quot;$&quot;* &quot;-&quot;??_);_(@_)">
                  <c:v>167.0275</c:v>
                </c:pt>
                <c:pt idx="872" formatCode="_(&quot;$&quot;* #,##0.00_);_(&quot;$&quot;* \(#,##0.00\);_(&quot;$&quot;* &quot;-&quot;??_);_(@_)">
                  <c:v>165.77209999999999</c:v>
                </c:pt>
                <c:pt idx="873" formatCode="_(&quot;$&quot;* #,##0.00_);_(&quot;$&quot;* \(#,##0.00\);_(&quot;$&quot;* &quot;-&quot;??_);_(@_)">
                  <c:v>167.43386666666666</c:v>
                </c:pt>
                <c:pt idx="874" formatCode="_(&quot;$&quot;* #,##0.00_);_(&quot;$&quot;* \(#,##0.00\);_(&quot;$&quot;* &quot;-&quot;??_);_(@_)">
                  <c:v>169.43260000000001</c:v>
                </c:pt>
                <c:pt idx="875" formatCode="_(&quot;$&quot;* #,##0.00_);_(&quot;$&quot;* \(#,##0.00\);_(&quot;$&quot;* &quot;-&quot;??_);_(@_)">
                  <c:v>171.40819999999999</c:v>
                </c:pt>
                <c:pt idx="876" formatCode="_(&quot;$&quot;* #,##0.00_);_(&quot;$&quot;* \(#,##0.00\);_(&quot;$&quot;* &quot;-&quot;??_);_(@_)">
                  <c:v>171.4049</c:v>
                </c:pt>
                <c:pt idx="877" formatCode="_(&quot;$&quot;* #,##0.00_);_(&quot;$&quot;* \(#,##0.00\);_(&quot;$&quot;* &quot;-&quot;??_);_(@_)">
                  <c:v>171.48749999999998</c:v>
                </c:pt>
                <c:pt idx="878" formatCode="_(&quot;$&quot;* #,##0.00_);_(&quot;$&quot;* \(#,##0.00\);_(&quot;$&quot;* &quot;-&quot;??_);_(@_)">
                  <c:v>171.83066666666664</c:v>
                </c:pt>
                <c:pt idx="879" formatCode="_(&quot;$&quot;* #,##0.00_);_(&quot;$&quot;* \(#,##0.00\);_(&quot;$&quot;* &quot;-&quot;??_);_(@_)">
                  <c:v>171.41703333333336</c:v>
                </c:pt>
                <c:pt idx="880" formatCode="_(&quot;$&quot;* #,##0.00_);_(&quot;$&quot;* \(#,##0.00\);_(&quot;$&quot;* &quot;-&quot;??_);_(@_)">
                  <c:v>170.94063333333335</c:v>
                </c:pt>
                <c:pt idx="881" formatCode="_(&quot;$&quot;* #,##0.00_);_(&quot;$&quot;* \(#,##0.00\);_(&quot;$&quot;* &quot;-&quot;??_);_(@_)">
                  <c:v>170.98033333333333</c:v>
                </c:pt>
                <c:pt idx="882" formatCode="_(&quot;$&quot;* #,##0.00_);_(&quot;$&quot;* \(#,##0.00\);_(&quot;$&quot;* &quot;-&quot;??_);_(@_)">
                  <c:v>171.96619999999999</c:v>
                </c:pt>
                <c:pt idx="883" formatCode="_(&quot;$&quot;* #,##0.00_);_(&quot;$&quot;* \(#,##0.00\);_(&quot;$&quot;* &quot;-&quot;??_);_(@_)">
                  <c:v>172.98846666666668</c:v>
                </c:pt>
                <c:pt idx="884" formatCode="_(&quot;$&quot;* #,##0.00_);_(&quot;$&quot;* \(#,##0.00\);_(&quot;$&quot;* &quot;-&quot;??_);_(@_)">
                  <c:v>173.48799999999997</c:v>
                </c:pt>
                <c:pt idx="885" formatCode="_(&quot;$&quot;* #,##0.00_);_(&quot;$&quot;* \(#,##0.00\);_(&quot;$&quot;* &quot;-&quot;??_);_(@_)">
                  <c:v>172.33343333333335</c:v>
                </c:pt>
                <c:pt idx="886" formatCode="_(&quot;$&quot;* #,##0.00_);_(&quot;$&quot;* \(#,##0.00\);_(&quot;$&quot;* &quot;-&quot;??_);_(@_)">
                  <c:v>171.23509999999999</c:v>
                </c:pt>
                <c:pt idx="887" formatCode="_(&quot;$&quot;* #,##0.00_);_(&quot;$&quot;* \(#,##0.00\);_(&quot;$&quot;* &quot;-&quot;??_);_(@_)">
                  <c:v>170.8348</c:v>
                </c:pt>
                <c:pt idx="888" formatCode="_(&quot;$&quot;* #,##0.00_);_(&quot;$&quot;* \(#,##0.00\);_(&quot;$&quot;* &quot;-&quot;??_);_(@_)">
                  <c:v>172.11509999999998</c:v>
                </c:pt>
                <c:pt idx="889" formatCode="_(&quot;$&quot;* #,##0.00_);_(&quot;$&quot;* \(#,##0.00\);_(&quot;$&quot;* &quot;-&quot;??_);_(@_)">
                  <c:v>173.92140000000003</c:v>
                </c:pt>
                <c:pt idx="890" formatCode="_(&quot;$&quot;* #,##0.00_);_(&quot;$&quot;* \(#,##0.00\);_(&quot;$&quot;* &quot;-&quot;??_);_(@_)">
                  <c:v>175.33073333333334</c:v>
                </c:pt>
                <c:pt idx="891" formatCode="_(&quot;$&quot;* #,##0.00_);_(&quot;$&quot;* \(#,##0.00\);_(&quot;$&quot;* &quot;-&quot;??_);_(@_)">
                  <c:v>176.87236666666669</c:v>
                </c:pt>
                <c:pt idx="892" formatCode="_(&quot;$&quot;* #,##0.00_);_(&quot;$&quot;* \(#,##0.00\);_(&quot;$&quot;* &quot;-&quot;??_);_(@_)">
                  <c:v>178.07986666666667</c:v>
                </c:pt>
                <c:pt idx="893" formatCode="_(&quot;$&quot;* #,##0.00_);_(&quot;$&quot;* \(#,##0.00\);_(&quot;$&quot;* &quot;-&quot;??_);_(@_)">
                  <c:v>178.85066666666668</c:v>
                </c:pt>
                <c:pt idx="894" formatCode="_(&quot;$&quot;* #,##0.00_);_(&quot;$&quot;* \(#,##0.00\);_(&quot;$&quot;* &quot;-&quot;??_);_(@_)">
                  <c:v>178.55953333333332</c:v>
                </c:pt>
                <c:pt idx="895" formatCode="_(&quot;$&quot;* #,##0.00_);_(&quot;$&quot;* \(#,##0.00\);_(&quot;$&quot;* &quot;-&quot;??_);_(@_)">
                  <c:v>177.52406666666664</c:v>
                </c:pt>
                <c:pt idx="896" formatCode="_(&quot;$&quot;* #,##0.00_);_(&quot;$&quot;* \(#,##0.00\);_(&quot;$&quot;* &quot;-&quot;??_);_(@_)">
                  <c:v>177.85159999999999</c:v>
                </c:pt>
                <c:pt idx="897" formatCode="_(&quot;$&quot;* #,##0.00_);_(&quot;$&quot;* \(#,##0.00\);_(&quot;$&quot;* &quot;-&quot;??_);_(@_)">
                  <c:v>178.43056666666666</c:v>
                </c:pt>
                <c:pt idx="898" formatCode="_(&quot;$&quot;* #,##0.00_);_(&quot;$&quot;* \(#,##0.00\);_(&quot;$&quot;* &quot;-&quot;??_);_(@_)">
                  <c:v>180.40556666666669</c:v>
                </c:pt>
                <c:pt idx="899" formatCode="_(&quot;$&quot;* #,##0.00_);_(&quot;$&quot;* \(#,##0.00\);_(&quot;$&quot;* &quot;-&quot;??_);_(@_)">
                  <c:v>181.31200000000001</c:v>
                </c:pt>
                <c:pt idx="900" formatCode="_(&quot;$&quot;* #,##0.00_);_(&quot;$&quot;* \(#,##0.00\);_(&quot;$&quot;* &quot;-&quot;??_);_(@_)">
                  <c:v>182.30113333333335</c:v>
                </c:pt>
                <c:pt idx="901" formatCode="_(&quot;$&quot;* #,##0.00_);_(&quot;$&quot;* \(#,##0.00\);_(&quot;$&quot;* &quot;-&quot;??_);_(@_)">
                  <c:v>183.03556666666668</c:v>
                </c:pt>
                <c:pt idx="902" formatCode="_(&quot;$&quot;* #,##0.00_);_(&quot;$&quot;* \(#,##0.00\);_(&quot;$&quot;* &quot;-&quot;??_);_(@_)">
                  <c:v>183.56820000000002</c:v>
                </c:pt>
                <c:pt idx="903" formatCode="_(&quot;$&quot;* #,##0.00_);_(&quot;$&quot;* \(#,##0.00\);_(&quot;$&quot;* &quot;-&quot;??_);_(@_)">
                  <c:v>183.91890000000001</c:v>
                </c:pt>
                <c:pt idx="904" formatCode="_(&quot;$&quot;* #,##0.00_);_(&quot;$&quot;* \(#,##0.00\);_(&quot;$&quot;* &quot;-&quot;??_);_(@_)">
                  <c:v>183.24073333333331</c:v>
                </c:pt>
                <c:pt idx="905" formatCode="_(&quot;$&quot;* #,##0.00_);_(&quot;$&quot;* \(#,##0.00\);_(&quot;$&quot;* &quot;-&quot;??_);_(@_)">
                  <c:v>183.92886666666664</c:v>
                </c:pt>
                <c:pt idx="906" formatCode="_(&quot;$&quot;* #,##0.00_);_(&quot;$&quot;* \(#,##0.00\);_(&quot;$&quot;* &quot;-&quot;??_);_(@_)">
                  <c:v>184.48133333333331</c:v>
                </c:pt>
                <c:pt idx="907" formatCode="_(&quot;$&quot;* #,##0.00_);_(&quot;$&quot;* \(#,##0.00\);_(&quot;$&quot;* &quot;-&quot;??_);_(@_)">
                  <c:v>184.91470000000001</c:v>
                </c:pt>
                <c:pt idx="908" formatCode="_(&quot;$&quot;* #,##0.00_);_(&quot;$&quot;* \(#,##0.00\);_(&quot;$&quot;* &quot;-&quot;??_);_(@_)">
                  <c:v>185.26536666666667</c:v>
                </c:pt>
                <c:pt idx="909" formatCode="_(&quot;$&quot;* #,##0.00_);_(&quot;$&quot;* \(#,##0.00\);_(&quot;$&quot;* &quot;-&quot;??_);_(@_)">
                  <c:v>186.1156</c:v>
                </c:pt>
                <c:pt idx="910" formatCode="_(&quot;$&quot;* #,##0.00_);_(&quot;$&quot;* \(#,##0.00\);_(&quot;$&quot;* &quot;-&quot;??_);_(@_)">
                  <c:v>187.54476666666667</c:v>
                </c:pt>
                <c:pt idx="911" formatCode="_(&quot;$&quot;* #,##0.00_);_(&quot;$&quot;* \(#,##0.00\);_(&quot;$&quot;* &quot;-&quot;??_);_(@_)">
                  <c:v>189.49993333333336</c:v>
                </c:pt>
                <c:pt idx="912" formatCode="_(&quot;$&quot;* #,##0.00_);_(&quot;$&quot;* \(#,##0.00\);_(&quot;$&quot;* &quot;-&quot;??_);_(@_)">
                  <c:v>190.56186666666667</c:v>
                </c:pt>
                <c:pt idx="913" formatCode="_(&quot;$&quot;* #,##0.00_);_(&quot;$&quot;* \(#,##0.00\);_(&quot;$&quot;* &quot;-&quot;??_);_(@_)">
                  <c:v>191.13750000000002</c:v>
                </c:pt>
                <c:pt idx="914" formatCode="_(&quot;$&quot;* #,##0.00_);_(&quot;$&quot;* \(#,##0.00\);_(&quot;$&quot;* &quot;-&quot;??_);_(@_)">
                  <c:v>190.42293333333336</c:v>
                </c:pt>
                <c:pt idx="915" formatCode="_(&quot;$&quot;* #,##0.00_);_(&quot;$&quot;* \(#,##0.00\);_(&quot;$&quot;* &quot;-&quot;??_);_(@_)">
                  <c:v>189.83406666666667</c:v>
                </c:pt>
                <c:pt idx="916" formatCode="_(&quot;$&quot;* #,##0.00_);_(&quot;$&quot;* \(#,##0.00\);_(&quot;$&quot;* &quot;-&quot;??_);_(@_)">
                  <c:v>188.93423333333331</c:v>
                </c:pt>
                <c:pt idx="917" formatCode="_(&quot;$&quot;* #,##0.00_);_(&quot;$&quot;* \(#,##0.00\);_(&quot;$&quot;* &quot;-&quot;??_);_(@_)">
                  <c:v>187.70026666666669</c:v>
                </c:pt>
                <c:pt idx="918" formatCode="_(&quot;$&quot;* #,##0.00_);_(&quot;$&quot;* \(#,##0.00\);_(&quot;$&quot;* &quot;-&quot;??_);_(@_)">
                  <c:v>187.39923333333331</c:v>
                </c:pt>
                <c:pt idx="919" formatCode="_(&quot;$&quot;* #,##0.00_);_(&quot;$&quot;* \(#,##0.00\);_(&quot;$&quot;* &quot;-&quot;??_);_(@_)">
                  <c:v>188.0377</c:v>
                </c:pt>
                <c:pt idx="920" formatCode="_(&quot;$&quot;* #,##0.00_);_(&quot;$&quot;* \(#,##0.00\);_(&quot;$&quot;* &quot;-&quot;??_);_(@_)">
                  <c:v>188.90113333333332</c:v>
                </c:pt>
                <c:pt idx="921" formatCode="_(&quot;$&quot;* #,##0.00_);_(&quot;$&quot;* \(#,##0.00\);_(&quot;$&quot;* &quot;-&quot;??_);_(@_)">
                  <c:v>190.2972</c:v>
                </c:pt>
                <c:pt idx="922" formatCode="_(&quot;$&quot;* #,##0.00_);_(&quot;$&quot;* \(#,##0.00\);_(&quot;$&quot;* &quot;-&quot;??_);_(@_)">
                  <c:v>191.35253333333333</c:v>
                </c:pt>
                <c:pt idx="923" formatCode="_(&quot;$&quot;* #,##0.00_);_(&quot;$&quot;* \(#,##0.00\);_(&quot;$&quot;* &quot;-&quot;??_);_(@_)">
                  <c:v>192.81146666666666</c:v>
                </c:pt>
                <c:pt idx="924" formatCode="_(&quot;$&quot;* #,##0.00_);_(&quot;$&quot;* \(#,##0.00\);_(&quot;$&quot;* &quot;-&quot;??_);_(@_)">
                  <c:v>192.52696666666665</c:v>
                </c:pt>
                <c:pt idx="925" formatCode="_(&quot;$&quot;* #,##0.00_);_(&quot;$&quot;* \(#,##0.00\);_(&quot;$&quot;* &quot;-&quot;??_);_(@_)">
                  <c:v>191.9348</c:v>
                </c:pt>
                <c:pt idx="926" formatCode="_(&quot;$&quot;* #,##0.00_);_(&quot;$&quot;* \(#,##0.00\);_(&quot;$&quot;* &quot;-&quot;??_);_(@_)">
                  <c:v>191.15736666666666</c:v>
                </c:pt>
                <c:pt idx="927" formatCode="_(&quot;$&quot;* #,##0.00_);_(&quot;$&quot;* \(#,##0.00\);_(&quot;$&quot;* &quot;-&quot;??_);_(@_)">
                  <c:v>191.31946666666667</c:v>
                </c:pt>
                <c:pt idx="928" formatCode="_(&quot;$&quot;* #,##0.00_);_(&quot;$&quot;* \(#,##0.00\);_(&quot;$&quot;* &quot;-&quot;??_);_(@_)">
                  <c:v>192.16639999999998</c:v>
                </c:pt>
                <c:pt idx="929" formatCode="_(&quot;$&quot;* #,##0.00_);_(&quot;$&quot;* \(#,##0.00\);_(&quot;$&quot;* &quot;-&quot;??_);_(@_)">
                  <c:v>192.3219</c:v>
                </c:pt>
                <c:pt idx="930" formatCode="_(&quot;$&quot;* #,##0.00_);_(&quot;$&quot;* \(#,##0.00\);_(&quot;$&quot;* &quot;-&quot;??_);_(@_)">
                  <c:v>193.053</c:v>
                </c:pt>
                <c:pt idx="931" formatCode="_(&quot;$&quot;* #,##0.00_);_(&quot;$&quot;* \(#,##0.00\);_(&quot;$&quot;* &quot;-&quot;??_);_(@_)">
                  <c:v>193.69809999999998</c:v>
                </c:pt>
                <c:pt idx="932" formatCode="_(&quot;$&quot;* #,##0.00_);_(&quot;$&quot;* \(#,##0.00\);_(&quot;$&quot;* &quot;-&quot;??_);_(@_)">
                  <c:v>194.48876666666669</c:v>
                </c:pt>
                <c:pt idx="933" formatCode="_(&quot;$&quot;* #,##0.00_);_(&quot;$&quot;* \(#,##0.00\);_(&quot;$&quot;* &quot;-&quot;??_);_(@_)">
                  <c:v>193.4136</c:v>
                </c:pt>
                <c:pt idx="934" formatCode="_(&quot;$&quot;* #,##0.00_);_(&quot;$&quot;* \(#,##0.00\);_(&quot;$&quot;* &quot;-&quot;??_);_(@_)">
                  <c:v>191.66683333333333</c:v>
                </c:pt>
                <c:pt idx="935" formatCode="_(&quot;$&quot;* #,##0.00_);_(&quot;$&quot;* \(#,##0.00\);_(&quot;$&quot;* &quot;-&quot;??_);_(@_)">
                  <c:v>187.16099999999997</c:v>
                </c:pt>
                <c:pt idx="936" formatCode="_(&quot;$&quot;* #,##0.00_);_(&quot;$&quot;* \(#,##0.00\);_(&quot;$&quot;* &quot;-&quot;??_);_(@_)">
                  <c:v>182.61876666666669</c:v>
                </c:pt>
                <c:pt idx="937" formatCode="_(&quot;$&quot;* #,##0.00_);_(&quot;$&quot;* \(#,##0.00\);_(&quot;$&quot;* &quot;-&quot;??_);_(@_)">
                  <c:v>178.85730000000001</c:v>
                </c:pt>
                <c:pt idx="938" formatCode="_(&quot;$&quot;* #,##0.00_);_(&quot;$&quot;* \(#,##0.00\);_(&quot;$&quot;* &quot;-&quot;??_);_(@_)">
                  <c:v>177.60016666666669</c:v>
                </c:pt>
                <c:pt idx="939" formatCode="_(&quot;$&quot;* #,##0.00_);_(&quot;$&quot;* \(#,##0.00\);_(&quot;$&quot;* &quot;-&quot;??_);_(@_)">
                  <c:v>177.30903333333333</c:v>
                </c:pt>
                <c:pt idx="940" formatCode="_(&quot;$&quot;* #,##0.00_);_(&quot;$&quot;* \(#,##0.00\);_(&quot;$&quot;* &quot;-&quot;??_);_(@_)">
                  <c:v>176.72349999999997</c:v>
                </c:pt>
                <c:pt idx="941" formatCode="_(&quot;$&quot;* #,##0.00_);_(&quot;$&quot;* \(#,##0.00\);_(&quot;$&quot;* &quot;-&quot;??_);_(@_)">
                  <c:v>177.22379999999998</c:v>
                </c:pt>
                <c:pt idx="942" formatCode="_(&quot;$&quot;* #,##0.00_);_(&quot;$&quot;* \(#,##0.00\);_(&quot;$&quot;* &quot;-&quot;??_);_(@_)">
                  <c:v>177.13106666666667</c:v>
                </c:pt>
                <c:pt idx="943" formatCode="_(&quot;$&quot;* #,##0.00_);_(&quot;$&quot;* \(#,##0.00\);_(&quot;$&quot;* &quot;-&quot;??_);_(@_)">
                  <c:v>176.7269</c:v>
                </c:pt>
                <c:pt idx="944" formatCode="_(&quot;$&quot;* #,##0.00_);_(&quot;$&quot;* \(#,##0.00\);_(&quot;$&quot;* &quot;-&quot;??_);_(@_)">
                  <c:v>174.91816666666668</c:v>
                </c:pt>
                <c:pt idx="945" formatCode="_(&quot;$&quot;* #,##0.00_);_(&quot;$&quot;* \(#,##0.00\);_(&quot;$&quot;* &quot;-&quot;??_);_(@_)">
                  <c:v>173.9376</c:v>
                </c:pt>
                <c:pt idx="946" formatCode="_(&quot;$&quot;* #,##0.00_);_(&quot;$&quot;* \(#,##0.00\);_(&quot;$&quot;* &quot;-&quot;??_);_(@_)">
                  <c:v>173.69576666666663</c:v>
                </c:pt>
                <c:pt idx="947" formatCode="_(&quot;$&quot;* #,##0.00_);_(&quot;$&quot;* \(#,##0.00\);_(&quot;$&quot;* &quot;-&quot;??_);_(@_)">
                  <c:v>174.76576666666668</c:v>
                </c:pt>
                <c:pt idx="948" formatCode="_(&quot;$&quot;* #,##0.00_);_(&quot;$&quot;* \(#,##0.00\);_(&quot;$&quot;* &quot;-&quot;??_);_(@_)">
                  <c:v>176.96209999999999</c:v>
                </c:pt>
                <c:pt idx="949" formatCode="_(&quot;$&quot;* #,##0.00_);_(&quot;$&quot;* \(#,##0.00\);_(&quot;$&quot;* &quot;-&quot;??_);_(@_)">
                  <c:v>177.14099999999999</c:v>
                </c:pt>
                <c:pt idx="950" formatCode="_(&quot;$&quot;* #,##0.00_);_(&quot;$&quot;* \(#,##0.00\);_(&quot;$&quot;* &quot;-&quot;??_);_(@_)">
                  <c:v>177.59816666666666</c:v>
                </c:pt>
                <c:pt idx="951" formatCode="_(&quot;$&quot;* #,##0.00_);_(&quot;$&quot;* \(#,##0.00\);_(&quot;$&quot;* &quot;-&quot;??_);_(@_)">
                  <c:v>177.29006666666669</c:v>
                </c:pt>
                <c:pt idx="952" formatCode="_(&quot;$&quot;* #,##0.00_);_(&quot;$&quot;* \(#,##0.00\);_(&quot;$&quot;* &quot;-&quot;??_);_(@_)">
                  <c:v>179.85410000000002</c:v>
                </c:pt>
                <c:pt idx="953" formatCode="_(&quot;$&quot;* #,##0.00_);_(&quot;$&quot;* \(#,##0.00\);_(&quot;$&quot;* &quot;-&quot;??_);_(@_)">
                  <c:v>182.84880000000001</c:v>
                </c:pt>
                <c:pt idx="954" formatCode="_(&quot;$&quot;* #,##0.00_);_(&quot;$&quot;* \(#,##0.00\);_(&quot;$&quot;* &quot;-&quot;??_);_(@_)">
                  <c:v>185.39296666666667</c:v>
                </c:pt>
                <c:pt idx="955" formatCode="_(&quot;$&quot;* #,##0.00_);_(&quot;$&quot;* \(#,##0.00\);_(&quot;$&quot;* &quot;-&quot;??_);_(@_)">
                  <c:v>187.16196666666664</c:v>
                </c:pt>
                <c:pt idx="956" formatCode="_(&quot;$&quot;* #,##0.00_);_(&quot;$&quot;* \(#,##0.00\);_(&quot;$&quot;* &quot;-&quot;??_);_(@_)">
                  <c:v>187.84106666666665</c:v>
                </c:pt>
                <c:pt idx="957" formatCode="_(&quot;$&quot;* #,##0.00_);_(&quot;$&quot;* \(#,##0.00\);_(&quot;$&quot;* &quot;-&quot;??_);_(@_)">
                  <c:v>186.1979666666667</c:v>
                </c:pt>
                <c:pt idx="958" formatCode="_(&quot;$&quot;* #,##0.00_);_(&quot;$&quot;* \(#,##0.00\);_(&quot;$&quot;* &quot;-&quot;??_);_(@_)">
                  <c:v>182.25583333333336</c:v>
                </c:pt>
                <c:pt idx="959" formatCode="_(&quot;$&quot;* #,##0.00_);_(&quot;$&quot;* \(#,##0.00\);_(&quot;$&quot;* &quot;-&quot;??_);_(@_)">
                  <c:v>178.43956666666668</c:v>
                </c:pt>
                <c:pt idx="960" formatCode="_(&quot;$&quot;* #,##0.00_);_(&quot;$&quot;* \(#,##0.00\);_(&quot;$&quot;* &quot;-&quot;??_);_(@_)">
                  <c:v>177.26356666666666</c:v>
                </c:pt>
                <c:pt idx="961" formatCode="_(&quot;$&quot;* #,##0.00_);_(&quot;$&quot;* \(#,##0.00\);_(&quot;$&quot;* &quot;-&quot;??_);_(@_)">
                  <c:v>176.84616666666668</c:v>
                </c:pt>
                <c:pt idx="962" formatCode="_(&quot;$&quot;* #,##0.00_);_(&quot;$&quot;* \(#,##0.00\);_(&quot;$&quot;* &quot;-&quot;??_);_(@_)">
                  <c:v>175.53103333333334</c:v>
                </c:pt>
                <c:pt idx="963" formatCode="_(&quot;$&quot;* #,##0.00_);_(&quot;$&quot;* \(#,##0.00\);_(&quot;$&quot;* &quot;-&quot;??_);_(@_)">
                  <c:v>174.33180000000002</c:v>
                </c:pt>
                <c:pt idx="964" formatCode="_(&quot;$&quot;* #,##0.00_);_(&quot;$&quot;* \(#,##0.00\);_(&quot;$&quot;* &quot;-&quot;??_);_(@_)">
                  <c:v>173.90446666666665</c:v>
                </c:pt>
                <c:pt idx="965" formatCode="_(&quot;$&quot;* #,##0.00_);_(&quot;$&quot;* \(#,##0.00\);_(&quot;$&quot;* &quot;-&quot;??_);_(@_)">
                  <c:v>175.15003333333334</c:v>
                </c:pt>
                <c:pt idx="966" formatCode="_(&quot;$&quot;* #,##0.00_);_(&quot;$&quot;* \(#,##0.00\);_(&quot;$&quot;* &quot;-&quot;??_);_(@_)">
                  <c:v>176.25320000000002</c:v>
                </c:pt>
                <c:pt idx="967" formatCode="_(&quot;$&quot;* #,##0.00_);_(&quot;$&quot;* \(#,##0.00\);_(&quot;$&quot;* &quot;-&quot;??_);_(@_)">
                  <c:v>176.41219999999998</c:v>
                </c:pt>
                <c:pt idx="968" formatCode="_(&quot;$&quot;* #,##0.00_);_(&quot;$&quot;* \(#,##0.00\);_(&quot;$&quot;* &quot;-&quot;??_);_(@_)">
                  <c:v>175.07386666666665</c:v>
                </c:pt>
                <c:pt idx="969" formatCode="_(&quot;$&quot;* #,##0.00_);_(&quot;$&quot;* \(#,##0.00\);_(&quot;$&quot;* &quot;-&quot;??_);_(@_)">
                  <c:v>173.65600000000003</c:v>
                </c:pt>
                <c:pt idx="970" formatCode="_(&quot;$&quot;* #,##0.00_);_(&quot;$&quot;* \(#,##0.00\);_(&quot;$&quot;* &quot;-&quot;??_);_(@_)">
                  <c:v>173.85143333333335</c:v>
                </c:pt>
                <c:pt idx="971" formatCode="_(&quot;$&quot;* #,##0.00_);_(&quot;$&quot;* \(#,##0.00\);_(&quot;$&quot;* &quot;-&quot;??_);_(@_)">
                  <c:v>173.19883333333337</c:v>
                </c:pt>
                <c:pt idx="972" formatCode="_(&quot;$&quot;* #,##0.00_);_(&quot;$&quot;* \(#,##0.00\);_(&quot;$&quot;* &quot;-&quot;??_);_(@_)">
                  <c:v>171.75450000000001</c:v>
                </c:pt>
                <c:pt idx="973" formatCode="_(&quot;$&quot;* #,##0.00_);_(&quot;$&quot;* \(#,##0.00\);_(&quot;$&quot;* &quot;-&quot;??_);_(@_)">
                  <c:v>169.96896666666669</c:v>
                </c:pt>
                <c:pt idx="974" formatCode="_(&quot;$&quot;* #,##0.00_);_(&quot;$&quot;* \(#,##0.00\);_(&quot;$&quot;* &quot;-&quot;??_);_(@_)">
                  <c:v>169.72053333333335</c:v>
                </c:pt>
                <c:pt idx="975" formatCode="_(&quot;$&quot;* #,##0.00_);_(&quot;$&quot;* \(#,##0.00\);_(&quot;$&quot;* &quot;-&quot;??_);_(@_)">
                  <c:v>170.82033333333334</c:v>
                </c:pt>
                <c:pt idx="976" formatCode="_(&quot;$&quot;* #,##0.00_);_(&quot;$&quot;* \(#,##0.00\);_(&quot;$&quot;* &quot;-&quot;??_);_(@_)">
                  <c:v>171.38679999999999</c:v>
                </c:pt>
                <c:pt idx="977" formatCode="_(&quot;$&quot;* #,##0.00_);_(&quot;$&quot;* \(#,##0.00\);_(&quot;$&quot;* &quot;-&quot;??_);_(@_)">
                  <c:v>172.19839999999999</c:v>
                </c:pt>
                <c:pt idx="978" formatCode="_(&quot;$&quot;* #,##0.00_);_(&quot;$&quot;* \(#,##0.00\);_(&quot;$&quot;* &quot;-&quot;??_);_(@_)">
                  <c:v>172.58270000000002</c:v>
                </c:pt>
                <c:pt idx="979" formatCode="_(&quot;$&quot;* #,##0.00_);_(&quot;$&quot;* \(#,##0.00\);_(&quot;$&quot;* &quot;-&quot;??_);_(@_)">
                  <c:v>174.26886666666667</c:v>
                </c:pt>
                <c:pt idx="980" formatCode="_(&quot;$&quot;* #,##0.00_);_(&quot;$&quot;* \(#,##0.00\);_(&quot;$&quot;* &quot;-&quot;??_);_(@_)">
                  <c:v>176.03456666666668</c:v>
                </c:pt>
                <c:pt idx="981" formatCode="_(&quot;$&quot;* #,##0.00_);_(&quot;$&quot;* \(#,##0.00\);_(&quot;$&quot;* &quot;-&quot;??_);_(@_)">
                  <c:v>177.18736666666666</c:v>
                </c:pt>
                <c:pt idx="982" formatCode="_(&quot;$&quot;* #,##0.00_);_(&quot;$&quot;* \(#,##0.00\);_(&quot;$&quot;* &quot;-&quot;??_);_(@_)">
                  <c:v>177.95259999999999</c:v>
                </c:pt>
                <c:pt idx="983" formatCode="_(&quot;$&quot;* #,##0.00_);_(&quot;$&quot;* \(#,##0.00\);_(&quot;$&quot;* &quot;-&quot;??_);_(@_)">
                  <c:v>178.52236666666667</c:v>
                </c:pt>
                <c:pt idx="984" formatCode="_(&quot;$&quot;* #,##0.00_);_(&quot;$&quot;* \(#,##0.00\);_(&quot;$&quot;* &quot;-&quot;??_);_(@_)">
                  <c:v>178.67476666666667</c:v>
                </c:pt>
                <c:pt idx="985" formatCode="_(&quot;$&quot;* #,##0.00_);_(&quot;$&quot;* \(#,##0.00\);_(&quot;$&quot;* &quot;-&quot;??_);_(@_)">
                  <c:v>178.31700000000001</c:v>
                </c:pt>
                <c:pt idx="986" formatCode="_(&quot;$&quot;* #,##0.00_);_(&quot;$&quot;* \(#,##0.00\);_(&quot;$&quot;* &quot;-&quot;??_);_(@_)">
                  <c:v>177.13766666666666</c:v>
                </c:pt>
                <c:pt idx="987" formatCode="_(&quot;$&quot;* #,##0.00_);_(&quot;$&quot;* \(#,##0.00\);_(&quot;$&quot;* &quot;-&quot;??_);_(@_)">
                  <c:v>176.14053333333331</c:v>
                </c:pt>
                <c:pt idx="988" formatCode="_(&quot;$&quot;* #,##0.00_);_(&quot;$&quot;* \(#,##0.00\);_(&quot;$&quot;* &quot;-&quot;??_);_(@_)">
                  <c:v>175.06059999999999</c:v>
                </c:pt>
                <c:pt idx="989" formatCode="_(&quot;$&quot;* #,##0.00_);_(&quot;$&quot;* \(#,##0.00\);_(&quot;$&quot;* &quot;-&quot;??_);_(@_)">
                  <c:v>173.64610000000002</c:v>
                </c:pt>
                <c:pt idx="990" formatCode="_(&quot;$&quot;* #,##0.00_);_(&quot;$&quot;* \(#,##0.00\);_(&quot;$&quot;* &quot;-&quot;??_);_(@_)">
                  <c:v>172.70529999999999</c:v>
                </c:pt>
                <c:pt idx="991" formatCode="_(&quot;$&quot;* #,##0.00_);_(&quot;$&quot;* \(#,##0.00\);_(&quot;$&quot;* &quot;-&quot;??_);_(@_)">
                  <c:v>172.03613333333331</c:v>
                </c:pt>
                <c:pt idx="992" formatCode="_(&quot;$&quot;* #,##0.00_);_(&quot;$&quot;* \(#,##0.00\);_(&quot;$&quot;* &quot;-&quot;??_);_(@_)">
                  <c:v>171.44643333333332</c:v>
                </c:pt>
                <c:pt idx="993" formatCode="_(&quot;$&quot;* #,##0.00_);_(&quot;$&quot;* \(#,##0.00\);_(&quot;$&quot;* &quot;-&quot;??_);_(@_)">
                  <c:v>169.42236666666668</c:v>
                </c:pt>
                <c:pt idx="994" formatCode="_(&quot;$&quot;* #,##0.00_);_(&quot;$&quot;* \(#,##0.00\);_(&quot;$&quot;* &quot;-&quot;??_);_(@_)">
                  <c:v>167.69313333333332</c:v>
                </c:pt>
                <c:pt idx="995" formatCode="_(&quot;$&quot;* #,##0.00_);_(&quot;$&quot;* \(#,##0.00\);_(&quot;$&quot;* &quot;-&quot;??_);_(@_)">
                  <c:v>167.4248</c:v>
                </c:pt>
                <c:pt idx="996" formatCode="_(&quot;$&quot;* #,##0.00_);_(&quot;$&quot;* \(#,##0.00\);_(&quot;$&quot;* &quot;-&quot;??_);_(@_)">
                  <c:v>168.71013333333335</c:v>
                </c:pt>
                <c:pt idx="997" formatCode="_(&quot;$&quot;* #,##0.00_);_(&quot;$&quot;* \(#,##0.00\);_(&quot;$&quot;* &quot;-&quot;??_);_(@_)">
                  <c:v>170.61493333333331</c:v>
                </c:pt>
                <c:pt idx="998" formatCode="_(&quot;$&quot;* #,##0.00_);_(&quot;$&quot;* \(#,##0.00\);_(&quot;$&quot;* &quot;-&quot;??_);_(@_)">
                  <c:v>173.0266</c:v>
                </c:pt>
                <c:pt idx="999" formatCode="_(&quot;$&quot;* #,##0.00_);_(&quot;$&quot;* \(#,##0.00\);_(&quot;$&quot;* &quot;-&quot;??_);_(@_)">
                  <c:v>174.97446666666667</c:v>
                </c:pt>
                <c:pt idx="1000" formatCode="_(&quot;$&quot;* #,##0.00_);_(&quot;$&quot;* \(#,##0.00\);_(&quot;$&quot;* &quot;-&quot;??_);_(@_)">
                  <c:v>176.71696666666671</c:v>
                </c:pt>
                <c:pt idx="1001" formatCode="_(&quot;$&quot;* #,##0.00_);_(&quot;$&quot;* \(#,##0.00\);_(&quot;$&quot;* &quot;-&quot;??_);_(@_)">
                  <c:v>178.12490000000003</c:v>
                </c:pt>
                <c:pt idx="1002" formatCode="_(&quot;$&quot;* #,##0.00_);_(&quot;$&quot;* \(#,##0.00\);_(&quot;$&quot;* &quot;-&quot;??_);_(@_)">
                  <c:v>180.19203333333334</c:v>
                </c:pt>
                <c:pt idx="1003" formatCode="_(&quot;$&quot;* #,##0.00_);_(&quot;$&quot;* \(#,##0.00\);_(&quot;$&quot;* &quot;-&quot;??_);_(@_)">
                  <c:v>181.24546666666666</c:v>
                </c:pt>
                <c:pt idx="1004" formatCode="_(&quot;$&quot;* #,##0.00_);_(&quot;$&quot;* \(#,##0.00\);_(&quot;$&quot;* &quot;-&quot;??_);_(@_)">
                  <c:v>182.84403333333333</c:v>
                </c:pt>
                <c:pt idx="1005" formatCode="_(&quot;$&quot;* #,##0.00_);_(&quot;$&quot;* \(#,##0.00\);_(&quot;$&quot;* &quot;-&quot;??_);_(@_)">
                  <c:v>183.55743333333331</c:v>
                </c:pt>
                <c:pt idx="1006" formatCode="_(&quot;$&quot;* #,##0.00_);_(&quot;$&quot;* \(#,##0.00\);_(&quot;$&quot;* &quot;-&quot;??_);_(@_)">
                  <c:v>185.30553333333333</c:v>
                </c:pt>
                <c:pt idx="1007" formatCode="_(&quot;$&quot;* #,##0.00_);_(&quot;$&quot;* \(#,##0.00\);_(&quot;$&quot;* &quot;-&quot;??_);_(@_)">
                  <c:v>185.83956666666666</c:v>
                </c:pt>
                <c:pt idx="1008" formatCode="_(&quot;$&quot;* #,##0.00_);_(&quot;$&quot;* \(#,##0.00\);_(&quot;$&quot;* &quot;-&quot;??_);_(@_)">
                  <c:v>187.46823333333336</c:v>
                </c:pt>
                <c:pt idx="1009" formatCode="_(&quot;$&quot;* #,##0.00_);_(&quot;$&quot;* \(#,##0.00\);_(&quot;$&quot;* &quot;-&quot;??_);_(@_)">
                  <c:v>188.21456666666668</c:v>
                </c:pt>
                <c:pt idx="1010" formatCode="_(&quot;$&quot;* #,##0.00_);_(&quot;$&quot;* \(#,##0.00\);_(&quot;$&quot;* &quot;-&quot;??_);_(@_)">
                  <c:v>189.35563333333334</c:v>
                </c:pt>
                <c:pt idx="1011" formatCode="_(&quot;$&quot;* #,##0.00_);_(&quot;$&quot;* \(#,##0.00\);_(&quot;$&quot;* &quot;-&quot;??_);_(@_)">
                  <c:v>189.66413333333333</c:v>
                </c:pt>
                <c:pt idx="1012" formatCode="_(&quot;$&quot;* #,##0.00_);_(&quot;$&quot;* \(#,##0.00\);_(&quot;$&quot;* &quot;-&quot;??_);_(@_)">
                  <c:v>190.20150000000001</c:v>
                </c:pt>
                <c:pt idx="1013" formatCode="_(&quot;$&quot;* #,##0.00_);_(&quot;$&quot;* \(#,##0.00\);_(&quot;$&quot;* &quot;-&quot;??_);_(@_)">
                  <c:v>189.7106</c:v>
                </c:pt>
                <c:pt idx="1014" formatCode="_(&quot;$&quot;* #,##0.00_);_(&quot;$&quot;* \(#,##0.00\);_(&quot;$&quot;* &quot;-&quot;??_);_(@_)">
                  <c:v>189.42863333333332</c:v>
                </c:pt>
                <c:pt idx="1015" formatCode="_(&quot;$&quot;* #,##0.00_);_(&quot;$&quot;* \(#,##0.00\);_(&quot;$&quot;* &quot;-&quot;??_);_(@_)">
                  <c:v>189.1268</c:v>
                </c:pt>
                <c:pt idx="1016" formatCode="_(&quot;$&quot;* #,##0.00_);_(&quot;$&quot;* \(#,##0.00\);_(&quot;$&quot;* &quot;-&quot;??_);_(@_)">
                  <c:v>188.92776666666668</c:v>
                </c:pt>
                <c:pt idx="1017" formatCode="_(&quot;$&quot;* #,##0.00_);_(&quot;$&quot;* \(#,##0.00\);_(&quot;$&quot;* &quot;-&quot;??_);_(@_)">
                  <c:v>188.98086666666666</c:v>
                </c:pt>
                <c:pt idx="1018" formatCode="_(&quot;$&quot;* #,##0.00_);_(&quot;$&quot;* \(#,##0.00\);_(&quot;$&quot;* &quot;-&quot;??_);_(@_)">
                  <c:v>189.2595</c:v>
                </c:pt>
                <c:pt idx="1019" formatCode="_(&quot;$&quot;* #,##0.00_);_(&quot;$&quot;* \(#,##0.00\);_(&quot;$&quot;* &quot;-&quot;??_);_(@_)">
                  <c:v>189.27940000000001</c:v>
                </c:pt>
                <c:pt idx="1020" formatCode="_(&quot;$&quot;* #,##0.00_);_(&quot;$&quot;* \(#,##0.00\);_(&quot;$&quot;* &quot;-&quot;??_);_(@_)">
                  <c:v>190.43043333333335</c:v>
                </c:pt>
                <c:pt idx="1021" formatCode="_(&quot;$&quot;* #,##0.00_);_(&quot;$&quot;* \(#,##0.00\);_(&quot;$&quot;* &quot;-&quot;??_);_(@_)">
                  <c:v>190.78866666666667</c:v>
                </c:pt>
                <c:pt idx="1022" formatCode="_(&quot;$&quot;* #,##0.00_);_(&quot;$&quot;* \(#,##0.00\);_(&quot;$&quot;* &quot;-&quot;??_);_(@_)">
                  <c:v>192.39413333333334</c:v>
                </c:pt>
                <c:pt idx="1023" formatCode="_(&quot;$&quot;* #,##0.00_);_(&quot;$&quot;* \(#,##0.00\);_(&quot;$&quot;* &quot;-&quot;??_);_(@_)">
                  <c:v>193.15373333333332</c:v>
                </c:pt>
                <c:pt idx="1024" formatCode="_(&quot;$&quot;* #,##0.00_);_(&quot;$&quot;* \(#,##0.00\);_(&quot;$&quot;* &quot;-&quot;??_);_(@_)">
                  <c:v>193.43899999999999</c:v>
                </c:pt>
                <c:pt idx="1025" formatCode="_(&quot;$&quot;* #,##0.00_);_(&quot;$&quot;* \(#,##0.00\);_(&quot;$&quot;* &quot;-&quot;??_);_(@_)">
                  <c:v>193.58496666666667</c:v>
                </c:pt>
                <c:pt idx="1026" formatCode="_(&quot;$&quot;* #,##0.00_);_(&quot;$&quot;* \(#,##0.00\);_(&quot;$&quot;* &quot;-&quot;??_);_(@_)">
                  <c:v>194.33130000000003</c:v>
                </c:pt>
                <c:pt idx="1027" formatCode="_(&quot;$&quot;* #,##0.00_);_(&quot;$&quot;* \(#,##0.00\);_(&quot;$&quot;* &quot;-&quot;??_);_(@_)">
                  <c:v>195.96663333333333</c:v>
                </c:pt>
                <c:pt idx="1028" formatCode="_(&quot;$&quot;* #,##0.00_);_(&quot;$&quot;* \(#,##0.00\);_(&quot;$&quot;* &quot;-&quot;??_);_(@_)">
                  <c:v>196.9153</c:v>
                </c:pt>
                <c:pt idx="1029" formatCode="_(&quot;$&quot;* #,##0.00_);_(&quot;$&quot;* \(#,##0.00\);_(&quot;$&quot;* &quot;-&quot;??_);_(@_)">
                  <c:v>196.22866666666664</c:v>
                </c:pt>
                <c:pt idx="1030" formatCode="_(&quot;$&quot;* #,##0.00_);_(&quot;$&quot;* \(#,##0.00\);_(&quot;$&quot;* &quot;-&quot;??_);_(@_)">
                  <c:v>195.84056666666666</c:v>
                </c:pt>
                <c:pt idx="1031" formatCode="_(&quot;$&quot;* #,##0.00_);_(&quot;$&quot;* \(#,##0.00\);_(&quot;$&quot;* &quot;-&quot;??_);_(@_)">
                  <c:v>194.93170000000001</c:v>
                </c:pt>
                <c:pt idx="1032" formatCode="_(&quot;$&quot;* #,##0.00_);_(&quot;$&quot;* \(#,##0.00\);_(&quot;$&quot;* &quot;-&quot;??_);_(@_)">
                  <c:v>194.53033333333335</c:v>
                </c:pt>
                <c:pt idx="1033" formatCode="_(&quot;$&quot;* #,##0.00_);_(&quot;$&quot;* \(#,##0.00\);_(&quot;$&quot;* &quot;-&quot;??_);_(@_)">
                  <c:v>193.42243333333332</c:v>
                </c:pt>
                <c:pt idx="1034" formatCode="_(&quot;$&quot;* #,##0.00_);_(&quot;$&quot;* \(#,##0.00\);_(&quot;$&quot;* &quot;-&quot;??_);_(@_)">
                  <c:v>192.83200000000002</c:v>
                </c:pt>
                <c:pt idx="1035" formatCode="_(&quot;$&quot;* #,##0.00_);_(&quot;$&quot;* \(#,##0.00\);_(&quot;$&quot;* &quot;-&quot;??_);_(@_)">
                  <c:v>192.32450000000003</c:v>
                </c:pt>
                <c:pt idx="1036" formatCode="_(&quot;$&quot;* #,##0.00_);_(&quot;$&quot;* \(#,##0.00\);_(&quot;$&quot;* &quot;-&quot;??_);_(@_)">
                  <c:v>192.31786666666667</c:v>
                </c:pt>
                <c:pt idx="1037" formatCode="_(&quot;$&quot;* #,##0.00_);_(&quot;$&quot;* \(#,##0.00\);_(&quot;$&quot;* &quot;-&quot;??_);_(@_)">
                  <c:v>192.14536666666666</c:v>
                </c:pt>
                <c:pt idx="1038" formatCode="_(&quot;$&quot;* #,##0.00_);_(&quot;$&quot;* \(#,##0.00\);_(&quot;$&quot;* &quot;-&quot;??_);_(@_)">
                  <c:v>189.65423333333334</c:v>
                </c:pt>
                <c:pt idx="1039" formatCode="_(&quot;$&quot;* #,##0.00_);_(&quot;$&quot;* \(#,##0.00\);_(&quot;$&quot;* &quot;-&quot;??_);_(@_)">
                  <c:v>186.5593666666667</c:v>
                </c:pt>
                <c:pt idx="1040" formatCode="_(&quot;$&quot;* #,##0.00_);_(&quot;$&quot;* \(#,##0.00\);_(&quot;$&quot;* &quot;-&quot;??_);_(@_)">
                  <c:v>183.03663333333336</c:v>
                </c:pt>
                <c:pt idx="1041" formatCode="_(&quot;$&quot;* #,##0.00_);_(&quot;$&quot;* \(#,##0.00\);_(&quot;$&quot;* &quot;-&quot;??_);_(@_)">
                  <c:v>181.55719999999999</c:v>
                </c:pt>
                <c:pt idx="1042" formatCode="_(&quot;$&quot;* #,##0.00_);_(&quot;$&quot;* \(#,##0.00\);_(&quot;$&quot;* &quot;-&quot;??_);_(@_)">
                  <c:v>181.99176666666665</c:v>
                </c:pt>
                <c:pt idx="1043" formatCode="_(&quot;$&quot;* #,##0.00_);_(&quot;$&quot;* \(#,##0.00\);_(&quot;$&quot;* &quot;-&quot;??_);_(@_)">
                  <c:v>183.06316666666666</c:v>
                </c:pt>
                <c:pt idx="1044" formatCode="_(&quot;$&quot;* #,##0.00_);_(&quot;$&quot;* \(#,##0.00\);_(&quot;$&quot;* &quot;-&quot;??_);_(@_)">
                  <c:v>184.7250333333333</c:v>
                </c:pt>
                <c:pt idx="1045" formatCode="_(&quot;$&quot;* #,##0.00_);_(&quot;$&quot;* \(#,##0.00\);_(&quot;$&quot;* &quot;-&quot;??_);_(@_)">
                  <c:v>184.73496666666665</c:v>
                </c:pt>
                <c:pt idx="1046" formatCode="_(&quot;$&quot;* #,##0.00_);_(&quot;$&quot;* \(#,##0.00\);_(&quot;$&quot;* &quot;-&quot;??_);_(@_)">
                  <c:v>184.99369999999999</c:v>
                </c:pt>
                <c:pt idx="1047" formatCode="_(&quot;$&quot;* #,##0.00_);_(&quot;$&quot;* \(#,##0.00\);_(&quot;$&quot;* &quot;-&quot;??_);_(@_)">
                  <c:v>184.14453333333336</c:v>
                </c:pt>
                <c:pt idx="1048" formatCode="_(&quot;$&quot;* #,##0.00_);_(&quot;$&quot;* \(#,##0.00\);_(&quot;$&quot;* &quot;-&quot;??_);_(@_)">
                  <c:v>183.17926666666668</c:v>
                </c:pt>
                <c:pt idx="1049" formatCode="_(&quot;$&quot;* #,##0.00_);_(&quot;$&quot;* \(#,##0.00\);_(&quot;$&quot;* &quot;-&quot;??_);_(@_)">
                  <c:v>184.07820000000001</c:v>
                </c:pt>
                <c:pt idx="1050" formatCode="_(&quot;$&quot;* #,##0.00_);_(&quot;$&quot;* \(#,##0.00\);_(&quot;$&quot;* &quot;-&quot;??_);_(@_)">
                  <c:v>186.70863333333332</c:v>
                </c:pt>
                <c:pt idx="1051" formatCode="_(&quot;$&quot;* #,##0.00_);_(&quot;$&quot;* \(#,##0.00\);_(&quot;$&quot;* &quot;-&quot;??_);_(@_)">
                  <c:v>190.42706666666666</c:v>
                </c:pt>
                <c:pt idx="1052" formatCode="_(&quot;$&quot;* #,##0.00_);_(&quot;$&quot;* \(#,##0.00\);_(&quot;$&quot;* &quot;-&quot;??_);_(@_)">
                  <c:v>192.59976666666668</c:v>
                </c:pt>
                <c:pt idx="1053" formatCode="_(&quot;$&quot;* #,##0.00_);_(&quot;$&quot;* \(#,##0.00\);_(&quot;$&quot;* &quot;-&quot;??_);_(@_)">
                  <c:v>193.57500000000002</c:v>
                </c:pt>
                <c:pt idx="1054" formatCode="_(&quot;$&quot;* #,##0.00_);_(&quot;$&quot;* \(#,##0.00\);_(&quot;$&quot;* &quot;-&quot;??_);_(@_)">
                  <c:v>193.6679</c:v>
                </c:pt>
                <c:pt idx="1055" formatCode="_(&quot;$&quot;* #,##0.00_);_(&quot;$&quot;* \(#,##0.00\);_(&quot;$&quot;* &quot;-&quot;??_);_(@_)">
                  <c:v>192.75236666666669</c:v>
                </c:pt>
                <c:pt idx="1056" formatCode="_(&quot;$&quot;* #,##0.00_);_(&quot;$&quot;* \(#,##0.00\);_(&quot;$&quot;* &quot;-&quot;??_);_(@_)">
                  <c:v>191.83353333333332</c:v>
                </c:pt>
                <c:pt idx="1057" formatCode="_(&quot;$&quot;* #,##0.00_);_(&quot;$&quot;* \(#,##0.00\);_(&quot;$&quot;* &quot;-&quot;??_);_(@_)">
                  <c:v>189.80016666666666</c:v>
                </c:pt>
                <c:pt idx="1058" formatCode="_(&quot;$&quot;* #,##0.00_);_(&quot;$&quot;* \(#,##0.00\);_(&quot;$&quot;* &quot;-&quot;??_);_(@_)">
                  <c:v>187.13986666666665</c:v>
                </c:pt>
                <c:pt idx="1059" formatCode="_(&quot;$&quot;* #,##0.00_);_(&quot;$&quot;* \(#,##0.00\);_(&quot;$&quot;* &quot;-&quot;??_);_(@_)">
                  <c:v>185.52446666666665</c:v>
                </c:pt>
                <c:pt idx="1060" formatCode="_(&quot;$&quot;* #,##0.00_);_(&quot;$&quot;* \(#,##0.00\);_(&quot;$&quot;* &quot;-&quot;??_);_(@_)">
                  <c:v>184.79803333333334</c:v>
                </c:pt>
                <c:pt idx="1061" formatCode="_(&quot;$&quot;* #,##0.00_);_(&quot;$&quot;* \(#,##0.00\);_(&quot;$&quot;* &quot;-&quot;??_);_(@_)">
                  <c:v>185.88603333333333</c:v>
                </c:pt>
                <c:pt idx="1062" formatCode="_(&quot;$&quot;* #,##0.00_);_(&quot;$&quot;* \(#,##0.00\);_(&quot;$&quot;* &quot;-&quot;??_);_(@_)">
                  <c:v>186.69539999999998</c:v>
                </c:pt>
                <c:pt idx="1063" formatCode="_(&quot;$&quot;* #,##0.00_);_(&quot;$&quot;* \(#,##0.00\);_(&quot;$&quot;* &quot;-&quot;??_);_(@_)">
                  <c:v>187.87626666666665</c:v>
                </c:pt>
                <c:pt idx="1064" formatCode="_(&quot;$&quot;* #,##0.00_);_(&quot;$&quot;* \(#,##0.00\);_(&quot;$&quot;* &quot;-&quot;??_);_(@_)">
                  <c:v>188.08856666666665</c:v>
                </c:pt>
                <c:pt idx="1065" formatCode="_(&quot;$&quot;* #,##0.00_);_(&quot;$&quot;* \(#,##0.00\);_(&quot;$&quot;* &quot;-&quot;??_);_(@_)">
                  <c:v>188.01919999999998</c:v>
                </c:pt>
                <c:pt idx="1066" formatCode="_(&quot;$&quot;* #,##0.00_);_(&quot;$&quot;* \(#,##0.00\);_(&quot;$&quot;* &quot;-&quot;??_);_(@_)">
                  <c:v>187.34876666666665</c:v>
                </c:pt>
                <c:pt idx="1067" formatCode="_(&quot;$&quot;* #,##0.00_);_(&quot;$&quot;* \(#,##0.00\);_(&quot;$&quot;* &quot;-&quot;??_);_(@_)">
                  <c:v>186.3391</c:v>
                </c:pt>
                <c:pt idx="1068" formatCode="_(&quot;$&quot;* #,##0.00_);_(&quot;$&quot;* \(#,##0.00\);_(&quot;$&quot;* &quot;-&quot;??_);_(@_)">
                  <c:v>184.77809999999999</c:v>
                </c:pt>
                <c:pt idx="1069" formatCode="_(&quot;$&quot;* #,##0.00_);_(&quot;$&quot;* \(#,##0.00\);_(&quot;$&quot;* &quot;-&quot;??_);_(@_)">
                  <c:v>183.68536666666668</c:v>
                </c:pt>
                <c:pt idx="1070" formatCode="_(&quot;$&quot;* #,##0.00_);_(&quot;$&quot;* \(#,##0.00\);_(&quot;$&quot;* &quot;-&quot;??_);_(@_)">
                  <c:v>182.77863333333335</c:v>
                </c:pt>
                <c:pt idx="1071" formatCode="_(&quot;$&quot;* #,##0.00_);_(&quot;$&quot;* \(#,##0.00\);_(&quot;$&quot;* &quot;-&quot;??_);_(@_)">
                  <c:v>181.91840000000002</c:v>
                </c:pt>
                <c:pt idx="1072" formatCode="_(&quot;$&quot;* #,##0.00_);_(&quot;$&quot;* \(#,##0.00\);_(&quot;$&quot;* &quot;-&quot;??_);_(@_)">
                  <c:v>181.40693333333331</c:v>
                </c:pt>
                <c:pt idx="1073" formatCode="_(&quot;$&quot;* #,##0.00_);_(&quot;$&quot;* \(#,##0.00\);_(&quot;$&quot;* &quot;-&quot;??_);_(@_)">
                  <c:v>182.09113333333332</c:v>
                </c:pt>
                <c:pt idx="1074" formatCode="_(&quot;$&quot;* #,##0.00_);_(&quot;$&quot;* \(#,##0.00\);_(&quot;$&quot;* &quot;-&quot;??_);_(@_)">
                  <c:v>182.41</c:v>
                </c:pt>
                <c:pt idx="1075" formatCode="_(&quot;$&quot;* #,##0.00_);_(&quot;$&quot;* \(#,##0.00\);_(&quot;$&quot;* &quot;-&quot;??_);_(@_)">
                  <c:v>182.02473333333333</c:v>
                </c:pt>
                <c:pt idx="1076" formatCode="_(&quot;$&quot;* #,##0.00_);_(&quot;$&quot;* \(#,##0.00\);_(&quot;$&quot;* &quot;-&quot;??_);_(@_)">
                  <c:v>181.44683333333333</c:v>
                </c:pt>
                <c:pt idx="1077" formatCode="_(&quot;$&quot;* #,##0.00_);_(&quot;$&quot;* \(#,##0.00\);_(&quot;$&quot;* &quot;-&quot;??_);_(@_)">
                  <c:v>181.08146666666667</c:v>
                </c:pt>
                <c:pt idx="1078" formatCode="_(&quot;$&quot;* #,##0.00_);_(&quot;$&quot;* \(#,##0.00\);_(&quot;$&quot;* &quot;-&quot;??_);_(@_)">
                  <c:v>180.94526666666664</c:v>
                </c:pt>
                <c:pt idx="1079" formatCode="_(&quot;$&quot;* #,##0.00_);_(&quot;$&quot;* \(#,##0.00\);_(&quot;$&quot;* &quot;-&quot;??_);_(@_)">
                  <c:v>179.95883333333333</c:v>
                </c:pt>
                <c:pt idx="1080" formatCode="_(&quot;$&quot;* #,##0.00_);_(&quot;$&quot;* \(#,##0.00\);_(&quot;$&quot;* &quot;-&quot;??_);_(@_)">
                  <c:v>177.85976666666667</c:v>
                </c:pt>
                <c:pt idx="1081" formatCode="_(&quot;$&quot;* #,##0.00_);_(&quot;$&quot;* \(#,##0.00\);_(&quot;$&quot;* &quot;-&quot;??_);_(@_)">
                  <c:v>174.32923333333335</c:v>
                </c:pt>
                <c:pt idx="1082" formatCode="_(&quot;$&quot;* #,##0.00_);_(&quot;$&quot;* \(#,##0.00\);_(&quot;$&quot;* &quot;-&quot;??_);_(@_)">
                  <c:v>170.82856666666669</c:v>
                </c:pt>
                <c:pt idx="1083" formatCode="_(&quot;$&quot;* #,##0.00_);_(&quot;$&quot;* \(#,##0.00\);_(&quot;$&quot;* &quot;-&quot;??_);_(@_)">
                  <c:v>168.80256666666665</c:v>
                </c:pt>
                <c:pt idx="1084" formatCode="_(&quot;$&quot;* #,##0.00_);_(&quot;$&quot;* \(#,##0.00\);_(&quot;$&quot;* &quot;-&quot;??_);_(@_)">
                  <c:v>169.00516666666667</c:v>
                </c:pt>
                <c:pt idx="1085" formatCode="_(&quot;$&quot;* #,##0.00_);_(&quot;$&quot;* \(#,##0.00\);_(&quot;$&quot;* &quot;-&quot;??_);_(@_)">
                  <c:v>170.21079999999998</c:v>
                </c:pt>
                <c:pt idx="1086" formatCode="_(&quot;$&quot;* #,##0.00_);_(&quot;$&quot;* \(#,##0.00\);_(&quot;$&quot;* &quot;-&quot;??_);_(@_)">
                  <c:v>171.61569999999998</c:v>
                </c:pt>
                <c:pt idx="1087" formatCode="_(&quot;$&quot;* #,##0.00_);_(&quot;$&quot;* \(#,##0.00\);_(&quot;$&quot;* &quot;-&quot;??_);_(@_)">
                  <c:v>171.74853333333331</c:v>
                </c:pt>
                <c:pt idx="1088" formatCode="_(&quot;$&quot;* #,##0.00_);_(&quot;$&quot;* \(#,##0.00\);_(&quot;$&quot;* &quot;-&quot;??_);_(@_)">
                  <c:v>171.83156666666665</c:v>
                </c:pt>
                <c:pt idx="1089" formatCode="_(&quot;$&quot;* #,##0.00_);_(&quot;$&quot;* \(#,##0.00\);_(&quot;$&quot;* &quot;-&quot;??_);_(@_)">
                  <c:v>171.62899999999999</c:v>
                </c:pt>
                <c:pt idx="1090" formatCode="_(&quot;$&quot;* #,##0.00_);_(&quot;$&quot;* \(#,##0.00\);_(&quot;$&quot;* &quot;-&quot;??_);_(@_)">
                  <c:v>172.48923333333335</c:v>
                </c:pt>
                <c:pt idx="1091" formatCode="_(&quot;$&quot;* #,##0.00_);_(&quot;$&quot;* \(#,##0.00\);_(&quot;$&quot;* &quot;-&quot;??_);_(@_)">
                  <c:v>173.51220000000001</c:v>
                </c:pt>
                <c:pt idx="1092" formatCode="_(&quot;$&quot;* #,##0.00_);_(&quot;$&quot;* \(#,##0.00\);_(&quot;$&quot;* &quot;-&quot;??_);_(@_)">
                  <c:v>175.52156666666667</c:v>
                </c:pt>
                <c:pt idx="1093" formatCode="_(&quot;$&quot;* #,##0.00_);_(&quot;$&quot;* \(#,##0.00\);_(&quot;$&quot;* &quot;-&quot;??_);_(@_)">
                  <c:v>174.74103333333335</c:v>
                </c:pt>
                <c:pt idx="1094" formatCode="_(&quot;$&quot;* #,##0.00_);_(&quot;$&quot;* \(#,##0.00\);_(&quot;$&quot;* &quot;-&quot;??_);_(@_)">
                  <c:v>173.47893333333334</c:v>
                </c:pt>
                <c:pt idx="1095" formatCode="_(&quot;$&quot;* #,##0.00_);_(&quot;$&quot;* \(#,##0.00\);_(&quot;$&quot;* &quot;-&quot;??_);_(@_)">
                  <c:v>170.88166666666666</c:v>
                </c:pt>
                <c:pt idx="1096" formatCode="_(&quot;$&quot;* #,##0.00_);_(&quot;$&quot;* \(#,##0.00\);_(&quot;$&quot;* &quot;-&quot;??_);_(@_)">
                  <c:v>170.33033333333333</c:v>
                </c:pt>
                <c:pt idx="1097" formatCode="_(&quot;$&quot;* #,##0.00_);_(&quot;$&quot;* \(#,##0.00\);_(&quot;$&quot;* &quot;-&quot;??_);_(@_)">
                  <c:v>170.67243333333332</c:v>
                </c:pt>
                <c:pt idx="1098" formatCode="_(&quot;$&quot;* #,##0.00_);_(&quot;$&quot;* \(#,##0.00\);_(&quot;$&quot;* &quot;-&quot;??_);_(@_)">
                  <c:v>170.88166666666666</c:v>
                </c:pt>
                <c:pt idx="1099" formatCode="_(&quot;$&quot;* #,##0.00_);_(&quot;$&quot;* \(#,##0.00\);_(&quot;$&quot;* &quot;-&quot;??_);_(@_)">
                  <c:v>170.98796666666669</c:v>
                </c:pt>
                <c:pt idx="1100" formatCode="_(&quot;$&quot;* #,##0.00_);_(&quot;$&quot;* \(#,##0.00\);_(&quot;$&quot;* &quot;-&quot;??_);_(@_)">
                  <c:v>169.50333333333333</c:v>
                </c:pt>
                <c:pt idx="1101" formatCode="_(&quot;$&quot;* #,##0.00_);_(&quot;$&quot;* \(#,##0.00\);_(&quot;$&quot;* &quot;-&quot;??_);_(@_)">
                  <c:v>168.89556666666667</c:v>
                </c:pt>
                <c:pt idx="1102" formatCode="_(&quot;$&quot;* #,##0.00_);_(&quot;$&quot;* \(#,##0.00\);_(&quot;$&quot;* &quot;-&quot;??_);_(@_)">
                  <c:v>168.49369999999999</c:v>
                </c:pt>
                <c:pt idx="1103" formatCode="_(&quot;$&quot;* #,##0.00_);_(&quot;$&quot;* \(#,##0.00\);_(&quot;$&quot;* &quot;-&quot;??_);_(@_)">
                  <c:v>168.73946666666666</c:v>
                </c:pt>
                <c:pt idx="1104" formatCode="_(&quot;$&quot;* #,##0.00_);_(&quot;$&quot;* \(#,##0.00\);_(&quot;$&quot;* &quot;-&quot;??_);_(@_)">
                  <c:v>168.3409</c:v>
                </c:pt>
                <c:pt idx="1105" formatCode="_(&quot;$&quot;* #,##0.00_);_(&quot;$&quot;* \(#,##0.00\);_(&quot;$&quot;* &quot;-&quot;??_);_(@_)">
                  <c:v>168.6232</c:v>
                </c:pt>
                <c:pt idx="1106" formatCode="_(&quot;$&quot;* #,##0.00_);_(&quot;$&quot;* \(#,##0.00\);_(&quot;$&quot;* &quot;-&quot;??_);_(@_)">
                  <c:v>168.02536666666666</c:v>
                </c:pt>
                <c:pt idx="1107" formatCode="_(&quot;$&quot;* #,##0.00_);_(&quot;$&quot;* \(#,##0.00\);_(&quot;$&quot;* &quot;-&quot;??_);_(@_)">
                  <c:v>170.2141</c:v>
                </c:pt>
                <c:pt idx="1108" formatCode="_(&quot;$&quot;* #,##0.00_);_(&quot;$&quot;* \(#,##0.00\);_(&quot;$&quot;* &quot;-&quot;??_);_(@_)">
                  <c:v>172.49916666666664</c:v>
                </c:pt>
                <c:pt idx="1109" formatCode="_(&quot;$&quot;* #,##0.00_);_(&quot;$&quot;* \(#,##0.00\);_(&quot;$&quot;* &quot;-&quot;??_);_(@_)">
                  <c:v>174.12993333333335</c:v>
                </c:pt>
                <c:pt idx="1110" formatCode="_(&quot;$&quot;* #,##0.00_);_(&quot;$&quot;* \(#,##0.00\);_(&quot;$&quot;* &quot;-&quot;??_);_(@_)">
                  <c:v>172.25006666666664</c:v>
                </c:pt>
                <c:pt idx="1111" formatCode="_(&quot;$&quot;* #,##0.00_);_(&quot;$&quot;* \(#,##0.00\);_(&quot;$&quot;* &quot;-&quot;??_);_(@_)">
                  <c:v>169.41033333333331</c:v>
                </c:pt>
                <c:pt idx="1112" formatCode="_(&quot;$&quot;* #,##0.00_);_(&quot;$&quot;* \(#,##0.00\);_(&quot;$&quot;* &quot;-&quot;??_);_(@_)">
                  <c:v>167.53376666666665</c:v>
                </c:pt>
                <c:pt idx="1113" formatCode="_(&quot;$&quot;* #,##0.00_);_(&quot;$&quot;* \(#,##0.00\);_(&quot;$&quot;* &quot;-&quot;??_);_(@_)">
                  <c:v>166.07903333333334</c:v>
                </c:pt>
                <c:pt idx="1114" formatCode="_(&quot;$&quot;* #,##0.00_);_(&quot;$&quot;* \(#,##0.00\);_(&quot;$&quot;* &quot;-&quot;??_);_(@_)">
                  <c:v>165.36163333333334</c:v>
                </c:pt>
                <c:pt idx="1115" formatCode="_(&quot;$&quot;* #,##0.00_);_(&quot;$&quot;* \(#,##0.00\);_(&quot;$&quot;* &quot;-&quot;??_);_(@_)">
                  <c:v>165.31513333333334</c:v>
                </c:pt>
                <c:pt idx="1116" formatCode="_(&quot;$&quot;* #,##0.00_);_(&quot;$&quot;* \(#,##0.00\);_(&quot;$&quot;* &quot;-&quot;??_);_(@_)">
                  <c:v>166.65029999999999</c:v>
                </c:pt>
                <c:pt idx="1117" formatCode="_(&quot;$&quot;* #,##0.00_);_(&quot;$&quot;* \(#,##0.00\);_(&quot;$&quot;* &quot;-&quot;??_);_(@_)">
                  <c:v>167.99543333333335</c:v>
                </c:pt>
                <c:pt idx="1118" formatCode="_(&quot;$&quot;* #,##0.00_);_(&quot;$&quot;* \(#,##0.00\);_(&quot;$&quot;* &quot;-&quot;??_);_(@_)">
                  <c:v>168.79256666666666</c:v>
                </c:pt>
                <c:pt idx="1119" formatCode="_(&quot;$&quot;* #,##0.00_);_(&quot;$&quot;* \(#,##0.00\);_(&quot;$&quot;* &quot;-&quot;??_);_(@_)">
                  <c:v>170.28053333333335</c:v>
                </c:pt>
                <c:pt idx="1120" formatCode="_(&quot;$&quot;* #,##0.00_);_(&quot;$&quot;* \(#,##0.00\);_(&quot;$&quot;* &quot;-&quot;??_);_(@_)">
                  <c:v>170.4266666666667</c:v>
                </c:pt>
                <c:pt idx="1121" formatCode="_(&quot;$&quot;* #,##0.00_);_(&quot;$&quot;* \(#,##0.00\);_(&quot;$&quot;* &quot;-&quot;??_);_(@_)">
                  <c:v>170.4266666666667</c:v>
                </c:pt>
                <c:pt idx="1122" formatCode="_(&quot;$&quot;* #,##0.00_);_(&quot;$&quot;* \(#,##0.00\);_(&quot;$&quot;* &quot;-&quot;??_);_(@_)">
                  <c:v>170.27056666666667</c:v>
                </c:pt>
                <c:pt idx="1123" formatCode="_(&quot;$&quot;* #,##0.00_);_(&quot;$&quot;* \(#,##0.00\);_(&quot;$&quot;* &quot;-&quot;??_);_(@_)">
                  <c:v>174.60486666666668</c:v>
                </c:pt>
                <c:pt idx="1124" formatCode="_(&quot;$&quot;* #,##0.00_);_(&quot;$&quot;* \(#,##0.00\);_(&quot;$&quot;* &quot;-&quot;??_);_(@_)">
                  <c:v>178.72663333333333</c:v>
                </c:pt>
                <c:pt idx="1125" formatCode="_(&quot;$&quot;* #,##0.00_);_(&quot;$&quot;* \(#,##0.00\);_(&quot;$&quot;* &quot;-&quot;??_);_(@_)">
                  <c:v>181.83869999999999</c:v>
                </c:pt>
                <c:pt idx="1126" formatCode="_(&quot;$&quot;* #,##0.00_);_(&quot;$&quot;* \(#,##0.00\);_(&quot;$&quot;* &quot;-&quot;??_);_(@_)">
                  <c:v>181.62616666666668</c:v>
                </c:pt>
                <c:pt idx="1127" formatCode="_(&quot;$&quot;* #,##0.00_);_(&quot;$&quot;* \(#,##0.00\);_(&quot;$&quot;* &quot;-&quot;??_);_(@_)">
                  <c:v>182.57606666666666</c:v>
                </c:pt>
                <c:pt idx="1128" formatCode="_(&quot;$&quot;* #,##0.00_);_(&quot;$&quot;* \(#,##0.00\);_(&quot;$&quot;* &quot;-&quot;??_);_(@_)">
                  <c:v>182.87440000000001</c:v>
                </c:pt>
                <c:pt idx="1129" formatCode="_(&quot;$&quot;* #,##0.00_);_(&quot;$&quot;* \(#,##0.00\);_(&quot;$&quot;* &quot;-&quot;??_);_(@_)">
                  <c:v>184.13406666666666</c:v>
                </c:pt>
                <c:pt idx="1130" formatCode="_(&quot;$&quot;* #,##0.00_);_(&quot;$&quot;* \(#,##0.00\);_(&quot;$&quot;* &quot;-&quot;??_);_(@_)">
                  <c:v>185.16840000000002</c:v>
                </c:pt>
                <c:pt idx="1131" formatCode="_(&quot;$&quot;* #,##0.00_);_(&quot;$&quot;* \(#,##0.00\);_(&quot;$&quot;* &quot;-&quot;??_);_(@_)">
                  <c:v>187.38673333333335</c:v>
                </c:pt>
                <c:pt idx="1132" formatCode="_(&quot;$&quot;* #,##0.00_);_(&quot;$&quot;* \(#,##0.00\);_(&quot;$&quot;* &quot;-&quot;??_);_(@_)">
                  <c:v>188.57069999999999</c:v>
                </c:pt>
                <c:pt idx="1133" formatCode="_(&quot;$&quot;* #,##0.00_);_(&quot;$&quot;* \(#,##0.00\);_(&quot;$&quot;* &quot;-&quot;??_);_(@_)">
                  <c:v>189.38220000000001</c:v>
                </c:pt>
                <c:pt idx="1134" formatCode="_(&quot;$&quot;* #,##0.00_);_(&quot;$&quot;* \(#,##0.00\);_(&quot;$&quot;* &quot;-&quot;??_);_(@_)">
                  <c:v>189.8212</c:v>
                </c:pt>
                <c:pt idx="1135" formatCode="_(&quot;$&quot;* #,##0.00_);_(&quot;$&quot;* \(#,##0.00\);_(&quot;$&quot;* &quot;-&quot;??_);_(@_)">
                  <c:v>190.65600000000003</c:v>
                </c:pt>
                <c:pt idx="1136" formatCode="_(&quot;$&quot;* #,##0.00_);_(&quot;$&quot;* \(#,##0.00\);_(&quot;$&quot;* &quot;-&quot;??_);_(@_)">
                  <c:v>190.99853333333331</c:v>
                </c:pt>
                <c:pt idx="1137" formatCode="_(&quot;$&quot;* #,##0.00_);_(&quot;$&quot;* \(#,##0.00\);_(&quot;$&quot;* &quot;-&quot;??_);_(@_)">
                  <c:v>189.61500000000001</c:v>
                </c:pt>
                <c:pt idx="1138" formatCode="_(&quot;$&quot;* #,##0.00_);_(&quot;$&quot;* \(#,##0.00\);_(&quot;$&quot;* &quot;-&quot;??_);_(@_)">
                  <c:v>188.82676666666666</c:v>
                </c:pt>
                <c:pt idx="1139" formatCode="_(&quot;$&quot;* #,##0.00_);_(&quot;$&quot;* \(#,##0.00\);_(&quot;$&quot;* &quot;-&quot;??_);_(@_)">
                  <c:v>188.52413333333334</c:v>
                </c:pt>
                <c:pt idx="1140" formatCode="_(&quot;$&quot;* #,##0.00_);_(&quot;$&quot;* \(#,##0.00\);_(&quot;$&quot;* &quot;-&quot;??_);_(@_)">
                  <c:v>189.65823333333333</c:v>
                </c:pt>
                <c:pt idx="1141" formatCode="_(&quot;$&quot;* #,##0.00_);_(&quot;$&quot;* \(#,##0.00\);_(&quot;$&quot;* &quot;-&quot;??_);_(@_)">
                  <c:v>190.09393333333333</c:v>
                </c:pt>
                <c:pt idx="1142" formatCode="_(&quot;$&quot;* #,##0.00_);_(&quot;$&quot;* \(#,##0.00\);_(&quot;$&quot;* &quot;-&quot;??_);_(@_)">
                  <c:v>190.84556666666666</c:v>
                </c:pt>
                <c:pt idx="1143" formatCode="_(&quot;$&quot;* #,##0.00_);_(&quot;$&quot;* \(#,##0.00\);_(&quot;$&quot;* &quot;-&quot;??_);_(@_)">
                  <c:v>192.08943333333335</c:v>
                </c:pt>
                <c:pt idx="1144" formatCode="_(&quot;$&quot;* #,##0.00_);_(&quot;$&quot;* \(#,##0.00\);_(&quot;$&quot;* &quot;-&quot;??_);_(@_)">
                  <c:v>193.10713333333334</c:v>
                </c:pt>
                <c:pt idx="1145" formatCode="_(&quot;$&quot;* #,##0.00_);_(&quot;$&quot;* \(#,##0.00\);_(&quot;$&quot;* &quot;-&quot;??_);_(@_)">
                  <c:v>194.31106666666668</c:v>
                </c:pt>
                <c:pt idx="1146" formatCode="_(&quot;$&quot;* #,##0.00_);_(&quot;$&quot;* \(#,##0.00\);_(&quot;$&quot;* &quot;-&quot;??_);_(@_)">
                  <c:v>194.46073333333334</c:v>
                </c:pt>
                <c:pt idx="1147" formatCode="_(&quot;$&quot;* #,##0.00_);_(&quot;$&quot;* \(#,##0.00\);_(&quot;$&quot;* &quot;-&quot;??_);_(@_)">
                  <c:v>195.30546666666666</c:v>
                </c:pt>
                <c:pt idx="1148" formatCode="_(&quot;$&quot;* #,##0.00_);_(&quot;$&quot;* \(#,##0.00\);_(&quot;$&quot;* &quot;-&quot;??_);_(@_)">
                  <c:v>194.39086666666665</c:v>
                </c:pt>
                <c:pt idx="1149" formatCode="_(&quot;$&quot;* #,##0.00_);_(&quot;$&quot;* \(#,##0.00\);_(&quot;$&quot;* &quot;-&quot;??_);_(@_)">
                  <c:v>198.60466666666665</c:v>
                </c:pt>
                <c:pt idx="1150" formatCode="_(&quot;$&quot;* #,##0.00_);_(&quot;$&quot;* \(#,##0.00\);_(&quot;$&quot;* &quot;-&quot;??_);_(@_)">
                  <c:v>203.98586666666665</c:v>
                </c:pt>
                <c:pt idx="1151" formatCode="_(&quot;$&quot;* #,##0.00_);_(&quot;$&quot;* \(#,##0.00\);_(&quot;$&quot;* &quot;-&quot;??_);_(@_)">
                  <c:v>211.01</c:v>
                </c:pt>
                <c:pt idx="1152" formatCode="_(&quot;$&quot;* #,##0.00_);_(&quot;$&quot;* \(#,##0.00\);_(&quot;$&quot;* &quot;-&quot;??_);_(@_)">
                  <c:v>212.78599999999997</c:v>
                </c:pt>
                <c:pt idx="1153" formatCode="_(&quot;$&quot;* #,##0.00_);_(&quot;$&quot;* \(#,##0.00\);_(&quot;$&quot;* &quot;-&quot;??_);_(@_)">
                  <c:v>213.98329999999999</c:v>
                </c:pt>
                <c:pt idx="1154" formatCode="_(&quot;$&quot;* #,##0.00_);_(&quot;$&quot;* \(#,##0.00\);_(&quot;$&quot;* &quot;-&quot;??_);_(@_)">
                  <c:v>213.99993333333336</c:v>
                </c:pt>
                <c:pt idx="1155" formatCode="_(&quot;$&quot;* #,##0.00_);_(&quot;$&quot;* \(#,##0.00\);_(&quot;$&quot;* &quot;-&quot;??_);_(@_)">
                  <c:v>213.06536666666668</c:v>
                </c:pt>
                <c:pt idx="1156" formatCode="_(&quot;$&quot;* #,##0.00_);_(&quot;$&quot;* \(#,##0.00\);_(&quot;$&quot;* &quot;-&quot;??_);_(@_)">
                  <c:v>210.0122666666667</c:v>
                </c:pt>
                <c:pt idx="1157" formatCode="_(&quot;$&quot;* #,##0.00_);_(&quot;$&quot;* \(#,##0.00\);_(&quot;$&quot;* &quot;-&quot;??_);_(@_)">
                  <c:v>207.96690000000001</c:v>
                </c:pt>
                <c:pt idx="1158" formatCode="_(&quot;$&quot;* #,##0.00_);_(&quot;$&quot;* \(#,##0.00\);_(&quot;$&quot;* &quot;-&quot;??_);_(@_)">
                  <c:v>207.76403333333334</c:v>
                </c:pt>
                <c:pt idx="1159" formatCode="_(&quot;$&quot;* #,##0.00_);_(&quot;$&quot;* \(#,##0.00\);_(&quot;$&quot;* &quot;-&quot;??_);_(@_)">
                  <c:v>209.6797</c:v>
                </c:pt>
                <c:pt idx="1160" formatCode="_(&quot;$&quot;* #,##0.00_);_(&quot;$&quot;* \(#,##0.00\);_(&quot;$&quot;* &quot;-&quot;??_);_(@_)">
                  <c:v>211.66189999999997</c:v>
                </c:pt>
                <c:pt idx="1161" formatCode="_(&quot;$&quot;* #,##0.00_);_(&quot;$&quot;* \(#,##0.00\);_(&quot;$&quot;* &quot;-&quot;??_);_(@_)">
                  <c:v>212.17740000000001</c:v>
                </c:pt>
                <c:pt idx="1162" formatCode="_(&quot;$&quot;* #,##0.00_);_(&quot;$&quot;* \(#,##0.00\);_(&quot;$&quot;* &quot;-&quot;??_);_(@_)">
                  <c:v>213.34143333333336</c:v>
                </c:pt>
                <c:pt idx="1163" formatCode="_(&quot;$&quot;* #,##0.00_);_(&quot;$&quot;* \(#,##0.00\);_(&quot;$&quot;* &quot;-&quot;??_);_(@_)">
                  <c:v>215.39343333333332</c:v>
                </c:pt>
                <c:pt idx="1164" formatCode="_(&quot;$&quot;* #,##0.00_);_(&quot;$&quot;* \(#,##0.00\);_(&quot;$&quot;* &quot;-&quot;??_);_(@_)">
                  <c:v>219.02856666666671</c:v>
                </c:pt>
                <c:pt idx="1165" formatCode="_(&quot;$&quot;* #,##0.00_);_(&quot;$&quot;* \(#,##0.00\);_(&quot;$&quot;* &quot;-&quot;??_);_(@_)">
                  <c:v>222.21799999999999</c:v>
                </c:pt>
                <c:pt idx="1166" formatCode="_(&quot;$&quot;* #,##0.00_);_(&quot;$&quot;* \(#,##0.00\);_(&quot;$&quot;* &quot;-&quot;??_);_(@_)">
                  <c:v>224.72900000000001</c:v>
                </c:pt>
                <c:pt idx="1167" formatCode="_(&quot;$&quot;* #,##0.00_);_(&quot;$&quot;* \(#,##0.00\);_(&quot;$&quot;* &quot;-&quot;??_);_(@_)">
                  <c:v>227.10029999999998</c:v>
                </c:pt>
                <c:pt idx="1168" formatCode="_(&quot;$&quot;* #,##0.00_);_(&quot;$&quot;* \(#,##0.00\);_(&quot;$&quot;* &quot;-&quot;??_);_(@_)">
                  <c:v>229.30866666666665</c:v>
                </c:pt>
                <c:pt idx="1169" formatCode="_(&quot;$&quot;* #,##0.00_);_(&quot;$&quot;* \(#,##0.00\);_(&quot;$&quot;* &quot;-&quot;??_);_(@_)">
                  <c:v>229.22553333333335</c:v>
                </c:pt>
                <c:pt idx="1170" formatCode="_(&quot;$&quot;* #,##0.00_);_(&quot;$&quot;* \(#,##0.00\);_(&quot;$&quot;* &quot;-&quot;??_);_(@_)">
                  <c:v>229.84413333333336</c:v>
                </c:pt>
                <c:pt idx="1171" formatCode="_(&quot;$&quot;* #,##0.00_);_(&quot;$&quot;* \(#,##0.00\);_(&quot;$&quot;* &quot;-&quot;??_);_(@_)">
                  <c:v>230.31640000000002</c:v>
                </c:pt>
                <c:pt idx="1172" formatCode="_(&quot;$&quot;* #,##0.00_);_(&quot;$&quot;* \(#,##0.00\);_(&quot;$&quot;* &quot;-&quot;??_);_(@_)">
                  <c:v>232.72763333333333</c:v>
                </c:pt>
                <c:pt idx="1173" formatCode="_(&quot;$&quot;* #,##0.00_);_(&quot;$&quot;* \(#,##0.00\);_(&quot;$&quot;* &quot;-&quot;??_);_(@_)">
                  <c:v>232.17553333333333</c:v>
                </c:pt>
                <c:pt idx="1174" formatCode="_(&quot;$&quot;* #,##0.00_);_(&quot;$&quot;* \(#,##0.00\);_(&quot;$&quot;* &quot;-&quot;??_);_(@_)">
                  <c:v>228.77653333333333</c:v>
                </c:pt>
                <c:pt idx="1175" formatCode="_(&quot;$&quot;* #,##0.00_);_(&quot;$&quot;* \(#,##0.00\);_(&quot;$&quot;* &quot;-&quot;??_);_(@_)">
                  <c:v>225.28106666666667</c:v>
                </c:pt>
                <c:pt idx="1176" formatCode="_(&quot;$&quot;* #,##0.00_);_(&quot;$&quot;* \(#,##0.00\);_(&quot;$&quot;* &quot;-&quot;??_);_(@_)">
                  <c:v>223.64476666666667</c:v>
                </c:pt>
                <c:pt idx="1177" formatCode="_(&quot;$&quot;* #,##0.00_);_(&quot;$&quot;* \(#,##0.00\);_(&quot;$&quot;* &quot;-&quot;??_);_(@_)">
                  <c:v>223.92083333333335</c:v>
                </c:pt>
                <c:pt idx="1178" formatCode="_(&quot;$&quot;* #,##0.00_);_(&quot;$&quot;* \(#,##0.00\);_(&quot;$&quot;* &quot;-&quot;??_);_(@_)">
                  <c:v>222.00183333333334</c:v>
                </c:pt>
                <c:pt idx="1179" formatCode="_(&quot;$&quot;* #,##0.00_);_(&quot;$&quot;* \(#,##0.00\);_(&quot;$&quot;* &quot;-&quot;??_);_(@_)">
                  <c:v>219.8500333333333</c:v>
                </c:pt>
                <c:pt idx="1180" formatCode="_(&quot;$&quot;* #,##0.00_);_(&quot;$&quot;* \(#,##0.00\);_(&quot;$&quot;* &quot;-&quot;??_);_(@_)">
                  <c:v>217.50533333333331</c:v>
                </c:pt>
                <c:pt idx="1181" formatCode="_(&quot;$&quot;* #,##0.00_);_(&quot;$&quot;* \(#,##0.00\);_(&quot;$&quot;* &quot;-&quot;??_);_(@_)">
                  <c:v>217.40556666666666</c:v>
                </c:pt>
                <c:pt idx="1182" formatCode="_(&quot;$&quot;* #,##0.00_);_(&quot;$&quot;* \(#,##0.00\);_(&quot;$&quot;* &quot;-&quot;??_);_(@_)">
                  <c:v>217.84126666666668</c:v>
                </c:pt>
                <c:pt idx="1183" formatCode="_(&quot;$&quot;* #,##0.00_);_(&quot;$&quot;* \(#,##0.00\);_(&quot;$&quot;* &quot;-&quot;??_);_(@_)">
                  <c:v>219.2115</c:v>
                </c:pt>
                <c:pt idx="1184" formatCode="_(&quot;$&quot;* #,##0.00_);_(&quot;$&quot;* \(#,##0.00\);_(&quot;$&quot;* &quot;-&quot;??_);_(@_)">
                  <c:v>219.25139999999999</c:v>
                </c:pt>
                <c:pt idx="1185" formatCode="_(&quot;$&quot;* #,##0.00_);_(&quot;$&quot;* \(#,##0.00\);_(&quot;$&quot;* &quot;-&quot;??_);_(@_)">
                  <c:v>219.60393333333332</c:v>
                </c:pt>
                <c:pt idx="1186" formatCode="_(&quot;$&quot;* #,##0.00_);_(&quot;$&quot;* \(#,##0.00\);_(&quot;$&quot;* &quot;-&quot;??_);_(@_)">
                  <c:v>215.34353333333334</c:v>
                </c:pt>
                <c:pt idx="1187" formatCode="_(&quot;$&quot;* #,##0.00_);_(&quot;$&quot;* \(#,##0.00\);_(&quot;$&quot;* &quot;-&quot;??_);_(@_)">
                  <c:v>211.64189999999999</c:v>
                </c:pt>
                <c:pt idx="1188" formatCode="_(&quot;$&quot;* #,##0.00_);_(&quot;$&quot;* \(#,##0.00\);_(&quot;$&quot;* &quot;-&quot;??_);_(@_)">
                  <c:v>208.30276666666668</c:v>
                </c:pt>
                <c:pt idx="1189" formatCode="_(&quot;$&quot;* #,##0.00_);_(&quot;$&quot;* \(#,##0.00\);_(&quot;$&quot;* &quot;-&quot;??_);_(@_)">
                  <c:v>209.6464</c:v>
                </c:pt>
                <c:pt idx="1190" formatCode="_(&quot;$&quot;* #,##0.00_);_(&quot;$&quot;* \(#,##0.00\);_(&quot;$&quot;* &quot;-&quot;??_);_(@_)">
                  <c:v>212.64296666666667</c:v>
                </c:pt>
                <c:pt idx="1191" formatCode="_(&quot;$&quot;* #,##0.00_);_(&quot;$&quot;* \(#,##0.00\);_(&quot;$&quot;* &quot;-&quot;??_);_(@_)">
                  <c:v>215.29089999999999</c:v>
                </c:pt>
                <c:pt idx="1192" formatCode="_(&quot;$&quot;* #,##0.00_);_(&quot;$&quot;* \(#,##0.00\);_(&quot;$&quot;* &quot;-&quot;??_);_(@_)">
                  <c:v>218.02343333333332</c:v>
                </c:pt>
                <c:pt idx="1193" formatCode="_(&quot;$&quot;* #,##0.00_);_(&quot;$&quot;* \(#,##0.00\);_(&quot;$&quot;* &quot;-&quot;??_);_(@_)">
                  <c:v>219.93133333333333</c:v>
                </c:pt>
                <c:pt idx="1194" formatCode="_(&quot;$&quot;* #,##0.00_);_(&quot;$&quot;* \(#,##0.00\);_(&quot;$&quot;* &quot;-&quot;??_);_(@_)">
                  <c:v>222.3253666666667</c:v>
                </c:pt>
                <c:pt idx="1195" formatCode="_(&quot;$&quot;* #,##0.00_);_(&quot;$&quot;* \(#,##0.00\);_(&quot;$&quot;* &quot;-&quot;??_);_(@_)">
                  <c:v>223.91696666666667</c:v>
                </c:pt>
                <c:pt idx="1196" formatCode="_(&quot;$&quot;* #,##0.00_);_(&quot;$&quot;* \(#,##0.00\);_(&quot;$&quot;* &quot;-&quot;??_);_(@_)">
                  <c:v>225.30546666666669</c:v>
                </c:pt>
                <c:pt idx="1197" formatCode="_(&quot;$&quot;* #,##0.00_);_(&quot;$&quot;* \(#,##0.00\);_(&quot;$&quot;* &quot;-&quot;??_);_(@_)">
                  <c:v>225.90150000000003</c:v>
                </c:pt>
                <c:pt idx="1198" formatCode="_(&quot;$&quot;* #,##0.00_);_(&quot;$&quot;* \(#,##0.00\);_(&quot;$&quot;* &quot;-&quot;??_);_(@_)">
                  <c:v>226.01803333333331</c:v>
                </c:pt>
                <c:pt idx="1199" formatCode="_(&quot;$&quot;* #,##0.00_);_(&quot;$&quot;* \(#,##0.00\);_(&quot;$&quot;* &quot;-&quot;??_);_(@_)">
                  <c:v>225.56516666666664</c:v>
                </c:pt>
                <c:pt idx="1200" formatCode="_(&quot;$&quot;* #,##0.00_);_(&quot;$&quot;* \(#,##0.00\);_(&quot;$&quot;* &quot;-&quot;??_);_(@_)">
                  <c:v>225.67503333333332</c:v>
                </c:pt>
                <c:pt idx="1201" formatCode="_(&quot;$&quot;* #,##0.00_);_(&quot;$&quot;* \(#,##0.00\);_(&quot;$&quot;* &quot;-&quot;??_);_(@_)">
                  <c:v>225.93473333333336</c:v>
                </c:pt>
                <c:pt idx="1202" formatCode="_(&quot;$&quot;* #,##0.00_);_(&quot;$&quot;* \(#,##0.00\);_(&quot;$&quot;* &quot;-&quot;??_);_(@_)">
                  <c:v>227.10013333333333</c:v>
                </c:pt>
                <c:pt idx="1203" formatCode="_(&quot;$&quot;* #,##0.00_);_(&quot;$&quot;* \(#,##0.00\);_(&quot;$&quot;* &quot;-&quot;??_);_(@_)">
                  <c:v>226.9836</c:v>
                </c:pt>
                <c:pt idx="1204" formatCode="_(&quot;$&quot;* #,##0.00_);_(&quot;$&quot;* \(#,##0.00\);_(&quot;$&quot;* &quot;-&quot;??_);_(@_)">
                  <c:v>227.85266666666666</c:v>
                </c:pt>
                <c:pt idx="1205" formatCode="_(&quot;$&quot;* #,##0.00_);_(&quot;$&quot;* \(#,##0.00\);_(&quot;$&quot;* &quot;-&quot;??_);_(@_)">
                  <c:v>228.17563333333331</c:v>
                </c:pt>
                <c:pt idx="1206" formatCode="_(&quot;$&quot;* #,##0.00_);_(&quot;$&quot;* \(#,##0.00\);_(&quot;$&quot;* &quot;-&quot;??_);_(@_)">
                  <c:v>226.93700000000001</c:v>
                </c:pt>
                <c:pt idx="1207" formatCode="_(&quot;$&quot;* #,##0.00_);_(&quot;$&quot;* \(#,##0.00\);_(&quot;$&quot;* &quot;-&quot;??_);_(@_)">
                  <c:v>223.96026666666668</c:v>
                </c:pt>
                <c:pt idx="1208" formatCode="_(&quot;$&quot;* #,##0.00_);_(&quot;$&quot;* \(#,##0.00\);_(&quot;$&quot;* &quot;-&quot;??_);_(@_)">
                  <c:v>221.75603333333333</c:v>
                </c:pt>
                <c:pt idx="1209" formatCode="_(&quot;$&quot;* #,##0.00_);_(&quot;$&quot;* \(#,##0.00\);_(&quot;$&quot;* &quot;-&quot;??_);_(@_)">
                  <c:v>221.10673333333332</c:v>
                </c:pt>
                <c:pt idx="1210" formatCode="_(&quot;$&quot;* #,##0.00_);_(&quot;$&quot;* \(#,##0.00\);_(&quot;$&quot;* &quot;-&quot;??_);_(@_)">
                  <c:v>221.1267</c:v>
                </c:pt>
                <c:pt idx="1211" formatCode="_(&quot;$&quot;* #,##0.00_);_(&quot;$&quot;* \(#,##0.00\);_(&quot;$&quot;* &quot;-&quot;??_);_(@_)">
                  <c:v>220.37086666666667</c:v>
                </c:pt>
                <c:pt idx="1212" formatCode="_(&quot;$&quot;* #,##0.00_);_(&quot;$&quot;* \(#,##0.00\);_(&quot;$&quot;* &quot;-&quot;??_);_(@_)">
                  <c:v>220.98353333333333</c:v>
                </c:pt>
                <c:pt idx="1213" formatCode="_(&quot;$&quot;* #,##0.00_);_(&quot;$&quot;* \(#,##0.00\);_(&quot;$&quot;* &quot;-&quot;??_);_(@_)">
                  <c:v>221.6028666666667</c:v>
                </c:pt>
                <c:pt idx="1214" formatCode="_(&quot;$&quot;* #,##0.00_);_(&quot;$&quot;* \(#,##0.00\);_(&quot;$&quot;* &quot;-&quot;??_);_(@_)">
                  <c:v>222.39866666666668</c:v>
                </c:pt>
                <c:pt idx="1215" formatCode="_(&quot;$&quot;* #,##0.00_);_(&quot;$&quot;* \(#,##0.00\);_(&quot;$&quot;* &quot;-&quot;??_);_(@_)">
                  <c:v>220.28766666666669</c:v>
                </c:pt>
                <c:pt idx="1216" formatCode="_(&quot;$&quot;* #,##0.00_);_(&quot;$&quot;* \(#,##0.00\);_(&quot;$&quot;* &quot;-&quot;??_);_(@_)">
                  <c:v>218.29650000000001</c:v>
                </c:pt>
                <c:pt idx="1217" formatCode="_(&quot;$&quot;* #,##0.00_);_(&quot;$&quot;* \(#,##0.00\);_(&quot;$&quot;* &quot;-&quot;??_);_(@_)">
                  <c:v>217.69383333333334</c:v>
                </c:pt>
                <c:pt idx="1218" formatCode="_(&quot;$&quot;* #,##0.00_);_(&quot;$&quot;* \(#,##0.00\);_(&quot;$&quot;* &quot;-&quot;??_);_(@_)">
                  <c:v>221.87256666666667</c:v>
                </c:pt>
                <c:pt idx="1219" formatCode="_(&quot;$&quot;* #,##0.00_);_(&quot;$&quot;* \(#,##0.00\);_(&quot;$&quot;* &quot;-&quot;??_);_(@_)">
                  <c:v>225.67173333333335</c:v>
                </c:pt>
                <c:pt idx="1220" formatCode="_(&quot;$&quot;* #,##0.00_);_(&quot;$&quot;* \(#,##0.00\);_(&quot;$&quot;* &quot;-&quot;??_);_(@_)">
                  <c:v>227.59626666666668</c:v>
                </c:pt>
                <c:pt idx="1221" formatCode="_(&quot;$&quot;* #,##0.00_);_(&quot;$&quot;* \(#,##0.00\);_(&quot;$&quot;* &quot;-&quot;??_);_(@_)">
                  <c:v>227.0968</c:v>
                </c:pt>
                <c:pt idx="1222" formatCode="_(&quot;$&quot;* #,##0.00_);_(&quot;$&quot;* \(#,##0.00\);_(&quot;$&quot;* &quot;-&quot;??_);_(@_)">
                  <c:v>226.48746666666668</c:v>
                </c:pt>
                <c:pt idx="1223" formatCode="_(&quot;$&quot;* #,##0.00_);_(&quot;$&quot;* \(#,##0.00\);_(&quot;$&quot;* &quot;-&quot;??_);_(@_)">
                  <c:v>226.83709999999999</c:v>
                </c:pt>
                <c:pt idx="1224" formatCode="_(&quot;$&quot;* #,##0.00_);_(&quot;$&quot;* \(#,##0.00\);_(&quot;$&quot;* &quot;-&quot;??_);_(@_)">
                  <c:v>226.9769666666667</c:v>
                </c:pt>
                <c:pt idx="1225" formatCode="_(&quot;$&quot;* #,##0.00_);_(&quot;$&quot;* \(#,##0.00\);_(&quot;$&quot;* &quot;-&quot;??_);_(@_)">
                  <c:v>229.18453333333332</c:v>
                </c:pt>
                <c:pt idx="1226" formatCode="_(&quot;$&quot;* #,##0.00_);_(&quot;$&quot;* \(#,##0.00\);_(&quot;$&quot;* &quot;-&quot;??_);_(@_)">
                  <c:v>228.74833333333333</c:v>
                </c:pt>
                <c:pt idx="1227" formatCode="_(&quot;$&quot;* #,##0.00_);_(&quot;$&quot;* \(#,##0.00\);_(&quot;$&quot;* &quot;-&quot;??_);_(@_)">
                  <c:v>228.41203333333331</c:v>
                </c:pt>
                <c:pt idx="1228" formatCode="_(&quot;$&quot;* #,##0.00_);_(&quot;$&quot;* \(#,##0.00\);_(&quot;$&quot;* &quot;-&quot;??_);_(@_)">
                  <c:v>225.97140000000002</c:v>
                </c:pt>
                <c:pt idx="1229" formatCode="_(&quot;$&quot;* #,##0.00_);_(&quot;$&quot;* \(#,##0.00\);_(&quot;$&quot;* &quot;-&quot;??_);_(@_)">
                  <c:v>226.16786666666667</c:v>
                </c:pt>
                <c:pt idx="1230" formatCode="_(&quot;$&quot;* #,##0.00_);_(&quot;$&quot;* \(#,##0.00\);_(&quot;$&quot;* &quot;-&quot;??_);_(@_)">
                  <c:v>224.47306666666668</c:v>
                </c:pt>
                <c:pt idx="1231" formatCode="_(&quot;$&quot;* #,##0.00_);_(&quot;$&quot;* \(#,##0.00\);_(&quot;$&quot;* &quot;-&quot;??_);_(@_)">
                  <c:v>224.50636666666665</c:v>
                </c:pt>
                <c:pt idx="1232" formatCode="_(&quot;$&quot;* #,##0.00_);_(&quot;$&quot;* \(#,##0.00\);_(&quot;$&quot;* &quot;-&quot;??_);_(@_)">
                  <c:v>225.41866666666667</c:v>
                </c:pt>
                <c:pt idx="1233" formatCode="_(&quot;$&quot;* #,##0.00_);_(&quot;$&quot;* \(#,##0.00\);_(&quot;$&quot;* &quot;-&quot;??_);_(@_)">
                  <c:v>227.86596666666665</c:v>
                </c:pt>
                <c:pt idx="1234" formatCode="_(&quot;$&quot;* #,##0.00_);_(&quot;$&quot;* \(#,##0.00\);_(&quot;$&quot;* &quot;-&quot;??_);_(@_)">
                  <c:v>228.45863333333332</c:v>
                </c:pt>
                <c:pt idx="1235" formatCode="_(&quot;$&quot;* #,##0.00_);_(&quot;$&quot;* \(#,##0.00\);_(&quot;$&quot;* &quot;-&quot;??_);_(@_)">
                  <c:v>229.04466666666667</c:v>
                </c:pt>
                <c:pt idx="1236" formatCode="_(&quot;$&quot;* #,##0.00_);_(&quot;$&quot;* \(#,##0.00\);_(&quot;$&quot;* &quot;-&quot;??_);_(@_)">
                  <c:v>230.64623333333336</c:v>
                </c:pt>
                <c:pt idx="1237" formatCode="_(&quot;$&quot;* #,##0.00_);_(&quot;$&quot;* \(#,##0.00\);_(&quot;$&quot;* &quot;-&quot;??_);_(@_)">
                  <c:v>232.0547</c:v>
                </c:pt>
                <c:pt idx="1238" formatCode="_(&quot;$&quot;* #,##0.00_);_(&quot;$&quot;* \(#,##0.00\);_(&quot;$&quot;* &quot;-&quot;??_);_(@_)">
                  <c:v>232.33773333333332</c:v>
                </c:pt>
                <c:pt idx="1239" formatCode="_(&quot;$&quot;* #,##0.00_);_(&quot;$&quot;* \(#,##0.00\);_(&quot;$&quot;* &quot;-&quot;??_);_(@_)">
                  <c:v>232.72063333333335</c:v>
                </c:pt>
                <c:pt idx="1240" formatCode="_(&quot;$&quot;* #,##0.00_);_(&quot;$&quot;* \(#,##0.00\);_(&quot;$&quot;* &quot;-&quot;??_);_(@_)">
                  <c:v>234.28556666666668</c:v>
                </c:pt>
                <c:pt idx="1241" formatCode="_(&quot;$&quot;* #,##0.00_);_(&quot;$&quot;* \(#,##0.00\);_(&quot;$&quot;* &quot;-&quot;??_);_(@_)">
                  <c:v>235.52086666666665</c:v>
                </c:pt>
                <c:pt idx="1242" formatCode="_(&quot;$&quot;* #,##0.00_);_(&quot;$&quot;* \(#,##0.00\);_(&quot;$&quot;* &quot;-&quot;??_);_(@_)">
                  <c:v>234.10910000000001</c:v>
                </c:pt>
                <c:pt idx="1243" formatCode="_(&quot;$&quot;* #,##0.00_);_(&quot;$&quot;* \(#,##0.00\);_(&quot;$&quot;* &quot;-&quot;??_);_(@_)">
                  <c:v>232.14126666666667</c:v>
                </c:pt>
                <c:pt idx="1244" formatCode="_(&quot;$&quot;* #,##0.00_);_(&quot;$&quot;* \(#,##0.00\);_(&quot;$&quot;* &quot;-&quot;??_);_(@_)">
                  <c:v>230.65956666666668</c:v>
                </c:pt>
                <c:pt idx="1245" formatCode="_(&quot;$&quot;* #,##0.00_);_(&quot;$&quot;* \(#,##0.00\);_(&quot;$&quot;* &quot;-&quot;??_);_(@_)">
                  <c:v>231.5386</c:v>
                </c:pt>
                <c:pt idx="1246" formatCode="_(&quot;$&quot;* #,##0.00_);_(&quot;$&quot;* \(#,##0.00\);_(&quot;$&quot;* &quot;-&quot;??_);_(@_)">
                  <c:v>232.57079999999999</c:v>
                </c:pt>
                <c:pt idx="1247" formatCode="_(&quot;$&quot;* #,##0.00_);_(&quot;$&quot;* \(#,##0.00\);_(&quot;$&quot;* &quot;-&quot;??_);_(@_)">
                  <c:v>232.13460000000001</c:v>
                </c:pt>
                <c:pt idx="1248" formatCode="_(&quot;$&quot;* #,##0.00_);_(&quot;$&quot;* \(#,##0.00\);_(&quot;$&quot;* &quot;-&quot;??_);_(@_)">
                  <c:v>229.64066666666668</c:v>
                </c:pt>
                <c:pt idx="1249" formatCode="_(&quot;$&quot;* #,##0.00_);_(&quot;$&quot;* \(#,##0.00\);_(&quot;$&quot;* &quot;-&quot;??_);_(@_)">
                  <c:v>226.05793333333335</c:v>
                </c:pt>
                <c:pt idx="1250" formatCode="_(&quot;$&quot;* #,##0.00_);_(&quot;$&quot;* \(#,##0.00\);_(&quot;$&quot;* &quot;-&quot;??_);_(@_)">
                  <c:v>223.36423333333332</c:v>
                </c:pt>
                <c:pt idx="1251" formatCode="_(&quot;$&quot;* #,##0.00_);_(&quot;$&quot;* \(#,##0.00\);_(&quot;$&quot;* &quot;-&quot;??_);_(@_)">
                  <c:v>222.54513333333333</c:v>
                </c:pt>
                <c:pt idx="1252" formatCode="_(&quot;$&quot;* #,##0.00_);_(&quot;$&quot;* \(#,##0.00\);_(&quot;$&quot;* &quot;-&quot;??_);_(@_)">
                  <c:v>222.48186666666666</c:v>
                </c:pt>
                <c:pt idx="1253" formatCode="_(&quot;$&quot;* #,##0.00_);_(&quot;$&quot;* \(#,##0.00\);_(&quot;$&quot;* &quot;-&quot;??_);_(@_)">
                  <c:v>224.30319999999998</c:v>
                </c:pt>
                <c:pt idx="1254" formatCode="_(&quot;$&quot;* #,##0.00_);_(&quot;$&quot;* \(#,##0.00\);_(&quot;$&quot;* &quot;-&quot;??_);_(@_)">
                  <c:v>225.55506666666668</c:v>
                </c:pt>
                <c:pt idx="1255" formatCode="_(&quot;$&quot;* #,##0.00_);_(&quot;$&quot;* \(#,##0.00\);_(&quot;$&quot;* &quot;-&quot;??_);_(@_)">
                  <c:v>226.14</c:v>
                </c:pt>
                <c:pt idx="1256" formatCode="_(&quot;$&quot;* #,##0.00_);_(&quot;$&quot;* \(#,##0.00\);_(&quot;$&quot;* &quot;-&quot;??_);_(@_)">
                  <c:v>225.14</c:v>
                </c:pt>
                <c:pt idx="1257" formatCode="_(&quot;$&quot;* #,##0.00_);_(&quot;$&quot;* \(#,##0.00\);_(&quot;$&quot;* &quot;-&quot;??_);_(@_)">
                  <c:v>224.52666666666664</c:v>
                </c:pt>
                <c:pt idx="1258" formatCode="_(&quot;$&quot;* #,##0.00_);_(&quot;$&quot;* \(#,##0.00\);_(&quot;$&quot;* &quot;-&quot;??_);_(@_)">
                  <c:v>224.67500000000001</c:v>
                </c:pt>
                <c:pt idx="1259" formatCode="_(&quot;$&quot;* #,##0.00_);_(&quot;$&quot;* \(#,##0.00\);_(&quot;$&quot;* &quot;-&quot;??_);_(@_)">
                  <c:v>225.12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E-4DAB-9A7A-D2EF2EE7BC99}"/>
            </c:ext>
          </c:extLst>
        </c:ser>
        <c:ser>
          <c:idx val="3"/>
          <c:order val="3"/>
          <c:tx>
            <c:strRef>
              <c:f>'3a. Moving Average'!$N$2</c:f>
              <c:strCache>
                <c:ptCount val="1"/>
                <c:pt idx="0">
                  <c:v>6-MA</c:v>
                </c:pt>
              </c:strCache>
            </c:strRef>
          </c:tx>
          <c:spPr>
            <a:ln w="34925" cap="rnd">
              <a:solidFill>
                <a:schemeClr val="accent4">
                  <a:tint val="58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'3a. Moving Average'!$B$3:$B$1266</c15:sqref>
                  </c15:fullRef>
                </c:ext>
              </c:extLst>
              <c:f>'3a. Moving Average'!$B$4:$B$1266</c:f>
              <c:numCache>
                <c:formatCode>m/d/yyyy</c:formatCode>
                <c:ptCount val="1263"/>
                <c:pt idx="0">
                  <c:v>43784.291666666664</c:v>
                </c:pt>
                <c:pt idx="1">
                  <c:v>43787.291666666664</c:v>
                </c:pt>
                <c:pt idx="2">
                  <c:v>43788.291666666664</c:v>
                </c:pt>
                <c:pt idx="3">
                  <c:v>43789.291666666664</c:v>
                </c:pt>
                <c:pt idx="4">
                  <c:v>43790.291666666664</c:v>
                </c:pt>
                <c:pt idx="5">
                  <c:v>43791.291666666664</c:v>
                </c:pt>
                <c:pt idx="6">
                  <c:v>43794.291666666664</c:v>
                </c:pt>
                <c:pt idx="7">
                  <c:v>43795.291666666664</c:v>
                </c:pt>
                <c:pt idx="8">
                  <c:v>43796.291666666664</c:v>
                </c:pt>
                <c:pt idx="9">
                  <c:v>43798.291666666664</c:v>
                </c:pt>
                <c:pt idx="10">
                  <c:v>43801.291666666664</c:v>
                </c:pt>
                <c:pt idx="11">
                  <c:v>43802.291666666664</c:v>
                </c:pt>
                <c:pt idx="12">
                  <c:v>43803.291666666664</c:v>
                </c:pt>
                <c:pt idx="13">
                  <c:v>43804.291666666664</c:v>
                </c:pt>
                <c:pt idx="14">
                  <c:v>43805.291666666664</c:v>
                </c:pt>
                <c:pt idx="15">
                  <c:v>43808.291666666664</c:v>
                </c:pt>
                <c:pt idx="16">
                  <c:v>43809.291666666664</c:v>
                </c:pt>
                <c:pt idx="17">
                  <c:v>43810.291666666664</c:v>
                </c:pt>
                <c:pt idx="18">
                  <c:v>43811.291666666664</c:v>
                </c:pt>
                <c:pt idx="19">
                  <c:v>43812.291666666664</c:v>
                </c:pt>
                <c:pt idx="20">
                  <c:v>43815.291666666664</c:v>
                </c:pt>
                <c:pt idx="21">
                  <c:v>43816.291666666664</c:v>
                </c:pt>
                <c:pt idx="22">
                  <c:v>43817.291666666664</c:v>
                </c:pt>
                <c:pt idx="23">
                  <c:v>43818.291666666664</c:v>
                </c:pt>
                <c:pt idx="24">
                  <c:v>43819.291666666664</c:v>
                </c:pt>
                <c:pt idx="25">
                  <c:v>43822.291666666664</c:v>
                </c:pt>
                <c:pt idx="26">
                  <c:v>43823.291666666664</c:v>
                </c:pt>
                <c:pt idx="27">
                  <c:v>43825.291666666664</c:v>
                </c:pt>
                <c:pt idx="28">
                  <c:v>43826.291666666664</c:v>
                </c:pt>
                <c:pt idx="29">
                  <c:v>43829.291666666664</c:v>
                </c:pt>
                <c:pt idx="30">
                  <c:v>43830.291666666664</c:v>
                </c:pt>
                <c:pt idx="31">
                  <c:v>43832.291666666664</c:v>
                </c:pt>
                <c:pt idx="32">
                  <c:v>43833.291666666664</c:v>
                </c:pt>
                <c:pt idx="33">
                  <c:v>43836.291666666664</c:v>
                </c:pt>
                <c:pt idx="34">
                  <c:v>43837.291666666664</c:v>
                </c:pt>
                <c:pt idx="35">
                  <c:v>43838.291666666664</c:v>
                </c:pt>
                <c:pt idx="36">
                  <c:v>43839.291666666664</c:v>
                </c:pt>
                <c:pt idx="37">
                  <c:v>43840.291666666664</c:v>
                </c:pt>
                <c:pt idx="38">
                  <c:v>43843.291666666664</c:v>
                </c:pt>
                <c:pt idx="39">
                  <c:v>43844.291666666664</c:v>
                </c:pt>
                <c:pt idx="40">
                  <c:v>43845.291666666664</c:v>
                </c:pt>
                <c:pt idx="41">
                  <c:v>43846.291666666664</c:v>
                </c:pt>
                <c:pt idx="42">
                  <c:v>43847.291666666664</c:v>
                </c:pt>
                <c:pt idx="43">
                  <c:v>43851.291666666664</c:v>
                </c:pt>
                <c:pt idx="44">
                  <c:v>43852.291666666664</c:v>
                </c:pt>
                <c:pt idx="45">
                  <c:v>43853.291666666664</c:v>
                </c:pt>
                <c:pt idx="46">
                  <c:v>43854.291666666664</c:v>
                </c:pt>
                <c:pt idx="47">
                  <c:v>43857.291666666664</c:v>
                </c:pt>
                <c:pt idx="48">
                  <c:v>43858.291666666664</c:v>
                </c:pt>
                <c:pt idx="49">
                  <c:v>43859.291666666664</c:v>
                </c:pt>
                <c:pt idx="50">
                  <c:v>43860.291666666664</c:v>
                </c:pt>
                <c:pt idx="51">
                  <c:v>43861.291666666664</c:v>
                </c:pt>
                <c:pt idx="52">
                  <c:v>43864.291666666664</c:v>
                </c:pt>
                <c:pt idx="53">
                  <c:v>43865.291666666664</c:v>
                </c:pt>
                <c:pt idx="54">
                  <c:v>43866.291666666664</c:v>
                </c:pt>
                <c:pt idx="55">
                  <c:v>43867.291666666664</c:v>
                </c:pt>
                <c:pt idx="56">
                  <c:v>43868.291666666664</c:v>
                </c:pt>
                <c:pt idx="57">
                  <c:v>43871.291666666664</c:v>
                </c:pt>
                <c:pt idx="58">
                  <c:v>43872.291666666664</c:v>
                </c:pt>
                <c:pt idx="59">
                  <c:v>43873.291666666664</c:v>
                </c:pt>
                <c:pt idx="60">
                  <c:v>43874.291666666664</c:v>
                </c:pt>
                <c:pt idx="61">
                  <c:v>43875.291666666664</c:v>
                </c:pt>
                <c:pt idx="62">
                  <c:v>43879.291666666664</c:v>
                </c:pt>
                <c:pt idx="63">
                  <c:v>43880.291666666664</c:v>
                </c:pt>
                <c:pt idx="64">
                  <c:v>43881.291666666664</c:v>
                </c:pt>
                <c:pt idx="65">
                  <c:v>43882.291666666664</c:v>
                </c:pt>
                <c:pt idx="66">
                  <c:v>43885.291666666664</c:v>
                </c:pt>
                <c:pt idx="67">
                  <c:v>43886.291666666664</c:v>
                </c:pt>
                <c:pt idx="68">
                  <c:v>43887.291666666664</c:v>
                </c:pt>
                <c:pt idx="69">
                  <c:v>43888.291666666664</c:v>
                </c:pt>
                <c:pt idx="70">
                  <c:v>43889.291666666664</c:v>
                </c:pt>
                <c:pt idx="71">
                  <c:v>43892.291666666664</c:v>
                </c:pt>
                <c:pt idx="72">
                  <c:v>43893.291666666664</c:v>
                </c:pt>
                <c:pt idx="73">
                  <c:v>43894.291666666664</c:v>
                </c:pt>
                <c:pt idx="74">
                  <c:v>43895.291666666664</c:v>
                </c:pt>
                <c:pt idx="75">
                  <c:v>43896.291666666664</c:v>
                </c:pt>
                <c:pt idx="76">
                  <c:v>43899.291666666664</c:v>
                </c:pt>
                <c:pt idx="77">
                  <c:v>43900.291666666664</c:v>
                </c:pt>
                <c:pt idx="78">
                  <c:v>43901.291666666664</c:v>
                </c:pt>
                <c:pt idx="79">
                  <c:v>43902.291666666664</c:v>
                </c:pt>
                <c:pt idx="80">
                  <c:v>43903.291666666664</c:v>
                </c:pt>
                <c:pt idx="81">
                  <c:v>43906.291666666664</c:v>
                </c:pt>
                <c:pt idx="82">
                  <c:v>43907.291666666664</c:v>
                </c:pt>
                <c:pt idx="83">
                  <c:v>43908.291666666664</c:v>
                </c:pt>
                <c:pt idx="84">
                  <c:v>43909.291666666664</c:v>
                </c:pt>
                <c:pt idx="85">
                  <c:v>43910.291666666664</c:v>
                </c:pt>
                <c:pt idx="86">
                  <c:v>43913.291666666664</c:v>
                </c:pt>
                <c:pt idx="87">
                  <c:v>43914.291666666664</c:v>
                </c:pt>
                <c:pt idx="88">
                  <c:v>43915.291666666664</c:v>
                </c:pt>
                <c:pt idx="89">
                  <c:v>43916.291666666664</c:v>
                </c:pt>
                <c:pt idx="90">
                  <c:v>43917.291666666664</c:v>
                </c:pt>
                <c:pt idx="91">
                  <c:v>43920.291666666664</c:v>
                </c:pt>
                <c:pt idx="92">
                  <c:v>43921.291666666664</c:v>
                </c:pt>
                <c:pt idx="93">
                  <c:v>43922.291666666664</c:v>
                </c:pt>
                <c:pt idx="94">
                  <c:v>43923.291666666664</c:v>
                </c:pt>
                <c:pt idx="95">
                  <c:v>43924.291666666664</c:v>
                </c:pt>
                <c:pt idx="96">
                  <c:v>43927.291666666664</c:v>
                </c:pt>
                <c:pt idx="97">
                  <c:v>43928.291666666664</c:v>
                </c:pt>
                <c:pt idx="98">
                  <c:v>43929.291666666664</c:v>
                </c:pt>
                <c:pt idx="99">
                  <c:v>43930.291666666664</c:v>
                </c:pt>
                <c:pt idx="100">
                  <c:v>43934.291666666664</c:v>
                </c:pt>
                <c:pt idx="101">
                  <c:v>43935.291666666664</c:v>
                </c:pt>
                <c:pt idx="102">
                  <c:v>43936.291666666664</c:v>
                </c:pt>
                <c:pt idx="103">
                  <c:v>43937.291666666664</c:v>
                </c:pt>
                <c:pt idx="104">
                  <c:v>43938.291666666664</c:v>
                </c:pt>
                <c:pt idx="105">
                  <c:v>43941.291666666664</c:v>
                </c:pt>
                <c:pt idx="106">
                  <c:v>43942.291666666664</c:v>
                </c:pt>
                <c:pt idx="107">
                  <c:v>43943.291666666664</c:v>
                </c:pt>
                <c:pt idx="108">
                  <c:v>43944.291666666664</c:v>
                </c:pt>
                <c:pt idx="109">
                  <c:v>43945.291666666664</c:v>
                </c:pt>
                <c:pt idx="110">
                  <c:v>43948.291666666664</c:v>
                </c:pt>
                <c:pt idx="111">
                  <c:v>43949.291666666664</c:v>
                </c:pt>
                <c:pt idx="112">
                  <c:v>43950.291666666664</c:v>
                </c:pt>
                <c:pt idx="113">
                  <c:v>43951.291666666664</c:v>
                </c:pt>
                <c:pt idx="114">
                  <c:v>43952.291666666664</c:v>
                </c:pt>
                <c:pt idx="115">
                  <c:v>43955.291666666664</c:v>
                </c:pt>
                <c:pt idx="116">
                  <c:v>43956.291666666664</c:v>
                </c:pt>
                <c:pt idx="117">
                  <c:v>43957.291666666664</c:v>
                </c:pt>
                <c:pt idx="118">
                  <c:v>43958.291666666664</c:v>
                </c:pt>
                <c:pt idx="119">
                  <c:v>43959.291666666664</c:v>
                </c:pt>
                <c:pt idx="120">
                  <c:v>43962.291666666664</c:v>
                </c:pt>
                <c:pt idx="121">
                  <c:v>43963.291666666664</c:v>
                </c:pt>
                <c:pt idx="122">
                  <c:v>43964.291666666664</c:v>
                </c:pt>
                <c:pt idx="123">
                  <c:v>43965.291666666664</c:v>
                </c:pt>
                <c:pt idx="124">
                  <c:v>43966.291666666664</c:v>
                </c:pt>
                <c:pt idx="125">
                  <c:v>43969.291666666664</c:v>
                </c:pt>
                <c:pt idx="126">
                  <c:v>43970.291666666664</c:v>
                </c:pt>
                <c:pt idx="127">
                  <c:v>43971.291666666664</c:v>
                </c:pt>
                <c:pt idx="128">
                  <c:v>43972.291666666664</c:v>
                </c:pt>
                <c:pt idx="129">
                  <c:v>43973.291666666664</c:v>
                </c:pt>
                <c:pt idx="130">
                  <c:v>43977.291666666664</c:v>
                </c:pt>
                <c:pt idx="131">
                  <c:v>43978.291666666664</c:v>
                </c:pt>
                <c:pt idx="132">
                  <c:v>43979.291666666664</c:v>
                </c:pt>
                <c:pt idx="133">
                  <c:v>43980.291666666664</c:v>
                </c:pt>
                <c:pt idx="134">
                  <c:v>43983.291666666664</c:v>
                </c:pt>
                <c:pt idx="135">
                  <c:v>43984.291666666664</c:v>
                </c:pt>
                <c:pt idx="136">
                  <c:v>43985.291666666664</c:v>
                </c:pt>
                <c:pt idx="137">
                  <c:v>43986.291666666664</c:v>
                </c:pt>
                <c:pt idx="138">
                  <c:v>43987.291666666664</c:v>
                </c:pt>
                <c:pt idx="139">
                  <c:v>43990.291666666664</c:v>
                </c:pt>
                <c:pt idx="140">
                  <c:v>43991.291666666664</c:v>
                </c:pt>
                <c:pt idx="141">
                  <c:v>43992.291666666664</c:v>
                </c:pt>
                <c:pt idx="142">
                  <c:v>43993.291666666664</c:v>
                </c:pt>
                <c:pt idx="143">
                  <c:v>43994.291666666664</c:v>
                </c:pt>
                <c:pt idx="144">
                  <c:v>43997.291666666664</c:v>
                </c:pt>
                <c:pt idx="145">
                  <c:v>43998.291666666664</c:v>
                </c:pt>
                <c:pt idx="146">
                  <c:v>43999.291666666664</c:v>
                </c:pt>
                <c:pt idx="147">
                  <c:v>44000.291666666664</c:v>
                </c:pt>
                <c:pt idx="148">
                  <c:v>44001.291666666664</c:v>
                </c:pt>
                <c:pt idx="149">
                  <c:v>44004.291666666664</c:v>
                </c:pt>
                <c:pt idx="150">
                  <c:v>44005.291666666664</c:v>
                </c:pt>
                <c:pt idx="151">
                  <c:v>44006.291666666664</c:v>
                </c:pt>
                <c:pt idx="152">
                  <c:v>44007.291666666664</c:v>
                </c:pt>
                <c:pt idx="153">
                  <c:v>44008.291666666664</c:v>
                </c:pt>
                <c:pt idx="154">
                  <c:v>44011.291666666664</c:v>
                </c:pt>
                <c:pt idx="155">
                  <c:v>44012.291666666664</c:v>
                </c:pt>
                <c:pt idx="156">
                  <c:v>44013.291666666664</c:v>
                </c:pt>
                <c:pt idx="157">
                  <c:v>44014.291666666664</c:v>
                </c:pt>
                <c:pt idx="158">
                  <c:v>44018.291666666664</c:v>
                </c:pt>
                <c:pt idx="159">
                  <c:v>44019.291666666664</c:v>
                </c:pt>
                <c:pt idx="160">
                  <c:v>44020.291666666664</c:v>
                </c:pt>
                <c:pt idx="161">
                  <c:v>44021.291666666664</c:v>
                </c:pt>
                <c:pt idx="162">
                  <c:v>44022.291666666664</c:v>
                </c:pt>
                <c:pt idx="163">
                  <c:v>44025.291666666664</c:v>
                </c:pt>
                <c:pt idx="164">
                  <c:v>44026.291666666664</c:v>
                </c:pt>
                <c:pt idx="165">
                  <c:v>44027.291666666664</c:v>
                </c:pt>
                <c:pt idx="166">
                  <c:v>44028.291666666664</c:v>
                </c:pt>
                <c:pt idx="167">
                  <c:v>44029.291666666664</c:v>
                </c:pt>
                <c:pt idx="168">
                  <c:v>44032.291666666664</c:v>
                </c:pt>
                <c:pt idx="169">
                  <c:v>44033.291666666664</c:v>
                </c:pt>
                <c:pt idx="170">
                  <c:v>44034.291666666664</c:v>
                </c:pt>
                <c:pt idx="171">
                  <c:v>44035.291666666664</c:v>
                </c:pt>
                <c:pt idx="172">
                  <c:v>44036.291666666664</c:v>
                </c:pt>
                <c:pt idx="173">
                  <c:v>44039.291666666664</c:v>
                </c:pt>
                <c:pt idx="174">
                  <c:v>44040.291666666664</c:v>
                </c:pt>
                <c:pt idx="175">
                  <c:v>44041.291666666664</c:v>
                </c:pt>
                <c:pt idx="176">
                  <c:v>44042.291666666664</c:v>
                </c:pt>
                <c:pt idx="177">
                  <c:v>44043.291666666664</c:v>
                </c:pt>
                <c:pt idx="178">
                  <c:v>44046.291666666664</c:v>
                </c:pt>
                <c:pt idx="179">
                  <c:v>44047.291666666664</c:v>
                </c:pt>
                <c:pt idx="180">
                  <c:v>44048.291666666664</c:v>
                </c:pt>
                <c:pt idx="181">
                  <c:v>44049.291666666664</c:v>
                </c:pt>
                <c:pt idx="182">
                  <c:v>44050.291666666664</c:v>
                </c:pt>
                <c:pt idx="183">
                  <c:v>44053.291666666664</c:v>
                </c:pt>
                <c:pt idx="184">
                  <c:v>44054.291666666664</c:v>
                </c:pt>
                <c:pt idx="185">
                  <c:v>44055.291666666664</c:v>
                </c:pt>
                <c:pt idx="186">
                  <c:v>44056.291666666664</c:v>
                </c:pt>
                <c:pt idx="187">
                  <c:v>44057.291666666664</c:v>
                </c:pt>
                <c:pt idx="188">
                  <c:v>44060.291666666664</c:v>
                </c:pt>
                <c:pt idx="189">
                  <c:v>44061.291666666664</c:v>
                </c:pt>
                <c:pt idx="190">
                  <c:v>44062.291666666664</c:v>
                </c:pt>
                <c:pt idx="191">
                  <c:v>44063.291666666664</c:v>
                </c:pt>
                <c:pt idx="192">
                  <c:v>44064.291666666664</c:v>
                </c:pt>
                <c:pt idx="193">
                  <c:v>44067.291666666664</c:v>
                </c:pt>
                <c:pt idx="194">
                  <c:v>44068.291666666664</c:v>
                </c:pt>
                <c:pt idx="195">
                  <c:v>44069.291666666664</c:v>
                </c:pt>
                <c:pt idx="196">
                  <c:v>44070.291666666664</c:v>
                </c:pt>
                <c:pt idx="197">
                  <c:v>44071.291666666664</c:v>
                </c:pt>
                <c:pt idx="198">
                  <c:v>44074.291666666664</c:v>
                </c:pt>
                <c:pt idx="199">
                  <c:v>44075.291666666664</c:v>
                </c:pt>
                <c:pt idx="200">
                  <c:v>44076.291666666664</c:v>
                </c:pt>
                <c:pt idx="201">
                  <c:v>44077.291666666664</c:v>
                </c:pt>
                <c:pt idx="202">
                  <c:v>44078.291666666664</c:v>
                </c:pt>
                <c:pt idx="203">
                  <c:v>44082.291666666664</c:v>
                </c:pt>
                <c:pt idx="204">
                  <c:v>44083.291666666664</c:v>
                </c:pt>
                <c:pt idx="205">
                  <c:v>44084.291666666664</c:v>
                </c:pt>
                <c:pt idx="206">
                  <c:v>44085.291666666664</c:v>
                </c:pt>
                <c:pt idx="207">
                  <c:v>44088.291666666664</c:v>
                </c:pt>
                <c:pt idx="208">
                  <c:v>44089.291666666664</c:v>
                </c:pt>
                <c:pt idx="209">
                  <c:v>44090.291666666664</c:v>
                </c:pt>
                <c:pt idx="210">
                  <c:v>44091.291666666664</c:v>
                </c:pt>
                <c:pt idx="211">
                  <c:v>44092.291666666664</c:v>
                </c:pt>
                <c:pt idx="212">
                  <c:v>44095.291666666664</c:v>
                </c:pt>
                <c:pt idx="213">
                  <c:v>44096.291666666664</c:v>
                </c:pt>
                <c:pt idx="214">
                  <c:v>44097.291666666664</c:v>
                </c:pt>
                <c:pt idx="215">
                  <c:v>44098.291666666664</c:v>
                </c:pt>
                <c:pt idx="216">
                  <c:v>44099.291666666664</c:v>
                </c:pt>
                <c:pt idx="217">
                  <c:v>44102.291666666664</c:v>
                </c:pt>
                <c:pt idx="218">
                  <c:v>44103.291666666664</c:v>
                </c:pt>
                <c:pt idx="219">
                  <c:v>44104.291666666664</c:v>
                </c:pt>
                <c:pt idx="220">
                  <c:v>44105.291666666664</c:v>
                </c:pt>
                <c:pt idx="221">
                  <c:v>44106.291666666664</c:v>
                </c:pt>
                <c:pt idx="222">
                  <c:v>44109.291666666664</c:v>
                </c:pt>
                <c:pt idx="223">
                  <c:v>44110.291666666664</c:v>
                </c:pt>
                <c:pt idx="224">
                  <c:v>44111.291666666664</c:v>
                </c:pt>
                <c:pt idx="225">
                  <c:v>44112.291666666664</c:v>
                </c:pt>
                <c:pt idx="226">
                  <c:v>44113.291666666664</c:v>
                </c:pt>
                <c:pt idx="227">
                  <c:v>44116.291666666664</c:v>
                </c:pt>
                <c:pt idx="228">
                  <c:v>44117.291666666664</c:v>
                </c:pt>
                <c:pt idx="229">
                  <c:v>44118.291666666664</c:v>
                </c:pt>
                <c:pt idx="230">
                  <c:v>44119.291666666664</c:v>
                </c:pt>
                <c:pt idx="231">
                  <c:v>44120.291666666664</c:v>
                </c:pt>
                <c:pt idx="232">
                  <c:v>44123.291666666664</c:v>
                </c:pt>
                <c:pt idx="233">
                  <c:v>44124.291666666664</c:v>
                </c:pt>
                <c:pt idx="234">
                  <c:v>44125.291666666664</c:v>
                </c:pt>
                <c:pt idx="235">
                  <c:v>44126.291666666664</c:v>
                </c:pt>
                <c:pt idx="236">
                  <c:v>44127.291666666664</c:v>
                </c:pt>
                <c:pt idx="237">
                  <c:v>44130.291666666664</c:v>
                </c:pt>
                <c:pt idx="238">
                  <c:v>44131.291666666664</c:v>
                </c:pt>
                <c:pt idx="239">
                  <c:v>44132.291666666664</c:v>
                </c:pt>
                <c:pt idx="240">
                  <c:v>44133.291666666664</c:v>
                </c:pt>
                <c:pt idx="241">
                  <c:v>44134.291666666664</c:v>
                </c:pt>
                <c:pt idx="242">
                  <c:v>44137.291666666664</c:v>
                </c:pt>
                <c:pt idx="243">
                  <c:v>44138.291666666664</c:v>
                </c:pt>
                <c:pt idx="244">
                  <c:v>44139.291666666664</c:v>
                </c:pt>
                <c:pt idx="245">
                  <c:v>44140.291666666664</c:v>
                </c:pt>
                <c:pt idx="246">
                  <c:v>44141.291666666664</c:v>
                </c:pt>
                <c:pt idx="247">
                  <c:v>44144.291666666664</c:v>
                </c:pt>
                <c:pt idx="248">
                  <c:v>44145.291666666664</c:v>
                </c:pt>
                <c:pt idx="249">
                  <c:v>44146.291666666664</c:v>
                </c:pt>
                <c:pt idx="250">
                  <c:v>44147.291666666664</c:v>
                </c:pt>
                <c:pt idx="251">
                  <c:v>44148.291666666664</c:v>
                </c:pt>
                <c:pt idx="252">
                  <c:v>44151.291666666664</c:v>
                </c:pt>
                <c:pt idx="253">
                  <c:v>44152.291666666664</c:v>
                </c:pt>
                <c:pt idx="254">
                  <c:v>44153.291666666664</c:v>
                </c:pt>
                <c:pt idx="255">
                  <c:v>44154.291666666664</c:v>
                </c:pt>
                <c:pt idx="256">
                  <c:v>44155.291666666664</c:v>
                </c:pt>
                <c:pt idx="257">
                  <c:v>44158.291666666664</c:v>
                </c:pt>
                <c:pt idx="258">
                  <c:v>44159.291666666664</c:v>
                </c:pt>
                <c:pt idx="259">
                  <c:v>44160.291666666664</c:v>
                </c:pt>
                <c:pt idx="260">
                  <c:v>44162.291666666664</c:v>
                </c:pt>
                <c:pt idx="261">
                  <c:v>44165.291666666664</c:v>
                </c:pt>
                <c:pt idx="262">
                  <c:v>44166.291666666664</c:v>
                </c:pt>
                <c:pt idx="263">
                  <c:v>44167.291666666664</c:v>
                </c:pt>
                <c:pt idx="264">
                  <c:v>44168.291666666664</c:v>
                </c:pt>
                <c:pt idx="265">
                  <c:v>44169.291666666664</c:v>
                </c:pt>
                <c:pt idx="266">
                  <c:v>44172.291666666664</c:v>
                </c:pt>
                <c:pt idx="267">
                  <c:v>44173.291666666664</c:v>
                </c:pt>
                <c:pt idx="268">
                  <c:v>44174.291666666664</c:v>
                </c:pt>
                <c:pt idx="269">
                  <c:v>44175.291666666664</c:v>
                </c:pt>
                <c:pt idx="270">
                  <c:v>44176.291666666664</c:v>
                </c:pt>
                <c:pt idx="271">
                  <c:v>44179.291666666664</c:v>
                </c:pt>
                <c:pt idx="272">
                  <c:v>44180.291666666664</c:v>
                </c:pt>
                <c:pt idx="273">
                  <c:v>44181.291666666664</c:v>
                </c:pt>
                <c:pt idx="274">
                  <c:v>44182.291666666664</c:v>
                </c:pt>
                <c:pt idx="275">
                  <c:v>44183.291666666664</c:v>
                </c:pt>
                <c:pt idx="276">
                  <c:v>44186.291666666664</c:v>
                </c:pt>
                <c:pt idx="277">
                  <c:v>44187.291666666664</c:v>
                </c:pt>
                <c:pt idx="278">
                  <c:v>44188.291666666664</c:v>
                </c:pt>
                <c:pt idx="279">
                  <c:v>44189.291666666664</c:v>
                </c:pt>
                <c:pt idx="280">
                  <c:v>44193.291666666664</c:v>
                </c:pt>
                <c:pt idx="281">
                  <c:v>44194.291666666664</c:v>
                </c:pt>
                <c:pt idx="282">
                  <c:v>44195.291666666664</c:v>
                </c:pt>
                <c:pt idx="283">
                  <c:v>44196.291666666664</c:v>
                </c:pt>
                <c:pt idx="284">
                  <c:v>44200.291666666664</c:v>
                </c:pt>
                <c:pt idx="285">
                  <c:v>44201.291666666664</c:v>
                </c:pt>
                <c:pt idx="286">
                  <c:v>44202.291666666664</c:v>
                </c:pt>
                <c:pt idx="287">
                  <c:v>44203.291666666664</c:v>
                </c:pt>
                <c:pt idx="288">
                  <c:v>44204.291666666664</c:v>
                </c:pt>
                <c:pt idx="289">
                  <c:v>44207.291666666664</c:v>
                </c:pt>
                <c:pt idx="290">
                  <c:v>44208.291666666664</c:v>
                </c:pt>
                <c:pt idx="291">
                  <c:v>44209.291666666664</c:v>
                </c:pt>
                <c:pt idx="292">
                  <c:v>44210.291666666664</c:v>
                </c:pt>
                <c:pt idx="293">
                  <c:v>44211.291666666664</c:v>
                </c:pt>
                <c:pt idx="294">
                  <c:v>44215.291666666664</c:v>
                </c:pt>
                <c:pt idx="295">
                  <c:v>44216.291666666664</c:v>
                </c:pt>
                <c:pt idx="296">
                  <c:v>44217.291666666664</c:v>
                </c:pt>
                <c:pt idx="297">
                  <c:v>44218.291666666664</c:v>
                </c:pt>
                <c:pt idx="298">
                  <c:v>44221.291666666664</c:v>
                </c:pt>
                <c:pt idx="299">
                  <c:v>44222.291666666664</c:v>
                </c:pt>
                <c:pt idx="300">
                  <c:v>44223.291666666664</c:v>
                </c:pt>
                <c:pt idx="301">
                  <c:v>44224.291666666664</c:v>
                </c:pt>
                <c:pt idx="302">
                  <c:v>44225.291666666664</c:v>
                </c:pt>
                <c:pt idx="303">
                  <c:v>44228.291666666664</c:v>
                </c:pt>
                <c:pt idx="304">
                  <c:v>44229.291666666664</c:v>
                </c:pt>
                <c:pt idx="305">
                  <c:v>44230.291666666664</c:v>
                </c:pt>
                <c:pt idx="306">
                  <c:v>44231.291666666664</c:v>
                </c:pt>
                <c:pt idx="307">
                  <c:v>44232.291666666664</c:v>
                </c:pt>
                <c:pt idx="308">
                  <c:v>44235.291666666664</c:v>
                </c:pt>
                <c:pt idx="309">
                  <c:v>44236.291666666664</c:v>
                </c:pt>
                <c:pt idx="310">
                  <c:v>44237.291666666664</c:v>
                </c:pt>
                <c:pt idx="311">
                  <c:v>44238.291666666664</c:v>
                </c:pt>
                <c:pt idx="312">
                  <c:v>44239.291666666664</c:v>
                </c:pt>
                <c:pt idx="313">
                  <c:v>44243.291666666664</c:v>
                </c:pt>
                <c:pt idx="314">
                  <c:v>44244.291666666664</c:v>
                </c:pt>
                <c:pt idx="315">
                  <c:v>44245.291666666664</c:v>
                </c:pt>
                <c:pt idx="316">
                  <c:v>44246.291666666664</c:v>
                </c:pt>
                <c:pt idx="317">
                  <c:v>44249.291666666664</c:v>
                </c:pt>
                <c:pt idx="318">
                  <c:v>44250.291666666664</c:v>
                </c:pt>
                <c:pt idx="319">
                  <c:v>44251.291666666664</c:v>
                </c:pt>
                <c:pt idx="320">
                  <c:v>44252.291666666664</c:v>
                </c:pt>
                <c:pt idx="321">
                  <c:v>44253.291666666664</c:v>
                </c:pt>
                <c:pt idx="322">
                  <c:v>44256.291666666664</c:v>
                </c:pt>
                <c:pt idx="323">
                  <c:v>44257.291666666664</c:v>
                </c:pt>
                <c:pt idx="324">
                  <c:v>44258.291666666664</c:v>
                </c:pt>
                <c:pt idx="325">
                  <c:v>44259.291666666664</c:v>
                </c:pt>
                <c:pt idx="326">
                  <c:v>44260.291666666664</c:v>
                </c:pt>
                <c:pt idx="327">
                  <c:v>44263.291666666664</c:v>
                </c:pt>
                <c:pt idx="328">
                  <c:v>44264.291666666664</c:v>
                </c:pt>
                <c:pt idx="329">
                  <c:v>44265.291666666664</c:v>
                </c:pt>
                <c:pt idx="330">
                  <c:v>44266.291666666664</c:v>
                </c:pt>
                <c:pt idx="331">
                  <c:v>44267.291666666664</c:v>
                </c:pt>
                <c:pt idx="332">
                  <c:v>44270.291666666664</c:v>
                </c:pt>
                <c:pt idx="333">
                  <c:v>44271.291666666664</c:v>
                </c:pt>
                <c:pt idx="334">
                  <c:v>44272.291666666664</c:v>
                </c:pt>
                <c:pt idx="335">
                  <c:v>44273.291666666664</c:v>
                </c:pt>
                <c:pt idx="336">
                  <c:v>44274.291666666664</c:v>
                </c:pt>
                <c:pt idx="337">
                  <c:v>44277.291666666664</c:v>
                </c:pt>
                <c:pt idx="338">
                  <c:v>44278.291666666664</c:v>
                </c:pt>
                <c:pt idx="339">
                  <c:v>44279.291666666664</c:v>
                </c:pt>
                <c:pt idx="340">
                  <c:v>44280.291666666664</c:v>
                </c:pt>
                <c:pt idx="341">
                  <c:v>44281.291666666664</c:v>
                </c:pt>
                <c:pt idx="342">
                  <c:v>44284.291666666664</c:v>
                </c:pt>
                <c:pt idx="343">
                  <c:v>44285.291666666664</c:v>
                </c:pt>
                <c:pt idx="344">
                  <c:v>44286.291666666664</c:v>
                </c:pt>
                <c:pt idx="345">
                  <c:v>44287.291666666664</c:v>
                </c:pt>
                <c:pt idx="346">
                  <c:v>44291.291666666664</c:v>
                </c:pt>
                <c:pt idx="347">
                  <c:v>44292.291666666664</c:v>
                </c:pt>
                <c:pt idx="348">
                  <c:v>44293.291666666664</c:v>
                </c:pt>
                <c:pt idx="349">
                  <c:v>44294.291666666664</c:v>
                </c:pt>
                <c:pt idx="350">
                  <c:v>44295.291666666664</c:v>
                </c:pt>
                <c:pt idx="351">
                  <c:v>44298.291666666664</c:v>
                </c:pt>
                <c:pt idx="352">
                  <c:v>44299.291666666664</c:v>
                </c:pt>
                <c:pt idx="353">
                  <c:v>44300.291666666664</c:v>
                </c:pt>
                <c:pt idx="354">
                  <c:v>44301.291666666664</c:v>
                </c:pt>
                <c:pt idx="355">
                  <c:v>44302.291666666664</c:v>
                </c:pt>
                <c:pt idx="356">
                  <c:v>44305.291666666664</c:v>
                </c:pt>
                <c:pt idx="357">
                  <c:v>44306.291666666664</c:v>
                </c:pt>
                <c:pt idx="358">
                  <c:v>44307.291666666664</c:v>
                </c:pt>
                <c:pt idx="359">
                  <c:v>44308.291666666664</c:v>
                </c:pt>
                <c:pt idx="360">
                  <c:v>44309.291666666664</c:v>
                </c:pt>
                <c:pt idx="361">
                  <c:v>44312.291666666664</c:v>
                </c:pt>
                <c:pt idx="362">
                  <c:v>44313.291666666664</c:v>
                </c:pt>
                <c:pt idx="363">
                  <c:v>44314.291666666664</c:v>
                </c:pt>
                <c:pt idx="364">
                  <c:v>44315.291666666664</c:v>
                </c:pt>
                <c:pt idx="365">
                  <c:v>44316.291666666664</c:v>
                </c:pt>
                <c:pt idx="366">
                  <c:v>44319.291666666664</c:v>
                </c:pt>
                <c:pt idx="367">
                  <c:v>44320.291666666664</c:v>
                </c:pt>
                <c:pt idx="368">
                  <c:v>44321.291666666664</c:v>
                </c:pt>
                <c:pt idx="369">
                  <c:v>44322.291666666664</c:v>
                </c:pt>
                <c:pt idx="370">
                  <c:v>44323.291666666664</c:v>
                </c:pt>
                <c:pt idx="371">
                  <c:v>44326.291666666664</c:v>
                </c:pt>
                <c:pt idx="372">
                  <c:v>44327.291666666664</c:v>
                </c:pt>
                <c:pt idx="373">
                  <c:v>44328.291666666664</c:v>
                </c:pt>
                <c:pt idx="374">
                  <c:v>44329.291666666664</c:v>
                </c:pt>
                <c:pt idx="375">
                  <c:v>44330.291666666664</c:v>
                </c:pt>
                <c:pt idx="376">
                  <c:v>44333.291666666664</c:v>
                </c:pt>
                <c:pt idx="377">
                  <c:v>44334.291666666664</c:v>
                </c:pt>
                <c:pt idx="378">
                  <c:v>44335.291666666664</c:v>
                </c:pt>
                <c:pt idx="379">
                  <c:v>44336.291666666664</c:v>
                </c:pt>
                <c:pt idx="380">
                  <c:v>44337.291666666664</c:v>
                </c:pt>
                <c:pt idx="381">
                  <c:v>44340.291666666664</c:v>
                </c:pt>
                <c:pt idx="382">
                  <c:v>44341.291666666664</c:v>
                </c:pt>
                <c:pt idx="383">
                  <c:v>44342.291666666664</c:v>
                </c:pt>
                <c:pt idx="384">
                  <c:v>44343.291666666664</c:v>
                </c:pt>
                <c:pt idx="385">
                  <c:v>44344.291666666664</c:v>
                </c:pt>
                <c:pt idx="386">
                  <c:v>44348.291666666664</c:v>
                </c:pt>
                <c:pt idx="387">
                  <c:v>44349.291666666664</c:v>
                </c:pt>
                <c:pt idx="388">
                  <c:v>44350.291666666664</c:v>
                </c:pt>
                <c:pt idx="389">
                  <c:v>44351.291666666664</c:v>
                </c:pt>
                <c:pt idx="390">
                  <c:v>44354.291666666664</c:v>
                </c:pt>
                <c:pt idx="391">
                  <c:v>44355.291666666664</c:v>
                </c:pt>
                <c:pt idx="392">
                  <c:v>44356.291666666664</c:v>
                </c:pt>
                <c:pt idx="393">
                  <c:v>44357.291666666664</c:v>
                </c:pt>
                <c:pt idx="394">
                  <c:v>44358.291666666664</c:v>
                </c:pt>
                <c:pt idx="395">
                  <c:v>44361.291666666664</c:v>
                </c:pt>
                <c:pt idx="396">
                  <c:v>44362.291666666664</c:v>
                </c:pt>
                <c:pt idx="397">
                  <c:v>44363.291666666664</c:v>
                </c:pt>
                <c:pt idx="398">
                  <c:v>44364.291666666664</c:v>
                </c:pt>
                <c:pt idx="399">
                  <c:v>44365.291666666664</c:v>
                </c:pt>
                <c:pt idx="400">
                  <c:v>44368.291666666664</c:v>
                </c:pt>
                <c:pt idx="401">
                  <c:v>44369.291666666664</c:v>
                </c:pt>
                <c:pt idx="402">
                  <c:v>44370.291666666664</c:v>
                </c:pt>
                <c:pt idx="403">
                  <c:v>44371.291666666664</c:v>
                </c:pt>
                <c:pt idx="404">
                  <c:v>44372.291666666664</c:v>
                </c:pt>
                <c:pt idx="405">
                  <c:v>44375.291666666664</c:v>
                </c:pt>
                <c:pt idx="406">
                  <c:v>44376.291666666664</c:v>
                </c:pt>
                <c:pt idx="407">
                  <c:v>44377.291666666664</c:v>
                </c:pt>
                <c:pt idx="408">
                  <c:v>44378.291666666664</c:v>
                </c:pt>
                <c:pt idx="409">
                  <c:v>44379.291666666664</c:v>
                </c:pt>
                <c:pt idx="410">
                  <c:v>44383.291666666664</c:v>
                </c:pt>
                <c:pt idx="411">
                  <c:v>44384.291666666664</c:v>
                </c:pt>
                <c:pt idx="412">
                  <c:v>44385.291666666664</c:v>
                </c:pt>
                <c:pt idx="413">
                  <c:v>44386.291666666664</c:v>
                </c:pt>
                <c:pt idx="414">
                  <c:v>44389.291666666664</c:v>
                </c:pt>
                <c:pt idx="415">
                  <c:v>44390.291666666664</c:v>
                </c:pt>
                <c:pt idx="416">
                  <c:v>44391.291666666664</c:v>
                </c:pt>
                <c:pt idx="417">
                  <c:v>44392.291666666664</c:v>
                </c:pt>
                <c:pt idx="418">
                  <c:v>44393.291666666664</c:v>
                </c:pt>
                <c:pt idx="419">
                  <c:v>44396.291666666664</c:v>
                </c:pt>
                <c:pt idx="420">
                  <c:v>44397.291666666664</c:v>
                </c:pt>
                <c:pt idx="421">
                  <c:v>44398.291666666664</c:v>
                </c:pt>
                <c:pt idx="422">
                  <c:v>44399.291666666664</c:v>
                </c:pt>
                <c:pt idx="423">
                  <c:v>44400.291666666664</c:v>
                </c:pt>
                <c:pt idx="424">
                  <c:v>44403.291666666664</c:v>
                </c:pt>
                <c:pt idx="425">
                  <c:v>44404.291666666664</c:v>
                </c:pt>
                <c:pt idx="426">
                  <c:v>44405.291666666664</c:v>
                </c:pt>
                <c:pt idx="427">
                  <c:v>44406.291666666664</c:v>
                </c:pt>
                <c:pt idx="428">
                  <c:v>44407.291666666664</c:v>
                </c:pt>
                <c:pt idx="429">
                  <c:v>44410.291666666664</c:v>
                </c:pt>
                <c:pt idx="430">
                  <c:v>44411.291666666664</c:v>
                </c:pt>
                <c:pt idx="431">
                  <c:v>44412.291666666664</c:v>
                </c:pt>
                <c:pt idx="432">
                  <c:v>44413.291666666664</c:v>
                </c:pt>
                <c:pt idx="433">
                  <c:v>44414.291666666664</c:v>
                </c:pt>
                <c:pt idx="434">
                  <c:v>44417.291666666664</c:v>
                </c:pt>
                <c:pt idx="435">
                  <c:v>44418.291666666664</c:v>
                </c:pt>
                <c:pt idx="436">
                  <c:v>44419.291666666664</c:v>
                </c:pt>
                <c:pt idx="437">
                  <c:v>44420.291666666664</c:v>
                </c:pt>
                <c:pt idx="438">
                  <c:v>44421.291666666664</c:v>
                </c:pt>
                <c:pt idx="439">
                  <c:v>44424.291666666664</c:v>
                </c:pt>
                <c:pt idx="440">
                  <c:v>44425.291666666664</c:v>
                </c:pt>
                <c:pt idx="441">
                  <c:v>44426.291666666664</c:v>
                </c:pt>
                <c:pt idx="442">
                  <c:v>44427.291666666664</c:v>
                </c:pt>
                <c:pt idx="443">
                  <c:v>44428.291666666664</c:v>
                </c:pt>
                <c:pt idx="444">
                  <c:v>44431.291666666664</c:v>
                </c:pt>
                <c:pt idx="445">
                  <c:v>44432.291666666664</c:v>
                </c:pt>
                <c:pt idx="446">
                  <c:v>44433.291666666664</c:v>
                </c:pt>
                <c:pt idx="447">
                  <c:v>44434.291666666664</c:v>
                </c:pt>
                <c:pt idx="448">
                  <c:v>44435.291666666664</c:v>
                </c:pt>
                <c:pt idx="449">
                  <c:v>44438.291666666664</c:v>
                </c:pt>
                <c:pt idx="450">
                  <c:v>44439.291666666664</c:v>
                </c:pt>
                <c:pt idx="451">
                  <c:v>44440.291666666664</c:v>
                </c:pt>
                <c:pt idx="452">
                  <c:v>44441.291666666664</c:v>
                </c:pt>
                <c:pt idx="453">
                  <c:v>44442.291666666664</c:v>
                </c:pt>
                <c:pt idx="454">
                  <c:v>44446.291666666664</c:v>
                </c:pt>
                <c:pt idx="455">
                  <c:v>44447.291666666664</c:v>
                </c:pt>
                <c:pt idx="456">
                  <c:v>44448.291666666664</c:v>
                </c:pt>
                <c:pt idx="457">
                  <c:v>44449.291666666664</c:v>
                </c:pt>
                <c:pt idx="458">
                  <c:v>44452.291666666664</c:v>
                </c:pt>
                <c:pt idx="459">
                  <c:v>44453.291666666664</c:v>
                </c:pt>
                <c:pt idx="460">
                  <c:v>44454.291666666664</c:v>
                </c:pt>
                <c:pt idx="461">
                  <c:v>44455.291666666664</c:v>
                </c:pt>
                <c:pt idx="462">
                  <c:v>44456.291666666664</c:v>
                </c:pt>
                <c:pt idx="463">
                  <c:v>44459.291666666664</c:v>
                </c:pt>
                <c:pt idx="464">
                  <c:v>44460.291666666664</c:v>
                </c:pt>
                <c:pt idx="465">
                  <c:v>44461.291666666664</c:v>
                </c:pt>
                <c:pt idx="466">
                  <c:v>44462.291666666664</c:v>
                </c:pt>
                <c:pt idx="467">
                  <c:v>44463.291666666664</c:v>
                </c:pt>
                <c:pt idx="468">
                  <c:v>44466.291666666664</c:v>
                </c:pt>
                <c:pt idx="469">
                  <c:v>44467.291666666664</c:v>
                </c:pt>
                <c:pt idx="470">
                  <c:v>44468.291666666664</c:v>
                </c:pt>
                <c:pt idx="471">
                  <c:v>44469.291666666664</c:v>
                </c:pt>
                <c:pt idx="472">
                  <c:v>44470.291666666664</c:v>
                </c:pt>
                <c:pt idx="473">
                  <c:v>44473.291666666664</c:v>
                </c:pt>
                <c:pt idx="474">
                  <c:v>44474.291666666664</c:v>
                </c:pt>
                <c:pt idx="475">
                  <c:v>44475.291666666664</c:v>
                </c:pt>
                <c:pt idx="476">
                  <c:v>44476.291666666664</c:v>
                </c:pt>
                <c:pt idx="477">
                  <c:v>44477.291666666664</c:v>
                </c:pt>
                <c:pt idx="478">
                  <c:v>44480.291666666664</c:v>
                </c:pt>
                <c:pt idx="479">
                  <c:v>44481.291666666664</c:v>
                </c:pt>
                <c:pt idx="480">
                  <c:v>44482.291666666664</c:v>
                </c:pt>
                <c:pt idx="481">
                  <c:v>44483.291666666664</c:v>
                </c:pt>
                <c:pt idx="482">
                  <c:v>44484.291666666664</c:v>
                </c:pt>
                <c:pt idx="483">
                  <c:v>44487.291666666664</c:v>
                </c:pt>
                <c:pt idx="484">
                  <c:v>44488.291666666664</c:v>
                </c:pt>
                <c:pt idx="485">
                  <c:v>44489.291666666664</c:v>
                </c:pt>
                <c:pt idx="486">
                  <c:v>44490.291666666664</c:v>
                </c:pt>
                <c:pt idx="487">
                  <c:v>44491.291666666664</c:v>
                </c:pt>
                <c:pt idx="488">
                  <c:v>44494.291666666664</c:v>
                </c:pt>
                <c:pt idx="489">
                  <c:v>44495.291666666664</c:v>
                </c:pt>
                <c:pt idx="490">
                  <c:v>44496.291666666664</c:v>
                </c:pt>
                <c:pt idx="491">
                  <c:v>44497.291666666664</c:v>
                </c:pt>
                <c:pt idx="492">
                  <c:v>44498.291666666664</c:v>
                </c:pt>
                <c:pt idx="493">
                  <c:v>44501.291666666664</c:v>
                </c:pt>
                <c:pt idx="494">
                  <c:v>44502.291666666664</c:v>
                </c:pt>
                <c:pt idx="495">
                  <c:v>44503.291666666664</c:v>
                </c:pt>
                <c:pt idx="496">
                  <c:v>44504.291666666664</c:v>
                </c:pt>
                <c:pt idx="497">
                  <c:v>44505.291666666664</c:v>
                </c:pt>
                <c:pt idx="498">
                  <c:v>44508.291666666664</c:v>
                </c:pt>
                <c:pt idx="499">
                  <c:v>44509.291666666664</c:v>
                </c:pt>
                <c:pt idx="500">
                  <c:v>44510.291666666664</c:v>
                </c:pt>
                <c:pt idx="501">
                  <c:v>44511.291666666664</c:v>
                </c:pt>
                <c:pt idx="502">
                  <c:v>44512.291666666664</c:v>
                </c:pt>
                <c:pt idx="503">
                  <c:v>44515.291666666664</c:v>
                </c:pt>
                <c:pt idx="504">
                  <c:v>44516.291666666664</c:v>
                </c:pt>
                <c:pt idx="505">
                  <c:v>44517.291666666664</c:v>
                </c:pt>
                <c:pt idx="506">
                  <c:v>44518.291666666664</c:v>
                </c:pt>
                <c:pt idx="507">
                  <c:v>44519.291666666664</c:v>
                </c:pt>
                <c:pt idx="508">
                  <c:v>44522.291666666664</c:v>
                </c:pt>
                <c:pt idx="509">
                  <c:v>44523.291666666664</c:v>
                </c:pt>
                <c:pt idx="510">
                  <c:v>44524.291666666664</c:v>
                </c:pt>
                <c:pt idx="511">
                  <c:v>44526.291666666664</c:v>
                </c:pt>
                <c:pt idx="512">
                  <c:v>44529.291666666664</c:v>
                </c:pt>
                <c:pt idx="513">
                  <c:v>44530.291666666664</c:v>
                </c:pt>
                <c:pt idx="514">
                  <c:v>44531.291666666664</c:v>
                </c:pt>
                <c:pt idx="515">
                  <c:v>44532.291666666664</c:v>
                </c:pt>
                <c:pt idx="516">
                  <c:v>44533.291666666664</c:v>
                </c:pt>
                <c:pt idx="517">
                  <c:v>44536.291666666664</c:v>
                </c:pt>
                <c:pt idx="518">
                  <c:v>44537.291666666664</c:v>
                </c:pt>
                <c:pt idx="519">
                  <c:v>44538.291666666664</c:v>
                </c:pt>
                <c:pt idx="520">
                  <c:v>44539.291666666664</c:v>
                </c:pt>
                <c:pt idx="521">
                  <c:v>44540.291666666664</c:v>
                </c:pt>
                <c:pt idx="522">
                  <c:v>44543.291666666664</c:v>
                </c:pt>
                <c:pt idx="523">
                  <c:v>44544.291666666664</c:v>
                </c:pt>
                <c:pt idx="524">
                  <c:v>44545.291666666664</c:v>
                </c:pt>
                <c:pt idx="525">
                  <c:v>44546.291666666664</c:v>
                </c:pt>
                <c:pt idx="526">
                  <c:v>44547.291666666664</c:v>
                </c:pt>
                <c:pt idx="527">
                  <c:v>44550.291666666664</c:v>
                </c:pt>
                <c:pt idx="528">
                  <c:v>44551.291666666664</c:v>
                </c:pt>
                <c:pt idx="529">
                  <c:v>44552.291666666664</c:v>
                </c:pt>
                <c:pt idx="530">
                  <c:v>44553.291666666664</c:v>
                </c:pt>
                <c:pt idx="531">
                  <c:v>44557.291666666664</c:v>
                </c:pt>
                <c:pt idx="532">
                  <c:v>44558.291666666664</c:v>
                </c:pt>
                <c:pt idx="533">
                  <c:v>44559.291666666664</c:v>
                </c:pt>
                <c:pt idx="534">
                  <c:v>44560.291666666664</c:v>
                </c:pt>
                <c:pt idx="535">
                  <c:v>44561.291666666664</c:v>
                </c:pt>
                <c:pt idx="536">
                  <c:v>44564.291666666664</c:v>
                </c:pt>
                <c:pt idx="537">
                  <c:v>44565.291666666664</c:v>
                </c:pt>
                <c:pt idx="538">
                  <c:v>44566.291666666664</c:v>
                </c:pt>
                <c:pt idx="539">
                  <c:v>44567.291666666664</c:v>
                </c:pt>
                <c:pt idx="540">
                  <c:v>44568.291666666664</c:v>
                </c:pt>
                <c:pt idx="541">
                  <c:v>44571.291666666664</c:v>
                </c:pt>
                <c:pt idx="542">
                  <c:v>44572.291666666664</c:v>
                </c:pt>
                <c:pt idx="543">
                  <c:v>44573.291666666664</c:v>
                </c:pt>
                <c:pt idx="544">
                  <c:v>44574.291666666664</c:v>
                </c:pt>
                <c:pt idx="545">
                  <c:v>44575.291666666664</c:v>
                </c:pt>
                <c:pt idx="546">
                  <c:v>44579.291666666664</c:v>
                </c:pt>
                <c:pt idx="547">
                  <c:v>44580.291666666664</c:v>
                </c:pt>
                <c:pt idx="548">
                  <c:v>44581.291666666664</c:v>
                </c:pt>
                <c:pt idx="549">
                  <c:v>44582.291666666664</c:v>
                </c:pt>
                <c:pt idx="550">
                  <c:v>44585.291666666664</c:v>
                </c:pt>
                <c:pt idx="551">
                  <c:v>44586.291666666664</c:v>
                </c:pt>
                <c:pt idx="552">
                  <c:v>44587.291666666664</c:v>
                </c:pt>
                <c:pt idx="553">
                  <c:v>44588.291666666664</c:v>
                </c:pt>
                <c:pt idx="554">
                  <c:v>44589.291666666664</c:v>
                </c:pt>
                <c:pt idx="555">
                  <c:v>44592.291666666664</c:v>
                </c:pt>
                <c:pt idx="556">
                  <c:v>44593.291666666664</c:v>
                </c:pt>
                <c:pt idx="557">
                  <c:v>44594.291666666664</c:v>
                </c:pt>
                <c:pt idx="558">
                  <c:v>44595.291666666664</c:v>
                </c:pt>
                <c:pt idx="559">
                  <c:v>44596.291666666664</c:v>
                </c:pt>
                <c:pt idx="560">
                  <c:v>44599.291666666664</c:v>
                </c:pt>
                <c:pt idx="561">
                  <c:v>44600.291666666664</c:v>
                </c:pt>
                <c:pt idx="562">
                  <c:v>44601.291666666664</c:v>
                </c:pt>
                <c:pt idx="563">
                  <c:v>44602.291666666664</c:v>
                </c:pt>
                <c:pt idx="564">
                  <c:v>44603.291666666664</c:v>
                </c:pt>
                <c:pt idx="565">
                  <c:v>44606.291666666664</c:v>
                </c:pt>
                <c:pt idx="566">
                  <c:v>44607.291666666664</c:v>
                </c:pt>
                <c:pt idx="567">
                  <c:v>44608.291666666664</c:v>
                </c:pt>
                <c:pt idx="568">
                  <c:v>44609.291666666664</c:v>
                </c:pt>
                <c:pt idx="569">
                  <c:v>44610.291666666664</c:v>
                </c:pt>
                <c:pt idx="570">
                  <c:v>44614.291666666664</c:v>
                </c:pt>
                <c:pt idx="571">
                  <c:v>44615.291666666664</c:v>
                </c:pt>
                <c:pt idx="572">
                  <c:v>44616.291666666664</c:v>
                </c:pt>
                <c:pt idx="573">
                  <c:v>44617.291666666664</c:v>
                </c:pt>
                <c:pt idx="574">
                  <c:v>44620.291666666664</c:v>
                </c:pt>
                <c:pt idx="575">
                  <c:v>44621.291666666664</c:v>
                </c:pt>
                <c:pt idx="576">
                  <c:v>44622.291666666664</c:v>
                </c:pt>
                <c:pt idx="577">
                  <c:v>44623.291666666664</c:v>
                </c:pt>
                <c:pt idx="578">
                  <c:v>44624.291666666664</c:v>
                </c:pt>
                <c:pt idx="579">
                  <c:v>44627.291666666664</c:v>
                </c:pt>
                <c:pt idx="580">
                  <c:v>44628.291666666664</c:v>
                </c:pt>
                <c:pt idx="581">
                  <c:v>44629.291666666664</c:v>
                </c:pt>
                <c:pt idx="582">
                  <c:v>44630.291666666664</c:v>
                </c:pt>
                <c:pt idx="583">
                  <c:v>44631.291666666664</c:v>
                </c:pt>
                <c:pt idx="584">
                  <c:v>44634.291666666664</c:v>
                </c:pt>
                <c:pt idx="585">
                  <c:v>44635.291666666664</c:v>
                </c:pt>
                <c:pt idx="586">
                  <c:v>44636.291666666664</c:v>
                </c:pt>
                <c:pt idx="587">
                  <c:v>44637.291666666664</c:v>
                </c:pt>
                <c:pt idx="588">
                  <c:v>44638.291666666664</c:v>
                </c:pt>
                <c:pt idx="589">
                  <c:v>44641.291666666664</c:v>
                </c:pt>
                <c:pt idx="590">
                  <c:v>44642.291666666664</c:v>
                </c:pt>
                <c:pt idx="591">
                  <c:v>44643.291666666664</c:v>
                </c:pt>
                <c:pt idx="592">
                  <c:v>44644.291666666664</c:v>
                </c:pt>
                <c:pt idx="593">
                  <c:v>44645.291666666664</c:v>
                </c:pt>
                <c:pt idx="594">
                  <c:v>44648.291666666664</c:v>
                </c:pt>
                <c:pt idx="595">
                  <c:v>44649.291666666664</c:v>
                </c:pt>
                <c:pt idx="596">
                  <c:v>44650.291666666664</c:v>
                </c:pt>
                <c:pt idx="597">
                  <c:v>44651.291666666664</c:v>
                </c:pt>
                <c:pt idx="598">
                  <c:v>44652.291666666664</c:v>
                </c:pt>
                <c:pt idx="599">
                  <c:v>44655.291666666664</c:v>
                </c:pt>
                <c:pt idx="600">
                  <c:v>44656.291666666664</c:v>
                </c:pt>
                <c:pt idx="601">
                  <c:v>44657.291666666664</c:v>
                </c:pt>
                <c:pt idx="602">
                  <c:v>44658.291666666664</c:v>
                </c:pt>
                <c:pt idx="603">
                  <c:v>44659.291666666664</c:v>
                </c:pt>
                <c:pt idx="604">
                  <c:v>44662.291666666664</c:v>
                </c:pt>
                <c:pt idx="605">
                  <c:v>44663.291666666664</c:v>
                </c:pt>
                <c:pt idx="606">
                  <c:v>44664.291666666664</c:v>
                </c:pt>
                <c:pt idx="607">
                  <c:v>44665.291666666664</c:v>
                </c:pt>
                <c:pt idx="608">
                  <c:v>44669.291666666664</c:v>
                </c:pt>
                <c:pt idx="609">
                  <c:v>44670.291666666664</c:v>
                </c:pt>
                <c:pt idx="610">
                  <c:v>44671.291666666664</c:v>
                </c:pt>
                <c:pt idx="611">
                  <c:v>44672.291666666664</c:v>
                </c:pt>
                <c:pt idx="612">
                  <c:v>44673.291666666664</c:v>
                </c:pt>
                <c:pt idx="613">
                  <c:v>44676.291666666664</c:v>
                </c:pt>
                <c:pt idx="614">
                  <c:v>44677.291666666664</c:v>
                </c:pt>
                <c:pt idx="615">
                  <c:v>44678.291666666664</c:v>
                </c:pt>
                <c:pt idx="616">
                  <c:v>44679.291666666664</c:v>
                </c:pt>
                <c:pt idx="617">
                  <c:v>44680.291666666664</c:v>
                </c:pt>
                <c:pt idx="618">
                  <c:v>44683.291666666664</c:v>
                </c:pt>
                <c:pt idx="619">
                  <c:v>44684.291666666664</c:v>
                </c:pt>
                <c:pt idx="620">
                  <c:v>44685.291666666664</c:v>
                </c:pt>
                <c:pt idx="621">
                  <c:v>44686.291666666664</c:v>
                </c:pt>
                <c:pt idx="622">
                  <c:v>44687.291666666664</c:v>
                </c:pt>
                <c:pt idx="623">
                  <c:v>44690.291666666664</c:v>
                </c:pt>
                <c:pt idx="624">
                  <c:v>44691.291666666664</c:v>
                </c:pt>
                <c:pt idx="625">
                  <c:v>44692.291666666664</c:v>
                </c:pt>
                <c:pt idx="626">
                  <c:v>44693.291666666664</c:v>
                </c:pt>
                <c:pt idx="627">
                  <c:v>44694.291666666664</c:v>
                </c:pt>
                <c:pt idx="628">
                  <c:v>44697.291666666664</c:v>
                </c:pt>
                <c:pt idx="629">
                  <c:v>44698.291666666664</c:v>
                </c:pt>
                <c:pt idx="630">
                  <c:v>44699.291666666664</c:v>
                </c:pt>
                <c:pt idx="631">
                  <c:v>44700.291666666664</c:v>
                </c:pt>
                <c:pt idx="632">
                  <c:v>44701.291666666664</c:v>
                </c:pt>
                <c:pt idx="633">
                  <c:v>44704.291666666664</c:v>
                </c:pt>
                <c:pt idx="634">
                  <c:v>44705.291666666664</c:v>
                </c:pt>
                <c:pt idx="635">
                  <c:v>44706.291666666664</c:v>
                </c:pt>
                <c:pt idx="636">
                  <c:v>44707.291666666664</c:v>
                </c:pt>
                <c:pt idx="637">
                  <c:v>44708.291666666664</c:v>
                </c:pt>
                <c:pt idx="638">
                  <c:v>44712.291666666664</c:v>
                </c:pt>
                <c:pt idx="639">
                  <c:v>44713.291666666664</c:v>
                </c:pt>
                <c:pt idx="640">
                  <c:v>44714.291666666664</c:v>
                </c:pt>
                <c:pt idx="641">
                  <c:v>44715.291666666664</c:v>
                </c:pt>
                <c:pt idx="642">
                  <c:v>44718.291666666664</c:v>
                </c:pt>
                <c:pt idx="643">
                  <c:v>44719.291666666664</c:v>
                </c:pt>
                <c:pt idx="644">
                  <c:v>44720.291666666664</c:v>
                </c:pt>
                <c:pt idx="645">
                  <c:v>44721.291666666664</c:v>
                </c:pt>
                <c:pt idx="646">
                  <c:v>44722.291666666664</c:v>
                </c:pt>
                <c:pt idx="647">
                  <c:v>44725.291666666664</c:v>
                </c:pt>
                <c:pt idx="648">
                  <c:v>44726.291666666664</c:v>
                </c:pt>
                <c:pt idx="649">
                  <c:v>44727.291666666664</c:v>
                </c:pt>
                <c:pt idx="650">
                  <c:v>44728.291666666664</c:v>
                </c:pt>
                <c:pt idx="651">
                  <c:v>44729.291666666664</c:v>
                </c:pt>
                <c:pt idx="652">
                  <c:v>44733.291666666664</c:v>
                </c:pt>
                <c:pt idx="653">
                  <c:v>44734.291666666664</c:v>
                </c:pt>
                <c:pt idx="654">
                  <c:v>44735.291666666664</c:v>
                </c:pt>
                <c:pt idx="655">
                  <c:v>44736.291666666664</c:v>
                </c:pt>
                <c:pt idx="656">
                  <c:v>44739.291666666664</c:v>
                </c:pt>
                <c:pt idx="657">
                  <c:v>44740.291666666664</c:v>
                </c:pt>
                <c:pt idx="658">
                  <c:v>44741.291666666664</c:v>
                </c:pt>
                <c:pt idx="659">
                  <c:v>44742.291666666664</c:v>
                </c:pt>
                <c:pt idx="660">
                  <c:v>44743.291666666664</c:v>
                </c:pt>
                <c:pt idx="661">
                  <c:v>44747.291666666664</c:v>
                </c:pt>
                <c:pt idx="662">
                  <c:v>44748.291666666664</c:v>
                </c:pt>
                <c:pt idx="663">
                  <c:v>44749.291666666664</c:v>
                </c:pt>
                <c:pt idx="664">
                  <c:v>44750.291666666664</c:v>
                </c:pt>
                <c:pt idx="665">
                  <c:v>44753.291666666664</c:v>
                </c:pt>
                <c:pt idx="666">
                  <c:v>44754.291666666664</c:v>
                </c:pt>
                <c:pt idx="667">
                  <c:v>44755.291666666664</c:v>
                </c:pt>
                <c:pt idx="668">
                  <c:v>44756.291666666664</c:v>
                </c:pt>
                <c:pt idx="669">
                  <c:v>44757.291666666664</c:v>
                </c:pt>
                <c:pt idx="670">
                  <c:v>44760.291666666664</c:v>
                </c:pt>
                <c:pt idx="671">
                  <c:v>44761.291666666664</c:v>
                </c:pt>
                <c:pt idx="672">
                  <c:v>44762.291666666664</c:v>
                </c:pt>
                <c:pt idx="673">
                  <c:v>44763.291666666664</c:v>
                </c:pt>
                <c:pt idx="674">
                  <c:v>44764.291666666664</c:v>
                </c:pt>
                <c:pt idx="675">
                  <c:v>44767.291666666664</c:v>
                </c:pt>
                <c:pt idx="676">
                  <c:v>44768.291666666664</c:v>
                </c:pt>
                <c:pt idx="677">
                  <c:v>44769.291666666664</c:v>
                </c:pt>
                <c:pt idx="678">
                  <c:v>44770.291666666664</c:v>
                </c:pt>
                <c:pt idx="679">
                  <c:v>44771.291666666664</c:v>
                </c:pt>
                <c:pt idx="680">
                  <c:v>44774.291666666664</c:v>
                </c:pt>
                <c:pt idx="681">
                  <c:v>44775.291666666664</c:v>
                </c:pt>
                <c:pt idx="682">
                  <c:v>44776.291666666664</c:v>
                </c:pt>
                <c:pt idx="683">
                  <c:v>44777.291666666664</c:v>
                </c:pt>
                <c:pt idx="684">
                  <c:v>44778.291666666664</c:v>
                </c:pt>
                <c:pt idx="685">
                  <c:v>44781.291666666664</c:v>
                </c:pt>
                <c:pt idx="686">
                  <c:v>44782.291666666664</c:v>
                </c:pt>
                <c:pt idx="687">
                  <c:v>44783.291666666664</c:v>
                </c:pt>
                <c:pt idx="688">
                  <c:v>44784.291666666664</c:v>
                </c:pt>
                <c:pt idx="689">
                  <c:v>44785.291666666664</c:v>
                </c:pt>
                <c:pt idx="690">
                  <c:v>44788.291666666664</c:v>
                </c:pt>
                <c:pt idx="691">
                  <c:v>44789.291666666664</c:v>
                </c:pt>
                <c:pt idx="692">
                  <c:v>44790.291666666664</c:v>
                </c:pt>
                <c:pt idx="693">
                  <c:v>44791.291666666664</c:v>
                </c:pt>
                <c:pt idx="694">
                  <c:v>44792.291666666664</c:v>
                </c:pt>
                <c:pt idx="695">
                  <c:v>44795.291666666664</c:v>
                </c:pt>
                <c:pt idx="696">
                  <c:v>44796.291666666664</c:v>
                </c:pt>
                <c:pt idx="697">
                  <c:v>44797.291666666664</c:v>
                </c:pt>
                <c:pt idx="698">
                  <c:v>44798.291666666664</c:v>
                </c:pt>
                <c:pt idx="699">
                  <c:v>44799.291666666664</c:v>
                </c:pt>
                <c:pt idx="700">
                  <c:v>44802.291666666664</c:v>
                </c:pt>
                <c:pt idx="701">
                  <c:v>44803.291666666664</c:v>
                </c:pt>
                <c:pt idx="702">
                  <c:v>44804.291666666664</c:v>
                </c:pt>
                <c:pt idx="703">
                  <c:v>44805.291666666664</c:v>
                </c:pt>
                <c:pt idx="704">
                  <c:v>44806.291666666664</c:v>
                </c:pt>
                <c:pt idx="705">
                  <c:v>44810.291666666664</c:v>
                </c:pt>
                <c:pt idx="706">
                  <c:v>44811.291666666664</c:v>
                </c:pt>
                <c:pt idx="707">
                  <c:v>44812.291666666664</c:v>
                </c:pt>
                <c:pt idx="708">
                  <c:v>44813.291666666664</c:v>
                </c:pt>
                <c:pt idx="709">
                  <c:v>44816.291666666664</c:v>
                </c:pt>
                <c:pt idx="710">
                  <c:v>44817.291666666664</c:v>
                </c:pt>
                <c:pt idx="711">
                  <c:v>44818.291666666664</c:v>
                </c:pt>
                <c:pt idx="712">
                  <c:v>44819.291666666664</c:v>
                </c:pt>
                <c:pt idx="713">
                  <c:v>44820.291666666664</c:v>
                </c:pt>
                <c:pt idx="714">
                  <c:v>44823.291666666664</c:v>
                </c:pt>
                <c:pt idx="715">
                  <c:v>44824.291666666664</c:v>
                </c:pt>
                <c:pt idx="716">
                  <c:v>44825.291666666664</c:v>
                </c:pt>
                <c:pt idx="717">
                  <c:v>44826.291666666664</c:v>
                </c:pt>
                <c:pt idx="718">
                  <c:v>44827.291666666664</c:v>
                </c:pt>
                <c:pt idx="719">
                  <c:v>44830.291666666664</c:v>
                </c:pt>
                <c:pt idx="720">
                  <c:v>44831.291666666664</c:v>
                </c:pt>
                <c:pt idx="721">
                  <c:v>44832.291666666664</c:v>
                </c:pt>
                <c:pt idx="722">
                  <c:v>44833.291666666664</c:v>
                </c:pt>
                <c:pt idx="723">
                  <c:v>44834.291666666664</c:v>
                </c:pt>
                <c:pt idx="724">
                  <c:v>44837.291666666664</c:v>
                </c:pt>
                <c:pt idx="725">
                  <c:v>44838.291666666664</c:v>
                </c:pt>
                <c:pt idx="726">
                  <c:v>44839.291666666664</c:v>
                </c:pt>
                <c:pt idx="727">
                  <c:v>44840.291666666664</c:v>
                </c:pt>
                <c:pt idx="728">
                  <c:v>44841.291666666664</c:v>
                </c:pt>
                <c:pt idx="729">
                  <c:v>44844.291666666664</c:v>
                </c:pt>
                <c:pt idx="730">
                  <c:v>44845.291666666664</c:v>
                </c:pt>
                <c:pt idx="731">
                  <c:v>44846.291666666664</c:v>
                </c:pt>
                <c:pt idx="732">
                  <c:v>44847.291666666664</c:v>
                </c:pt>
                <c:pt idx="733">
                  <c:v>44848.291666666664</c:v>
                </c:pt>
                <c:pt idx="734">
                  <c:v>44851.291666666664</c:v>
                </c:pt>
                <c:pt idx="735">
                  <c:v>44852.291666666664</c:v>
                </c:pt>
                <c:pt idx="736">
                  <c:v>44853.291666666664</c:v>
                </c:pt>
                <c:pt idx="737">
                  <c:v>44854.291666666664</c:v>
                </c:pt>
                <c:pt idx="738">
                  <c:v>44855.291666666664</c:v>
                </c:pt>
                <c:pt idx="739">
                  <c:v>44858.291666666664</c:v>
                </c:pt>
                <c:pt idx="740">
                  <c:v>44859.291666666664</c:v>
                </c:pt>
                <c:pt idx="741">
                  <c:v>44860.291666666664</c:v>
                </c:pt>
                <c:pt idx="742">
                  <c:v>44861.291666666664</c:v>
                </c:pt>
                <c:pt idx="743">
                  <c:v>44862.291666666664</c:v>
                </c:pt>
                <c:pt idx="744">
                  <c:v>44865.291666666664</c:v>
                </c:pt>
                <c:pt idx="745">
                  <c:v>44866.291666666664</c:v>
                </c:pt>
                <c:pt idx="746">
                  <c:v>44867.291666666664</c:v>
                </c:pt>
                <c:pt idx="747">
                  <c:v>44868.291666666664</c:v>
                </c:pt>
                <c:pt idx="748">
                  <c:v>44869.291666666664</c:v>
                </c:pt>
                <c:pt idx="749">
                  <c:v>44872.291666666664</c:v>
                </c:pt>
                <c:pt idx="750">
                  <c:v>44873.291666666664</c:v>
                </c:pt>
                <c:pt idx="751">
                  <c:v>44874.291666666664</c:v>
                </c:pt>
                <c:pt idx="752">
                  <c:v>44875.291666666664</c:v>
                </c:pt>
                <c:pt idx="753">
                  <c:v>44876.291666666664</c:v>
                </c:pt>
                <c:pt idx="754">
                  <c:v>44879.291666666664</c:v>
                </c:pt>
                <c:pt idx="755">
                  <c:v>44880.291666666664</c:v>
                </c:pt>
                <c:pt idx="756">
                  <c:v>44881.291666666664</c:v>
                </c:pt>
                <c:pt idx="757">
                  <c:v>44882.291666666664</c:v>
                </c:pt>
                <c:pt idx="758">
                  <c:v>44883.291666666664</c:v>
                </c:pt>
                <c:pt idx="759">
                  <c:v>44886.291666666664</c:v>
                </c:pt>
                <c:pt idx="760">
                  <c:v>44887.291666666664</c:v>
                </c:pt>
                <c:pt idx="761">
                  <c:v>44888.291666666664</c:v>
                </c:pt>
                <c:pt idx="762">
                  <c:v>44890.291666666664</c:v>
                </c:pt>
                <c:pt idx="763">
                  <c:v>44893.291666666664</c:v>
                </c:pt>
                <c:pt idx="764">
                  <c:v>44894.291666666664</c:v>
                </c:pt>
                <c:pt idx="765">
                  <c:v>44895.291666666664</c:v>
                </c:pt>
                <c:pt idx="766">
                  <c:v>44896.291666666664</c:v>
                </c:pt>
                <c:pt idx="767">
                  <c:v>44897.291666666664</c:v>
                </c:pt>
                <c:pt idx="768">
                  <c:v>44900.291666666664</c:v>
                </c:pt>
                <c:pt idx="769">
                  <c:v>44901.291666666664</c:v>
                </c:pt>
                <c:pt idx="770">
                  <c:v>44902.291666666664</c:v>
                </c:pt>
                <c:pt idx="771">
                  <c:v>44903.291666666664</c:v>
                </c:pt>
                <c:pt idx="772">
                  <c:v>44904.291666666664</c:v>
                </c:pt>
                <c:pt idx="773">
                  <c:v>44907.291666666664</c:v>
                </c:pt>
                <c:pt idx="774">
                  <c:v>44908.291666666664</c:v>
                </c:pt>
                <c:pt idx="775">
                  <c:v>44909.291666666664</c:v>
                </c:pt>
                <c:pt idx="776">
                  <c:v>44910.291666666664</c:v>
                </c:pt>
                <c:pt idx="777">
                  <c:v>44911.291666666664</c:v>
                </c:pt>
                <c:pt idx="778">
                  <c:v>44914.291666666664</c:v>
                </c:pt>
                <c:pt idx="779">
                  <c:v>44915.291666666664</c:v>
                </c:pt>
                <c:pt idx="780">
                  <c:v>44916.291666666664</c:v>
                </c:pt>
                <c:pt idx="781">
                  <c:v>44917.291666666664</c:v>
                </c:pt>
                <c:pt idx="782">
                  <c:v>44918.291666666664</c:v>
                </c:pt>
                <c:pt idx="783">
                  <c:v>44922.291666666664</c:v>
                </c:pt>
                <c:pt idx="784">
                  <c:v>44923.291666666664</c:v>
                </c:pt>
                <c:pt idx="785">
                  <c:v>44924.291666666664</c:v>
                </c:pt>
                <c:pt idx="786">
                  <c:v>44925.291666666664</c:v>
                </c:pt>
                <c:pt idx="787">
                  <c:v>44929.291666666664</c:v>
                </c:pt>
                <c:pt idx="788">
                  <c:v>44930.291666666664</c:v>
                </c:pt>
                <c:pt idx="789">
                  <c:v>44931.291666666664</c:v>
                </c:pt>
                <c:pt idx="790">
                  <c:v>44932.291666666664</c:v>
                </c:pt>
                <c:pt idx="791">
                  <c:v>44935.291666666664</c:v>
                </c:pt>
                <c:pt idx="792">
                  <c:v>44936.291666666664</c:v>
                </c:pt>
                <c:pt idx="793">
                  <c:v>44937.291666666664</c:v>
                </c:pt>
                <c:pt idx="794">
                  <c:v>44938.291666666664</c:v>
                </c:pt>
                <c:pt idx="795">
                  <c:v>44939.291666666664</c:v>
                </c:pt>
                <c:pt idx="796">
                  <c:v>44943.291666666664</c:v>
                </c:pt>
                <c:pt idx="797">
                  <c:v>44944.291666666664</c:v>
                </c:pt>
                <c:pt idx="798">
                  <c:v>44945.291666666664</c:v>
                </c:pt>
                <c:pt idx="799">
                  <c:v>44946.291666666664</c:v>
                </c:pt>
                <c:pt idx="800">
                  <c:v>44949.291666666664</c:v>
                </c:pt>
                <c:pt idx="801">
                  <c:v>44950.291666666664</c:v>
                </c:pt>
                <c:pt idx="802">
                  <c:v>44951.291666666664</c:v>
                </c:pt>
                <c:pt idx="803">
                  <c:v>44952.291666666664</c:v>
                </c:pt>
                <c:pt idx="804">
                  <c:v>44953.291666666664</c:v>
                </c:pt>
                <c:pt idx="805">
                  <c:v>44956.291666666664</c:v>
                </c:pt>
                <c:pt idx="806">
                  <c:v>44957.291666666664</c:v>
                </c:pt>
                <c:pt idx="807">
                  <c:v>44958.291666666664</c:v>
                </c:pt>
                <c:pt idx="808">
                  <c:v>44959.291666666664</c:v>
                </c:pt>
                <c:pt idx="809">
                  <c:v>44960.291666666664</c:v>
                </c:pt>
                <c:pt idx="810">
                  <c:v>44963.291666666664</c:v>
                </c:pt>
                <c:pt idx="811">
                  <c:v>44964.291666666664</c:v>
                </c:pt>
                <c:pt idx="812">
                  <c:v>44965.291666666664</c:v>
                </c:pt>
                <c:pt idx="813">
                  <c:v>44966.291666666664</c:v>
                </c:pt>
                <c:pt idx="814">
                  <c:v>44967.291666666664</c:v>
                </c:pt>
                <c:pt idx="815">
                  <c:v>44970.291666666664</c:v>
                </c:pt>
                <c:pt idx="816">
                  <c:v>44971.291666666664</c:v>
                </c:pt>
                <c:pt idx="817">
                  <c:v>44972.291666666664</c:v>
                </c:pt>
                <c:pt idx="818">
                  <c:v>44973.291666666664</c:v>
                </c:pt>
                <c:pt idx="819">
                  <c:v>44974.291666666664</c:v>
                </c:pt>
                <c:pt idx="820">
                  <c:v>44978.291666666664</c:v>
                </c:pt>
                <c:pt idx="821">
                  <c:v>44979.291666666664</c:v>
                </c:pt>
                <c:pt idx="822">
                  <c:v>44980.291666666664</c:v>
                </c:pt>
                <c:pt idx="823">
                  <c:v>44981.291666666664</c:v>
                </c:pt>
                <c:pt idx="824">
                  <c:v>44984.291666666664</c:v>
                </c:pt>
                <c:pt idx="825">
                  <c:v>44985.291666666664</c:v>
                </c:pt>
                <c:pt idx="826">
                  <c:v>44986.291666666664</c:v>
                </c:pt>
                <c:pt idx="827">
                  <c:v>44987.291666666664</c:v>
                </c:pt>
                <c:pt idx="828">
                  <c:v>44988.291666666664</c:v>
                </c:pt>
                <c:pt idx="829">
                  <c:v>44991.291666666664</c:v>
                </c:pt>
                <c:pt idx="830">
                  <c:v>44992.291666666664</c:v>
                </c:pt>
                <c:pt idx="831">
                  <c:v>44993.291666666664</c:v>
                </c:pt>
                <c:pt idx="832">
                  <c:v>44994.291666666664</c:v>
                </c:pt>
                <c:pt idx="833">
                  <c:v>44995.291666666664</c:v>
                </c:pt>
                <c:pt idx="834">
                  <c:v>44998.291666666664</c:v>
                </c:pt>
                <c:pt idx="835">
                  <c:v>44999.291666666664</c:v>
                </c:pt>
                <c:pt idx="836">
                  <c:v>45000.291666666664</c:v>
                </c:pt>
                <c:pt idx="837">
                  <c:v>45001.291666666664</c:v>
                </c:pt>
                <c:pt idx="838">
                  <c:v>45002.291666666664</c:v>
                </c:pt>
                <c:pt idx="839">
                  <c:v>45005.291666666664</c:v>
                </c:pt>
                <c:pt idx="840">
                  <c:v>45006.291666666664</c:v>
                </c:pt>
                <c:pt idx="841">
                  <c:v>45007.291666666664</c:v>
                </c:pt>
                <c:pt idx="842">
                  <c:v>45008.291666666664</c:v>
                </c:pt>
                <c:pt idx="843">
                  <c:v>45009.291666666664</c:v>
                </c:pt>
                <c:pt idx="844">
                  <c:v>45012.291666666664</c:v>
                </c:pt>
                <c:pt idx="845">
                  <c:v>45013.291666666664</c:v>
                </c:pt>
                <c:pt idx="846">
                  <c:v>45014.291666666664</c:v>
                </c:pt>
                <c:pt idx="847">
                  <c:v>45015.291666666664</c:v>
                </c:pt>
                <c:pt idx="848">
                  <c:v>45016.291666666664</c:v>
                </c:pt>
                <c:pt idx="849">
                  <c:v>45019.291666666664</c:v>
                </c:pt>
                <c:pt idx="850">
                  <c:v>45020.291666666664</c:v>
                </c:pt>
                <c:pt idx="851">
                  <c:v>45021.291666666664</c:v>
                </c:pt>
                <c:pt idx="852">
                  <c:v>45022.291666666664</c:v>
                </c:pt>
                <c:pt idx="853">
                  <c:v>45026.291666666664</c:v>
                </c:pt>
                <c:pt idx="854">
                  <c:v>45027.291666666664</c:v>
                </c:pt>
                <c:pt idx="855">
                  <c:v>45028.291666666664</c:v>
                </c:pt>
                <c:pt idx="856">
                  <c:v>45029.291666666664</c:v>
                </c:pt>
                <c:pt idx="857">
                  <c:v>45030.291666666664</c:v>
                </c:pt>
                <c:pt idx="858">
                  <c:v>45033.291666666664</c:v>
                </c:pt>
                <c:pt idx="859">
                  <c:v>45034.291666666664</c:v>
                </c:pt>
                <c:pt idx="860">
                  <c:v>45035.291666666664</c:v>
                </c:pt>
                <c:pt idx="861">
                  <c:v>45036.291666666664</c:v>
                </c:pt>
                <c:pt idx="862">
                  <c:v>45037.291666666664</c:v>
                </c:pt>
                <c:pt idx="863">
                  <c:v>45040.291666666664</c:v>
                </c:pt>
                <c:pt idx="864">
                  <c:v>45041.291666666664</c:v>
                </c:pt>
                <c:pt idx="865">
                  <c:v>45042.291666666664</c:v>
                </c:pt>
                <c:pt idx="866">
                  <c:v>45043.291666666664</c:v>
                </c:pt>
                <c:pt idx="867">
                  <c:v>45044.291666666664</c:v>
                </c:pt>
                <c:pt idx="868">
                  <c:v>45047.291666666664</c:v>
                </c:pt>
                <c:pt idx="869">
                  <c:v>45048.291666666664</c:v>
                </c:pt>
                <c:pt idx="870">
                  <c:v>45049.291666666664</c:v>
                </c:pt>
                <c:pt idx="871">
                  <c:v>45050.291666666664</c:v>
                </c:pt>
                <c:pt idx="872">
                  <c:v>45051.291666666664</c:v>
                </c:pt>
                <c:pt idx="873">
                  <c:v>45054.291666666664</c:v>
                </c:pt>
                <c:pt idx="874">
                  <c:v>45055.291666666664</c:v>
                </c:pt>
                <c:pt idx="875">
                  <c:v>45056.291666666664</c:v>
                </c:pt>
                <c:pt idx="876">
                  <c:v>45057.291666666664</c:v>
                </c:pt>
                <c:pt idx="877">
                  <c:v>45058.291666666664</c:v>
                </c:pt>
                <c:pt idx="878">
                  <c:v>45061.291666666664</c:v>
                </c:pt>
                <c:pt idx="879">
                  <c:v>45062.291666666664</c:v>
                </c:pt>
                <c:pt idx="880">
                  <c:v>45063.291666666664</c:v>
                </c:pt>
                <c:pt idx="881">
                  <c:v>45064.291666666664</c:v>
                </c:pt>
                <c:pt idx="882">
                  <c:v>45065.291666666664</c:v>
                </c:pt>
                <c:pt idx="883">
                  <c:v>45068.291666666664</c:v>
                </c:pt>
                <c:pt idx="884">
                  <c:v>45069.291666666664</c:v>
                </c:pt>
                <c:pt idx="885">
                  <c:v>45070.291666666664</c:v>
                </c:pt>
                <c:pt idx="886">
                  <c:v>45071.291666666664</c:v>
                </c:pt>
                <c:pt idx="887">
                  <c:v>45072.291666666664</c:v>
                </c:pt>
                <c:pt idx="888">
                  <c:v>45076.291666666664</c:v>
                </c:pt>
                <c:pt idx="889">
                  <c:v>45077.291666666664</c:v>
                </c:pt>
                <c:pt idx="890">
                  <c:v>45078.291666666664</c:v>
                </c:pt>
                <c:pt idx="891">
                  <c:v>45079.291666666664</c:v>
                </c:pt>
                <c:pt idx="892">
                  <c:v>45082.291666666664</c:v>
                </c:pt>
                <c:pt idx="893">
                  <c:v>45083.291666666664</c:v>
                </c:pt>
                <c:pt idx="894">
                  <c:v>45084.291666666664</c:v>
                </c:pt>
                <c:pt idx="895">
                  <c:v>45085.291666666664</c:v>
                </c:pt>
                <c:pt idx="896">
                  <c:v>45086.291666666664</c:v>
                </c:pt>
                <c:pt idx="897">
                  <c:v>45089.291666666664</c:v>
                </c:pt>
                <c:pt idx="898">
                  <c:v>45090.291666666664</c:v>
                </c:pt>
                <c:pt idx="899">
                  <c:v>45091.291666666664</c:v>
                </c:pt>
                <c:pt idx="900">
                  <c:v>45092.291666666664</c:v>
                </c:pt>
                <c:pt idx="901">
                  <c:v>45093.291666666664</c:v>
                </c:pt>
                <c:pt idx="902">
                  <c:v>45097.291666666664</c:v>
                </c:pt>
                <c:pt idx="903">
                  <c:v>45098.291666666664</c:v>
                </c:pt>
                <c:pt idx="904">
                  <c:v>45099.291666666664</c:v>
                </c:pt>
                <c:pt idx="905">
                  <c:v>45100.291666666664</c:v>
                </c:pt>
                <c:pt idx="906">
                  <c:v>45103.291666666664</c:v>
                </c:pt>
                <c:pt idx="907">
                  <c:v>45104.291666666664</c:v>
                </c:pt>
                <c:pt idx="908">
                  <c:v>45105.291666666664</c:v>
                </c:pt>
                <c:pt idx="909">
                  <c:v>45106.291666666664</c:v>
                </c:pt>
                <c:pt idx="910">
                  <c:v>45107.291666666664</c:v>
                </c:pt>
                <c:pt idx="911">
                  <c:v>45110.291666666664</c:v>
                </c:pt>
                <c:pt idx="912">
                  <c:v>45112.291666666664</c:v>
                </c:pt>
                <c:pt idx="913">
                  <c:v>45113.291666666664</c:v>
                </c:pt>
                <c:pt idx="914">
                  <c:v>45114.291666666664</c:v>
                </c:pt>
                <c:pt idx="915">
                  <c:v>45117.291666666664</c:v>
                </c:pt>
                <c:pt idx="916">
                  <c:v>45118.291666666664</c:v>
                </c:pt>
                <c:pt idx="917">
                  <c:v>45119.291666666664</c:v>
                </c:pt>
                <c:pt idx="918">
                  <c:v>45120.291666666664</c:v>
                </c:pt>
                <c:pt idx="919">
                  <c:v>45121.291666666664</c:v>
                </c:pt>
                <c:pt idx="920">
                  <c:v>45124.291666666664</c:v>
                </c:pt>
                <c:pt idx="921">
                  <c:v>45125.291666666664</c:v>
                </c:pt>
                <c:pt idx="922">
                  <c:v>45126.291666666664</c:v>
                </c:pt>
                <c:pt idx="923">
                  <c:v>45127.291666666664</c:v>
                </c:pt>
                <c:pt idx="924">
                  <c:v>45128.291666666664</c:v>
                </c:pt>
                <c:pt idx="925">
                  <c:v>45131.291666666664</c:v>
                </c:pt>
                <c:pt idx="926">
                  <c:v>45132.291666666664</c:v>
                </c:pt>
                <c:pt idx="927">
                  <c:v>45133.291666666664</c:v>
                </c:pt>
                <c:pt idx="928">
                  <c:v>45134.291666666664</c:v>
                </c:pt>
                <c:pt idx="929">
                  <c:v>45135.291666666664</c:v>
                </c:pt>
                <c:pt idx="930">
                  <c:v>45138.291666666664</c:v>
                </c:pt>
                <c:pt idx="931">
                  <c:v>45139.291666666664</c:v>
                </c:pt>
                <c:pt idx="932">
                  <c:v>45140.291666666664</c:v>
                </c:pt>
                <c:pt idx="933">
                  <c:v>45141.291666666664</c:v>
                </c:pt>
                <c:pt idx="934">
                  <c:v>45142.291666666664</c:v>
                </c:pt>
                <c:pt idx="935">
                  <c:v>45145.291666666664</c:v>
                </c:pt>
                <c:pt idx="936">
                  <c:v>45146.291666666664</c:v>
                </c:pt>
                <c:pt idx="937">
                  <c:v>45147.291666666664</c:v>
                </c:pt>
                <c:pt idx="938">
                  <c:v>45148.291666666664</c:v>
                </c:pt>
                <c:pt idx="939">
                  <c:v>45149.291666666664</c:v>
                </c:pt>
                <c:pt idx="940">
                  <c:v>45152.291666666664</c:v>
                </c:pt>
                <c:pt idx="941">
                  <c:v>45153.291666666664</c:v>
                </c:pt>
                <c:pt idx="942">
                  <c:v>45154.291666666664</c:v>
                </c:pt>
                <c:pt idx="943">
                  <c:v>45155.291666666664</c:v>
                </c:pt>
                <c:pt idx="944">
                  <c:v>45156.291666666664</c:v>
                </c:pt>
                <c:pt idx="945">
                  <c:v>45159.291666666664</c:v>
                </c:pt>
                <c:pt idx="946">
                  <c:v>45160.291666666664</c:v>
                </c:pt>
                <c:pt idx="947">
                  <c:v>45161.291666666664</c:v>
                </c:pt>
                <c:pt idx="948">
                  <c:v>45162.291666666664</c:v>
                </c:pt>
                <c:pt idx="949">
                  <c:v>45163.291666666664</c:v>
                </c:pt>
                <c:pt idx="950">
                  <c:v>45166.291666666664</c:v>
                </c:pt>
                <c:pt idx="951">
                  <c:v>45167.291666666664</c:v>
                </c:pt>
                <c:pt idx="952">
                  <c:v>45168.291666666664</c:v>
                </c:pt>
                <c:pt idx="953">
                  <c:v>45169.291666666664</c:v>
                </c:pt>
                <c:pt idx="954">
                  <c:v>45170.291666666664</c:v>
                </c:pt>
                <c:pt idx="955">
                  <c:v>45174.291666666664</c:v>
                </c:pt>
                <c:pt idx="956">
                  <c:v>45175.291666666664</c:v>
                </c:pt>
                <c:pt idx="957">
                  <c:v>45176.291666666664</c:v>
                </c:pt>
                <c:pt idx="958">
                  <c:v>45177.291666666664</c:v>
                </c:pt>
                <c:pt idx="959">
                  <c:v>45180.291666666664</c:v>
                </c:pt>
                <c:pt idx="960">
                  <c:v>45181.291666666664</c:v>
                </c:pt>
                <c:pt idx="961">
                  <c:v>45182.291666666664</c:v>
                </c:pt>
                <c:pt idx="962">
                  <c:v>45183.291666666664</c:v>
                </c:pt>
                <c:pt idx="963">
                  <c:v>45184.291666666664</c:v>
                </c:pt>
                <c:pt idx="964">
                  <c:v>45187.291666666664</c:v>
                </c:pt>
                <c:pt idx="965">
                  <c:v>45188.291666666664</c:v>
                </c:pt>
                <c:pt idx="966">
                  <c:v>45189.291666666664</c:v>
                </c:pt>
                <c:pt idx="967">
                  <c:v>45190.291666666664</c:v>
                </c:pt>
                <c:pt idx="968">
                  <c:v>45191.291666666664</c:v>
                </c:pt>
                <c:pt idx="969">
                  <c:v>45194.291666666664</c:v>
                </c:pt>
                <c:pt idx="970">
                  <c:v>45195.291666666664</c:v>
                </c:pt>
                <c:pt idx="971">
                  <c:v>45196.291666666664</c:v>
                </c:pt>
                <c:pt idx="972">
                  <c:v>45197.291666666664</c:v>
                </c:pt>
                <c:pt idx="973">
                  <c:v>45198.291666666664</c:v>
                </c:pt>
                <c:pt idx="974">
                  <c:v>45201.291666666664</c:v>
                </c:pt>
                <c:pt idx="975">
                  <c:v>45202.291666666664</c:v>
                </c:pt>
                <c:pt idx="976">
                  <c:v>45203.291666666664</c:v>
                </c:pt>
                <c:pt idx="977">
                  <c:v>45204.291666666664</c:v>
                </c:pt>
                <c:pt idx="978">
                  <c:v>45205.291666666664</c:v>
                </c:pt>
                <c:pt idx="979">
                  <c:v>45208.291666666664</c:v>
                </c:pt>
                <c:pt idx="980">
                  <c:v>45209.291666666664</c:v>
                </c:pt>
                <c:pt idx="981">
                  <c:v>45210.291666666664</c:v>
                </c:pt>
                <c:pt idx="982">
                  <c:v>45211.291666666664</c:v>
                </c:pt>
                <c:pt idx="983">
                  <c:v>45212.291666666664</c:v>
                </c:pt>
                <c:pt idx="984">
                  <c:v>45215.291666666664</c:v>
                </c:pt>
                <c:pt idx="985">
                  <c:v>45216.291666666664</c:v>
                </c:pt>
                <c:pt idx="986">
                  <c:v>45217.291666666664</c:v>
                </c:pt>
                <c:pt idx="987">
                  <c:v>45218.291666666664</c:v>
                </c:pt>
                <c:pt idx="988">
                  <c:v>45219.291666666664</c:v>
                </c:pt>
                <c:pt idx="989">
                  <c:v>45222.291666666664</c:v>
                </c:pt>
                <c:pt idx="990">
                  <c:v>45223.291666666664</c:v>
                </c:pt>
                <c:pt idx="991">
                  <c:v>45224.291666666664</c:v>
                </c:pt>
                <c:pt idx="992">
                  <c:v>45225.291666666664</c:v>
                </c:pt>
                <c:pt idx="993">
                  <c:v>45226.291666666664</c:v>
                </c:pt>
                <c:pt idx="994">
                  <c:v>45229.291666666664</c:v>
                </c:pt>
                <c:pt idx="995">
                  <c:v>45230.291666666664</c:v>
                </c:pt>
                <c:pt idx="996">
                  <c:v>45231.291666666664</c:v>
                </c:pt>
                <c:pt idx="997">
                  <c:v>45232.291666666664</c:v>
                </c:pt>
                <c:pt idx="998">
                  <c:v>45233.291666666664</c:v>
                </c:pt>
                <c:pt idx="999">
                  <c:v>45236.291666666664</c:v>
                </c:pt>
                <c:pt idx="1000">
                  <c:v>45237.291666666664</c:v>
                </c:pt>
                <c:pt idx="1001">
                  <c:v>45238.291666666664</c:v>
                </c:pt>
                <c:pt idx="1002">
                  <c:v>45239.291666666664</c:v>
                </c:pt>
                <c:pt idx="1003">
                  <c:v>45240.291666666664</c:v>
                </c:pt>
                <c:pt idx="1004">
                  <c:v>45243.291666666664</c:v>
                </c:pt>
                <c:pt idx="1005">
                  <c:v>45244.291666666664</c:v>
                </c:pt>
                <c:pt idx="1006">
                  <c:v>45245.291666666664</c:v>
                </c:pt>
                <c:pt idx="1007">
                  <c:v>45246.291666666664</c:v>
                </c:pt>
                <c:pt idx="1008">
                  <c:v>45247.291666666664</c:v>
                </c:pt>
                <c:pt idx="1009">
                  <c:v>45250.291666666664</c:v>
                </c:pt>
                <c:pt idx="1010">
                  <c:v>45251.291666666664</c:v>
                </c:pt>
                <c:pt idx="1011">
                  <c:v>45252.291666666664</c:v>
                </c:pt>
                <c:pt idx="1012">
                  <c:v>45254.291666666664</c:v>
                </c:pt>
                <c:pt idx="1013">
                  <c:v>45257.291666666664</c:v>
                </c:pt>
                <c:pt idx="1014">
                  <c:v>45258.291666666664</c:v>
                </c:pt>
                <c:pt idx="1015">
                  <c:v>45259.291666666664</c:v>
                </c:pt>
                <c:pt idx="1016">
                  <c:v>45260.291666666664</c:v>
                </c:pt>
                <c:pt idx="1017">
                  <c:v>45261.291666666664</c:v>
                </c:pt>
                <c:pt idx="1018">
                  <c:v>45264.291666666664</c:v>
                </c:pt>
                <c:pt idx="1019">
                  <c:v>45265.291666666664</c:v>
                </c:pt>
                <c:pt idx="1020">
                  <c:v>45266.291666666664</c:v>
                </c:pt>
                <c:pt idx="1021">
                  <c:v>45267.291666666664</c:v>
                </c:pt>
                <c:pt idx="1022">
                  <c:v>45268.291666666664</c:v>
                </c:pt>
                <c:pt idx="1023">
                  <c:v>45271.291666666664</c:v>
                </c:pt>
                <c:pt idx="1024">
                  <c:v>45272.291666666664</c:v>
                </c:pt>
                <c:pt idx="1025">
                  <c:v>45273.291666666664</c:v>
                </c:pt>
                <c:pt idx="1026">
                  <c:v>45274.291666666664</c:v>
                </c:pt>
                <c:pt idx="1027">
                  <c:v>45275.291666666664</c:v>
                </c:pt>
                <c:pt idx="1028">
                  <c:v>45278.291666666664</c:v>
                </c:pt>
                <c:pt idx="1029">
                  <c:v>45279.291666666664</c:v>
                </c:pt>
                <c:pt idx="1030">
                  <c:v>45280.291666666664</c:v>
                </c:pt>
                <c:pt idx="1031">
                  <c:v>45281.291666666664</c:v>
                </c:pt>
                <c:pt idx="1032">
                  <c:v>45282.291666666664</c:v>
                </c:pt>
                <c:pt idx="1033">
                  <c:v>45286.291666666664</c:v>
                </c:pt>
                <c:pt idx="1034">
                  <c:v>45287.291666666664</c:v>
                </c:pt>
                <c:pt idx="1035">
                  <c:v>45288.291666666664</c:v>
                </c:pt>
                <c:pt idx="1036">
                  <c:v>45289.291666666664</c:v>
                </c:pt>
                <c:pt idx="1037">
                  <c:v>45293.291666666664</c:v>
                </c:pt>
                <c:pt idx="1038">
                  <c:v>45294.291666666664</c:v>
                </c:pt>
                <c:pt idx="1039">
                  <c:v>45295.291666666664</c:v>
                </c:pt>
                <c:pt idx="1040">
                  <c:v>45296.291666666664</c:v>
                </c:pt>
                <c:pt idx="1041">
                  <c:v>45299.291666666664</c:v>
                </c:pt>
                <c:pt idx="1042">
                  <c:v>45300.291666666664</c:v>
                </c:pt>
                <c:pt idx="1043">
                  <c:v>45301.291666666664</c:v>
                </c:pt>
                <c:pt idx="1044">
                  <c:v>45302.291666666664</c:v>
                </c:pt>
                <c:pt idx="1045">
                  <c:v>45303.291666666664</c:v>
                </c:pt>
                <c:pt idx="1046">
                  <c:v>45307.291666666664</c:v>
                </c:pt>
                <c:pt idx="1047">
                  <c:v>45308.291666666664</c:v>
                </c:pt>
                <c:pt idx="1048">
                  <c:v>45309.291666666664</c:v>
                </c:pt>
                <c:pt idx="1049">
                  <c:v>45310.291666666664</c:v>
                </c:pt>
                <c:pt idx="1050">
                  <c:v>45313.291666666664</c:v>
                </c:pt>
                <c:pt idx="1051">
                  <c:v>45314.291666666664</c:v>
                </c:pt>
                <c:pt idx="1052">
                  <c:v>45315.291666666664</c:v>
                </c:pt>
                <c:pt idx="1053">
                  <c:v>45316.291666666664</c:v>
                </c:pt>
                <c:pt idx="1054">
                  <c:v>45317.291666666664</c:v>
                </c:pt>
                <c:pt idx="1055">
                  <c:v>45320.291666666664</c:v>
                </c:pt>
                <c:pt idx="1056">
                  <c:v>45321.291666666664</c:v>
                </c:pt>
                <c:pt idx="1057">
                  <c:v>45322.291666666664</c:v>
                </c:pt>
                <c:pt idx="1058">
                  <c:v>45323.291666666664</c:v>
                </c:pt>
                <c:pt idx="1059">
                  <c:v>45324.291666666664</c:v>
                </c:pt>
                <c:pt idx="1060">
                  <c:v>45327.291666666664</c:v>
                </c:pt>
                <c:pt idx="1061">
                  <c:v>45328.291666666664</c:v>
                </c:pt>
                <c:pt idx="1062">
                  <c:v>45329.291666666664</c:v>
                </c:pt>
                <c:pt idx="1063">
                  <c:v>45330.291666666664</c:v>
                </c:pt>
                <c:pt idx="1064">
                  <c:v>45331.291666666664</c:v>
                </c:pt>
                <c:pt idx="1065">
                  <c:v>45334.291666666664</c:v>
                </c:pt>
                <c:pt idx="1066">
                  <c:v>45335.291666666664</c:v>
                </c:pt>
                <c:pt idx="1067">
                  <c:v>45336.291666666664</c:v>
                </c:pt>
                <c:pt idx="1068">
                  <c:v>45337.291666666664</c:v>
                </c:pt>
                <c:pt idx="1069">
                  <c:v>45338.291666666664</c:v>
                </c:pt>
                <c:pt idx="1070">
                  <c:v>45342.291666666664</c:v>
                </c:pt>
                <c:pt idx="1071">
                  <c:v>45343.291666666664</c:v>
                </c:pt>
                <c:pt idx="1072">
                  <c:v>45344.291666666664</c:v>
                </c:pt>
                <c:pt idx="1073">
                  <c:v>45345.291666666664</c:v>
                </c:pt>
                <c:pt idx="1074">
                  <c:v>45348.291666666664</c:v>
                </c:pt>
                <c:pt idx="1075">
                  <c:v>45349.291666666664</c:v>
                </c:pt>
                <c:pt idx="1076">
                  <c:v>45350.291666666664</c:v>
                </c:pt>
                <c:pt idx="1077">
                  <c:v>45351.291666666664</c:v>
                </c:pt>
                <c:pt idx="1078">
                  <c:v>45352.291666666664</c:v>
                </c:pt>
                <c:pt idx="1079">
                  <c:v>45355.291666666664</c:v>
                </c:pt>
                <c:pt idx="1080">
                  <c:v>45356.291666666664</c:v>
                </c:pt>
                <c:pt idx="1081">
                  <c:v>45357.291666666664</c:v>
                </c:pt>
                <c:pt idx="1082">
                  <c:v>45358.291666666664</c:v>
                </c:pt>
                <c:pt idx="1083">
                  <c:v>45359.291666666664</c:v>
                </c:pt>
                <c:pt idx="1084">
                  <c:v>45362.291666666664</c:v>
                </c:pt>
                <c:pt idx="1085">
                  <c:v>45363.291666666664</c:v>
                </c:pt>
                <c:pt idx="1086">
                  <c:v>45364.291666666664</c:v>
                </c:pt>
                <c:pt idx="1087">
                  <c:v>45365.291666666664</c:v>
                </c:pt>
                <c:pt idx="1088">
                  <c:v>45366.291666666664</c:v>
                </c:pt>
                <c:pt idx="1089">
                  <c:v>45369.291666666664</c:v>
                </c:pt>
                <c:pt idx="1090">
                  <c:v>45370.291666666664</c:v>
                </c:pt>
                <c:pt idx="1091">
                  <c:v>45371.291666666664</c:v>
                </c:pt>
                <c:pt idx="1092">
                  <c:v>45372.291666666664</c:v>
                </c:pt>
                <c:pt idx="1093">
                  <c:v>45373.291666666664</c:v>
                </c:pt>
                <c:pt idx="1094">
                  <c:v>45376.291666666664</c:v>
                </c:pt>
                <c:pt idx="1095">
                  <c:v>45377.291666666664</c:v>
                </c:pt>
                <c:pt idx="1096">
                  <c:v>45378.291666666664</c:v>
                </c:pt>
                <c:pt idx="1097">
                  <c:v>45379.291666666664</c:v>
                </c:pt>
                <c:pt idx="1098">
                  <c:v>45383.291666666664</c:v>
                </c:pt>
                <c:pt idx="1099">
                  <c:v>45384.291666666664</c:v>
                </c:pt>
                <c:pt idx="1100">
                  <c:v>45385.291666666664</c:v>
                </c:pt>
                <c:pt idx="1101">
                  <c:v>45386.291666666664</c:v>
                </c:pt>
                <c:pt idx="1102">
                  <c:v>45387.291666666664</c:v>
                </c:pt>
                <c:pt idx="1103">
                  <c:v>45390.291666666664</c:v>
                </c:pt>
                <c:pt idx="1104">
                  <c:v>45391.291666666664</c:v>
                </c:pt>
                <c:pt idx="1105">
                  <c:v>45392.291666666664</c:v>
                </c:pt>
                <c:pt idx="1106">
                  <c:v>45393.291666666664</c:v>
                </c:pt>
                <c:pt idx="1107">
                  <c:v>45394.291666666664</c:v>
                </c:pt>
                <c:pt idx="1108">
                  <c:v>45397.291666666664</c:v>
                </c:pt>
                <c:pt idx="1109">
                  <c:v>45398.291666666664</c:v>
                </c:pt>
                <c:pt idx="1110">
                  <c:v>45399.291666666664</c:v>
                </c:pt>
                <c:pt idx="1111">
                  <c:v>45400.291666666664</c:v>
                </c:pt>
                <c:pt idx="1112">
                  <c:v>45401.291666666664</c:v>
                </c:pt>
                <c:pt idx="1113">
                  <c:v>45404.291666666664</c:v>
                </c:pt>
                <c:pt idx="1114">
                  <c:v>45405.291666666664</c:v>
                </c:pt>
                <c:pt idx="1115">
                  <c:v>45406.291666666664</c:v>
                </c:pt>
                <c:pt idx="1116">
                  <c:v>45407.291666666664</c:v>
                </c:pt>
                <c:pt idx="1117">
                  <c:v>45408.291666666664</c:v>
                </c:pt>
                <c:pt idx="1118">
                  <c:v>45411.291666666664</c:v>
                </c:pt>
                <c:pt idx="1119">
                  <c:v>45412.291666666664</c:v>
                </c:pt>
                <c:pt idx="1120">
                  <c:v>45413.291666666664</c:v>
                </c:pt>
                <c:pt idx="1121">
                  <c:v>45414.291666666664</c:v>
                </c:pt>
                <c:pt idx="1122">
                  <c:v>45415.291666666664</c:v>
                </c:pt>
                <c:pt idx="1123">
                  <c:v>45418.291666666664</c:v>
                </c:pt>
                <c:pt idx="1124">
                  <c:v>45419.291666666664</c:v>
                </c:pt>
                <c:pt idx="1125">
                  <c:v>45420.291666666664</c:v>
                </c:pt>
                <c:pt idx="1126">
                  <c:v>45421.291666666664</c:v>
                </c:pt>
                <c:pt idx="1127">
                  <c:v>45422.291666666664</c:v>
                </c:pt>
                <c:pt idx="1128">
                  <c:v>45425.291666666664</c:v>
                </c:pt>
                <c:pt idx="1129">
                  <c:v>45426.291666666664</c:v>
                </c:pt>
                <c:pt idx="1130">
                  <c:v>45427.291666666664</c:v>
                </c:pt>
                <c:pt idx="1131">
                  <c:v>45428.291666666664</c:v>
                </c:pt>
                <c:pt idx="1132">
                  <c:v>45429.291666666664</c:v>
                </c:pt>
                <c:pt idx="1133">
                  <c:v>45432.291666666664</c:v>
                </c:pt>
                <c:pt idx="1134">
                  <c:v>45433.291666666664</c:v>
                </c:pt>
                <c:pt idx="1135">
                  <c:v>45434.291666666664</c:v>
                </c:pt>
                <c:pt idx="1136">
                  <c:v>45435.291666666664</c:v>
                </c:pt>
                <c:pt idx="1137">
                  <c:v>45436.291666666664</c:v>
                </c:pt>
                <c:pt idx="1138">
                  <c:v>45440.291666666664</c:v>
                </c:pt>
                <c:pt idx="1139">
                  <c:v>45441.291666666664</c:v>
                </c:pt>
                <c:pt idx="1140">
                  <c:v>45442.291666666664</c:v>
                </c:pt>
                <c:pt idx="1141">
                  <c:v>45443.291666666664</c:v>
                </c:pt>
                <c:pt idx="1142">
                  <c:v>45446.291666666664</c:v>
                </c:pt>
                <c:pt idx="1143">
                  <c:v>45447.291666666664</c:v>
                </c:pt>
                <c:pt idx="1144">
                  <c:v>45448.291666666664</c:v>
                </c:pt>
                <c:pt idx="1145">
                  <c:v>45449.291666666664</c:v>
                </c:pt>
                <c:pt idx="1146">
                  <c:v>45450.291666666664</c:v>
                </c:pt>
                <c:pt idx="1147">
                  <c:v>45453.291666666664</c:v>
                </c:pt>
                <c:pt idx="1148">
                  <c:v>45454.291666666664</c:v>
                </c:pt>
                <c:pt idx="1149">
                  <c:v>45455.291666666664</c:v>
                </c:pt>
                <c:pt idx="1150">
                  <c:v>45456.291666666664</c:v>
                </c:pt>
                <c:pt idx="1151">
                  <c:v>45457.291666666664</c:v>
                </c:pt>
                <c:pt idx="1152">
                  <c:v>45460.291666666664</c:v>
                </c:pt>
                <c:pt idx="1153">
                  <c:v>45461.291666666664</c:v>
                </c:pt>
                <c:pt idx="1154">
                  <c:v>45463.291666666664</c:v>
                </c:pt>
                <c:pt idx="1155">
                  <c:v>45464.291666666664</c:v>
                </c:pt>
                <c:pt idx="1156">
                  <c:v>45467.291666666664</c:v>
                </c:pt>
                <c:pt idx="1157">
                  <c:v>45468.291666666664</c:v>
                </c:pt>
                <c:pt idx="1158">
                  <c:v>45469.291666666664</c:v>
                </c:pt>
                <c:pt idx="1159">
                  <c:v>45470.291666666664</c:v>
                </c:pt>
                <c:pt idx="1160">
                  <c:v>45471.291666666664</c:v>
                </c:pt>
                <c:pt idx="1161">
                  <c:v>45474.291666666664</c:v>
                </c:pt>
                <c:pt idx="1162">
                  <c:v>45475.291666666664</c:v>
                </c:pt>
                <c:pt idx="1163">
                  <c:v>45476.291666666664</c:v>
                </c:pt>
                <c:pt idx="1164">
                  <c:v>45478.291666666664</c:v>
                </c:pt>
                <c:pt idx="1165">
                  <c:v>45481.291666666664</c:v>
                </c:pt>
                <c:pt idx="1166">
                  <c:v>45482.291666666664</c:v>
                </c:pt>
                <c:pt idx="1167">
                  <c:v>45483.291666666664</c:v>
                </c:pt>
                <c:pt idx="1168">
                  <c:v>45484.291666666664</c:v>
                </c:pt>
                <c:pt idx="1169">
                  <c:v>45485.291666666664</c:v>
                </c:pt>
                <c:pt idx="1170">
                  <c:v>45488.291666666664</c:v>
                </c:pt>
                <c:pt idx="1171">
                  <c:v>45489.291666666664</c:v>
                </c:pt>
                <c:pt idx="1172">
                  <c:v>45490.291666666664</c:v>
                </c:pt>
                <c:pt idx="1173">
                  <c:v>45491.291666666664</c:v>
                </c:pt>
                <c:pt idx="1174">
                  <c:v>45492.291666666664</c:v>
                </c:pt>
                <c:pt idx="1175">
                  <c:v>45495.291666666664</c:v>
                </c:pt>
                <c:pt idx="1176">
                  <c:v>45496.291666666664</c:v>
                </c:pt>
                <c:pt idx="1177">
                  <c:v>45497.291666666664</c:v>
                </c:pt>
                <c:pt idx="1178">
                  <c:v>45498.291666666664</c:v>
                </c:pt>
                <c:pt idx="1179">
                  <c:v>45499.291666666664</c:v>
                </c:pt>
                <c:pt idx="1180">
                  <c:v>45502.291666666664</c:v>
                </c:pt>
                <c:pt idx="1181">
                  <c:v>45503.291666666664</c:v>
                </c:pt>
                <c:pt idx="1182">
                  <c:v>45504.291666666664</c:v>
                </c:pt>
                <c:pt idx="1183">
                  <c:v>45505.291666666664</c:v>
                </c:pt>
                <c:pt idx="1184">
                  <c:v>45506.291666666664</c:v>
                </c:pt>
                <c:pt idx="1185">
                  <c:v>45509.291666666664</c:v>
                </c:pt>
                <c:pt idx="1186">
                  <c:v>45510.291666666664</c:v>
                </c:pt>
                <c:pt idx="1187">
                  <c:v>45511.291666666664</c:v>
                </c:pt>
                <c:pt idx="1188">
                  <c:v>45512.291666666664</c:v>
                </c:pt>
                <c:pt idx="1189">
                  <c:v>45513.291666666664</c:v>
                </c:pt>
                <c:pt idx="1190">
                  <c:v>45516.291666666664</c:v>
                </c:pt>
                <c:pt idx="1191">
                  <c:v>45517.291666666664</c:v>
                </c:pt>
                <c:pt idx="1192">
                  <c:v>45518.291666666664</c:v>
                </c:pt>
                <c:pt idx="1193">
                  <c:v>45519.291666666664</c:v>
                </c:pt>
                <c:pt idx="1194">
                  <c:v>45520.291666666664</c:v>
                </c:pt>
                <c:pt idx="1195">
                  <c:v>45523.291666666664</c:v>
                </c:pt>
                <c:pt idx="1196">
                  <c:v>45524.291666666664</c:v>
                </c:pt>
                <c:pt idx="1197">
                  <c:v>45525.291666666664</c:v>
                </c:pt>
                <c:pt idx="1198">
                  <c:v>45526.291666666664</c:v>
                </c:pt>
                <c:pt idx="1199">
                  <c:v>45527.291666666664</c:v>
                </c:pt>
                <c:pt idx="1200">
                  <c:v>45530.291666666664</c:v>
                </c:pt>
                <c:pt idx="1201">
                  <c:v>45531.291666666664</c:v>
                </c:pt>
                <c:pt idx="1202">
                  <c:v>45532.291666666664</c:v>
                </c:pt>
                <c:pt idx="1203">
                  <c:v>45533.291666666664</c:v>
                </c:pt>
                <c:pt idx="1204">
                  <c:v>45534.291666666664</c:v>
                </c:pt>
                <c:pt idx="1205">
                  <c:v>45538.291666666664</c:v>
                </c:pt>
                <c:pt idx="1206">
                  <c:v>45539.291666666664</c:v>
                </c:pt>
                <c:pt idx="1207">
                  <c:v>45540.291666666664</c:v>
                </c:pt>
                <c:pt idx="1208">
                  <c:v>45541.291666666664</c:v>
                </c:pt>
                <c:pt idx="1209">
                  <c:v>45544.291666666664</c:v>
                </c:pt>
                <c:pt idx="1210">
                  <c:v>45545.291666666664</c:v>
                </c:pt>
                <c:pt idx="1211">
                  <c:v>45546.291666666664</c:v>
                </c:pt>
                <c:pt idx="1212">
                  <c:v>45547.291666666664</c:v>
                </c:pt>
                <c:pt idx="1213">
                  <c:v>45548.291666666664</c:v>
                </c:pt>
                <c:pt idx="1214">
                  <c:v>45551.291666666664</c:v>
                </c:pt>
                <c:pt idx="1215">
                  <c:v>45552.291666666664</c:v>
                </c:pt>
                <c:pt idx="1216">
                  <c:v>45553.291666666664</c:v>
                </c:pt>
                <c:pt idx="1217">
                  <c:v>45554.291666666664</c:v>
                </c:pt>
                <c:pt idx="1218">
                  <c:v>45555.291666666664</c:v>
                </c:pt>
                <c:pt idx="1219">
                  <c:v>45558.291666666664</c:v>
                </c:pt>
                <c:pt idx="1220">
                  <c:v>45559.291666666664</c:v>
                </c:pt>
                <c:pt idx="1221">
                  <c:v>45560.291666666664</c:v>
                </c:pt>
                <c:pt idx="1222">
                  <c:v>45561.291666666664</c:v>
                </c:pt>
                <c:pt idx="1223">
                  <c:v>45562.291666666664</c:v>
                </c:pt>
                <c:pt idx="1224">
                  <c:v>45565.291666666664</c:v>
                </c:pt>
                <c:pt idx="1225">
                  <c:v>45566.291666666664</c:v>
                </c:pt>
                <c:pt idx="1226">
                  <c:v>45567.291666666664</c:v>
                </c:pt>
                <c:pt idx="1227">
                  <c:v>45568.291666666664</c:v>
                </c:pt>
                <c:pt idx="1228">
                  <c:v>45569.291666666664</c:v>
                </c:pt>
                <c:pt idx="1229">
                  <c:v>45572.291666666664</c:v>
                </c:pt>
                <c:pt idx="1230">
                  <c:v>45573.291666666664</c:v>
                </c:pt>
                <c:pt idx="1231">
                  <c:v>45574.291666666664</c:v>
                </c:pt>
                <c:pt idx="1232">
                  <c:v>45575.291666666664</c:v>
                </c:pt>
                <c:pt idx="1233">
                  <c:v>45576.291666666664</c:v>
                </c:pt>
                <c:pt idx="1234">
                  <c:v>45579.291666666664</c:v>
                </c:pt>
                <c:pt idx="1235">
                  <c:v>45580.291666666664</c:v>
                </c:pt>
                <c:pt idx="1236">
                  <c:v>45581.291666666664</c:v>
                </c:pt>
                <c:pt idx="1237">
                  <c:v>45582.291666666664</c:v>
                </c:pt>
                <c:pt idx="1238">
                  <c:v>45583.291666666664</c:v>
                </c:pt>
                <c:pt idx="1239">
                  <c:v>45586.291666666664</c:v>
                </c:pt>
                <c:pt idx="1240">
                  <c:v>45587.291666666664</c:v>
                </c:pt>
                <c:pt idx="1241">
                  <c:v>45588.291666666664</c:v>
                </c:pt>
                <c:pt idx="1242">
                  <c:v>45589.291666666664</c:v>
                </c:pt>
                <c:pt idx="1243">
                  <c:v>45590.291666666664</c:v>
                </c:pt>
                <c:pt idx="1244">
                  <c:v>45593.291666666664</c:v>
                </c:pt>
                <c:pt idx="1245">
                  <c:v>45594.291666666664</c:v>
                </c:pt>
                <c:pt idx="1246">
                  <c:v>45595.291666666664</c:v>
                </c:pt>
                <c:pt idx="1247">
                  <c:v>45596.291666666664</c:v>
                </c:pt>
                <c:pt idx="1248">
                  <c:v>45597.291666666664</c:v>
                </c:pt>
                <c:pt idx="1249">
                  <c:v>45600.291666666664</c:v>
                </c:pt>
                <c:pt idx="1250">
                  <c:v>45601.291666666664</c:v>
                </c:pt>
                <c:pt idx="1251">
                  <c:v>45602.291666666664</c:v>
                </c:pt>
                <c:pt idx="1252">
                  <c:v>45603.291666666664</c:v>
                </c:pt>
                <c:pt idx="1253">
                  <c:v>45604.291666666664</c:v>
                </c:pt>
                <c:pt idx="1254">
                  <c:v>45607.291666666664</c:v>
                </c:pt>
                <c:pt idx="1255">
                  <c:v>45608.291666666664</c:v>
                </c:pt>
                <c:pt idx="1256">
                  <c:v>45609.291666666664</c:v>
                </c:pt>
                <c:pt idx="1257">
                  <c:v>45610</c:v>
                </c:pt>
                <c:pt idx="1258">
                  <c:v>45611</c:v>
                </c:pt>
                <c:pt idx="1259">
                  <c:v>45612</c:v>
                </c:pt>
                <c:pt idx="1260">
                  <c:v>45613</c:v>
                </c:pt>
                <c:pt idx="1261">
                  <c:v>45614</c:v>
                </c:pt>
                <c:pt idx="1262">
                  <c:v>45615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'3a. Moving Average'!$N$3:$N$1263</c15:sqref>
                  </c15:fullRef>
                </c:ext>
              </c:extLst>
              <c:f>'3a. Moving Average'!$N$4:$N$1263</c:f>
              <c:numCache>
                <c:formatCode>General</c:formatCode>
                <c:ptCount val="1260"/>
                <c:pt idx="5" formatCode="_(&quot;$&quot;* #,##0.00_);_(&quot;$&quot;* \(#,##0.00\);_(&quot;$&quot;* &quot;-&quot;??_);_(@_)">
                  <c:v>64.106616666666653</c:v>
                </c:pt>
                <c:pt idx="6" formatCode="_(&quot;$&quot;* #,##0.00_);_(&quot;$&quot;* \(#,##0.00\);_(&quot;$&quot;* &quot;-&quot;??_);_(@_)">
                  <c:v>64.071883333333346</c:v>
                </c:pt>
                <c:pt idx="7" formatCode="_(&quot;$&quot;* #,##0.00_);_(&quot;$&quot;* \(#,##0.00\);_(&quot;$&quot;* &quot;-&quot;??_);_(@_)">
                  <c:v>64.09653333333334</c:v>
                </c:pt>
                <c:pt idx="8" formatCode="_(&quot;$&quot;* #,##0.00_);_(&quot;$&quot;* \(#,##0.00\);_(&quot;$&quot;* &quot;-&quot;??_);_(@_)">
                  <c:v>63.983016666666664</c:v>
                </c:pt>
                <c:pt idx="9" formatCode="_(&quot;$&quot;* #,##0.00_);_(&quot;$&quot;* \(#,##0.00\);_(&quot;$&quot;* &quot;-&quot;??_);_(@_)">
                  <c:v>64.045616666666675</c:v>
                </c:pt>
                <c:pt idx="10" formatCode="_(&quot;$&quot;* #,##0.00_);_(&quot;$&quot;* \(#,##0.00\);_(&quot;$&quot;* &quot;-&quot;??_);_(@_)">
                  <c:v>64.209633333333329</c:v>
                </c:pt>
                <c:pt idx="11" formatCode="_(&quot;$&quot;* #,##0.00_);_(&quot;$&quot;* \(#,##0.00\);_(&quot;$&quot;* &quot;-&quot;??_);_(@_)">
                  <c:v>64.296483333333342</c:v>
                </c:pt>
                <c:pt idx="12" formatCode="_(&quot;$&quot;* #,##0.00_);_(&quot;$&quot;* \(#,##0.00\);_(&quot;$&quot;* &quot;-&quot;??_);_(@_)">
                  <c:v>64.202366666666663</c:v>
                </c:pt>
                <c:pt idx="13" formatCode="_(&quot;$&quot;* #,##0.00_);_(&quot;$&quot;* \(#,##0.00\);_(&quot;$&quot;* &quot;-&quot;??_);_(@_)">
                  <c:v>64.015333333333345</c:v>
                </c:pt>
                <c:pt idx="14" formatCode="_(&quot;$&quot;* #,##0.00_);_(&quot;$&quot;* \(#,##0.00\);_(&quot;$&quot;* &quot;-&quot;??_);_(@_)">
                  <c:v>64.067450000000008</c:v>
                </c:pt>
                <c:pt idx="15" formatCode="_(&quot;$&quot;* #,##0.00_);_(&quot;$&quot;* \(#,##0.00\);_(&quot;$&quot;* &quot;-&quot;??_);_(@_)">
                  <c:v>64.183383333333339</c:v>
                </c:pt>
                <c:pt idx="16" formatCode="_(&quot;$&quot;* #,##0.00_);_(&quot;$&quot;* \(#,##0.00\);_(&quot;$&quot;* &quot;-&quot;??_);_(@_)">
                  <c:v>64.170049999999989</c:v>
                </c:pt>
                <c:pt idx="17" formatCode="_(&quot;$&quot;* #,##0.00_);_(&quot;$&quot;* \(#,##0.00\);_(&quot;$&quot;* &quot;-&quot;??_);_(@_)">
                  <c:v>64.344566666666665</c:v>
                </c:pt>
                <c:pt idx="18" formatCode="_(&quot;$&quot;* #,##0.00_);_(&quot;$&quot;* \(#,##0.00\);_(&quot;$&quot;* &quot;-&quot;??_);_(@_)">
                  <c:v>64.801833333333335</c:v>
                </c:pt>
                <c:pt idx="19" formatCode="_(&quot;$&quot;* #,##0.00_);_(&quot;$&quot;* \(#,##0.00\);_(&quot;$&quot;* &quot;-&quot;??_);_(@_)">
                  <c:v>65.194466666666656</c:v>
                </c:pt>
                <c:pt idx="20" formatCode="_(&quot;$&quot;* #,##0.00_);_(&quot;$&quot;* \(#,##0.00\);_(&quot;$&quot;* &quot;-&quot;??_);_(@_)">
                  <c:v>65.581050000000005</c:v>
                </c:pt>
                <c:pt idx="21" formatCode="_(&quot;$&quot;* #,##0.00_);_(&quot;$&quot;* \(#,##0.00\);_(&quot;$&quot;* &quot;-&quot;??_);_(@_)">
                  <c:v>65.950666666666663</c:v>
                </c:pt>
                <c:pt idx="22" formatCode="_(&quot;$&quot;* #,##0.00_);_(&quot;$&quot;* \(#,##0.00\);_(&quot;$&quot;* &quot;-&quot;??_);_(@_)">
                  <c:v>66.49560000000001</c:v>
                </c:pt>
                <c:pt idx="23" formatCode="_(&quot;$&quot;* #,##0.00_);_(&quot;$&quot;* \(#,##0.00\);_(&quot;$&quot;* &quot;-&quot;??_);_(@_)">
                  <c:v>66.950449999999989</c:v>
                </c:pt>
                <c:pt idx="24" formatCode="_(&quot;$&quot;* #,##0.00_);_(&quot;$&quot;* \(#,##0.00\);_(&quot;$&quot;* &quot;-&quot;??_);_(@_)">
                  <c:v>67.324100000000001</c:v>
                </c:pt>
                <c:pt idx="25" formatCode="_(&quot;$&quot;* #,##0.00_);_(&quot;$&quot;* \(#,##0.00\);_(&quot;$&quot;* &quot;-&quot;??_);_(@_)">
                  <c:v>67.646450000000002</c:v>
                </c:pt>
                <c:pt idx="26" formatCode="_(&quot;$&quot;* #,##0.00_);_(&quot;$&quot;* \(#,##0.00\);_(&quot;$&quot;* &quot;-&quot;??_);_(@_)">
                  <c:v>68.003950000000003</c:v>
                </c:pt>
                <c:pt idx="27" formatCode="_(&quot;$&quot;* #,##0.00_);_(&quot;$&quot;* \(#,##0.00\);_(&quot;$&quot;* &quot;-&quot;??_);_(@_)">
                  <c:v>68.182100000000005</c:v>
                </c:pt>
                <c:pt idx="28" formatCode="_(&quot;$&quot;* #,##0.00_);_(&quot;$&quot;* \(#,##0.00\);_(&quot;$&quot;* &quot;-&quot;??_);_(@_)">
                  <c:v>68.565849999999998</c:v>
                </c:pt>
                <c:pt idx="29" formatCode="_(&quot;$&quot;* #,##0.00_);_(&quot;$&quot;* \(#,##0.00\);_(&quot;$&quot;* &quot;-&quot;??_);_(@_)">
                  <c:v>68.972216666666668</c:v>
                </c:pt>
                <c:pt idx="30" formatCode="_(&quot;$&quot;* #,##0.00_);_(&quot;$&quot;* \(#,##0.00\);_(&quot;$&quot;* &quot;-&quot;??_);_(@_)">
                  <c:v>69.436766666666657</c:v>
                </c:pt>
                <c:pt idx="31" formatCode="_(&quot;$&quot;* #,##0.00_);_(&quot;$&quot;* \(#,##0.00\);_(&quot;$&quot;* &quot;-&quot;??_);_(@_)">
                  <c:v>70.010783333333336</c:v>
                </c:pt>
                <c:pt idx="32" formatCode="_(&quot;$&quot;* #,##0.00_);_(&quot;$&quot;* \(#,##0.00\);_(&quot;$&quot;* &quot;-&quot;??_);_(@_)">
                  <c:v>70.671233333333333</c:v>
                </c:pt>
                <c:pt idx="33" formatCode="_(&quot;$&quot;* #,##0.00_);_(&quot;$&quot;* \(#,##0.00\);_(&quot;$&quot;* &quot;-&quot;??_);_(@_)">
                  <c:v>71.202833333333345</c:v>
                </c:pt>
                <c:pt idx="34" formatCode="_(&quot;$&quot;* #,##0.00_);_(&quot;$&quot;* \(#,##0.00\);_(&quot;$&quot;* &quot;-&quot;??_);_(@_)">
                  <c:v>71.602333333333334</c:v>
                </c:pt>
                <c:pt idx="35" formatCode="_(&quot;$&quot;* #,##0.00_);_(&quot;$&quot;* \(#,##0.00\);_(&quot;$&quot;* &quot;-&quot;??_);_(@_)">
                  <c:v>71.949333333333342</c:v>
                </c:pt>
                <c:pt idx="36" formatCode="_(&quot;$&quot;* #,##0.00_);_(&quot;$&quot;* \(#,##0.00\);_(&quot;$&quot;* &quot;-&quot;??_);_(@_)">
                  <c:v>72.420750000000012</c:v>
                </c:pt>
                <c:pt idx="37" formatCode="_(&quot;$&quot;* #,##0.00_);_(&quot;$&quot;* \(#,##0.00\);_(&quot;$&quot;* &quot;-&quot;??_);_(@_)">
                  <c:v>73.066266666666664</c:v>
                </c:pt>
                <c:pt idx="38" formatCode="_(&quot;$&quot;* #,##0.00_);_(&quot;$&quot;* \(#,##0.00\);_(&quot;$&quot;* &quot;-&quot;??_);_(@_)">
                  <c:v>73.46941666666666</c:v>
                </c:pt>
                <c:pt idx="39" formatCode="_(&quot;$&quot;* #,##0.00_);_(&quot;$&quot;* \(#,##0.00\);_(&quot;$&quot;* &quot;-&quot;??_);_(@_)">
                  <c:v>74.258333333333326</c:v>
                </c:pt>
                <c:pt idx="40" formatCode="_(&quot;$&quot;* #,##0.00_);_(&quot;$&quot;* \(#,##0.00\);_(&quot;$&quot;* &quot;-&quot;??_);_(@_)">
                  <c:v>74.778616666666665</c:v>
                </c:pt>
                <c:pt idx="41" formatCode="_(&quot;$&quot;* #,##0.00_);_(&quot;$&quot;* \(#,##0.00\);_(&quot;$&quot;* &quot;-&quot;??_);_(@_)">
                  <c:v>75.301733333333331</c:v>
                </c:pt>
                <c:pt idx="42" formatCode="_(&quot;$&quot;* #,##0.00_);_(&quot;$&quot;* \(#,##0.00\);_(&quot;$&quot;* &quot;-&quot;??_);_(@_)">
                  <c:v>75.788483333333332</c:v>
                </c:pt>
                <c:pt idx="43" formatCode="_(&quot;$&quot;* #,##0.00_);_(&quot;$&quot;* \(#,##0.00\);_(&quot;$&quot;* &quot;-&quot;??_);_(@_)">
                  <c:v>76.156083333333342</c:v>
                </c:pt>
                <c:pt idx="44" formatCode="_(&quot;$&quot;* #,##0.00_);_(&quot;$&quot;* \(#,##0.00\);_(&quot;$&quot;* &quot;-&quot;??_);_(@_)">
                  <c:v>76.408149999999992</c:v>
                </c:pt>
                <c:pt idx="45" formatCode="_(&quot;$&quot;* #,##0.00_);_(&quot;$&quot;* \(#,##0.00\);_(&quot;$&quot;* &quot;-&quot;??_);_(@_)">
                  <c:v>76.438033333333337</c:v>
                </c:pt>
                <c:pt idx="46" formatCode="_(&quot;$&quot;* #,##0.00_);_(&quot;$&quot;* \(#,##0.00\);_(&quot;$&quot;* &quot;-&quot;??_);_(@_)">
                  <c:v>76.702633333333338</c:v>
                </c:pt>
                <c:pt idx="47" formatCode="_(&quot;$&quot;* #,##0.00_);_(&quot;$&quot;* \(#,##0.00\);_(&quot;$&quot;* &quot;-&quot;??_);_(@_)">
                  <c:v>76.984183333333334</c:v>
                </c:pt>
                <c:pt idx="48" formatCode="_(&quot;$&quot;* #,##0.00_);_(&quot;$&quot;* \(#,##0.00\);_(&quot;$&quot;* &quot;-&quot;??_);_(@_)">
                  <c:v>76.730100000000007</c:v>
                </c:pt>
                <c:pt idx="49" formatCode="_(&quot;$&quot;* #,##0.00_);_(&quot;$&quot;* \(#,##0.00\);_(&quot;$&quot;* &quot;-&quot;??_);_(@_)">
                  <c:v>76.688083333333324</c:v>
                </c:pt>
                <c:pt idx="50" formatCode="_(&quot;$&quot;* #,##0.00_);_(&quot;$&quot;* \(#,##0.00\);_(&quot;$&quot;* &quot;-&quot;??_);_(@_)">
                  <c:v>77.001949999999994</c:v>
                </c:pt>
                <c:pt idx="51" formatCode="_(&quot;$&quot;* #,##0.00_);_(&quot;$&quot;* \(#,##0.00\);_(&quot;$&quot;* &quot;-&quot;??_);_(@_)">
                  <c:v>77.251199999999997</c:v>
                </c:pt>
                <c:pt idx="52" formatCode="_(&quot;$&quot;* #,##0.00_);_(&quot;$&quot;* \(#,##0.00\);_(&quot;$&quot;* &quot;-&quot;??_);_(@_)">
                  <c:v>76.858549999999994</c:v>
                </c:pt>
                <c:pt idx="53" formatCode="_(&quot;$&quot;* #,##0.00_);_(&quot;$&quot;* \(#,##0.00\);_(&quot;$&quot;* &quot;-&quot;??_);_(@_)">
                  <c:v>76.468733333333333</c:v>
                </c:pt>
                <c:pt idx="54" formatCode="_(&quot;$&quot;* #,##0.00_);_(&quot;$&quot;* \(#,##0.00\);_(&quot;$&quot;* &quot;-&quot;??_);_(@_)">
                  <c:v>76.868650000000002</c:v>
                </c:pt>
                <c:pt idx="55" formatCode="_(&quot;$&quot;* #,##0.00_);_(&quot;$&quot;* \(#,##0.00\);_(&quot;$&quot;* &quot;-&quot;??_);_(@_)">
                  <c:v>77.020533333333333</c:v>
                </c:pt>
                <c:pt idx="56" formatCode="_(&quot;$&quot;* #,##0.00_);_(&quot;$&quot;* \(#,##0.00\);_(&quot;$&quot;* &quot;-&quot;??_);_(@_)">
                  <c:v>77.055683333333334</c:v>
                </c:pt>
                <c:pt idx="57" formatCode="_(&quot;$&quot;* #,##0.00_);_(&quot;$&quot;* \(#,##0.00\);_(&quot;$&quot;* &quot;-&quot;??_);_(@_)">
                  <c:v>76.931249999999991</c:v>
                </c:pt>
                <c:pt idx="58" formatCode="_(&quot;$&quot;* #,##0.00_);_(&quot;$&quot;* \(#,##0.00\);_(&quot;$&quot;* &quot;-&quot;??_);_(@_)">
                  <c:v>77.448433333333341</c:v>
                </c:pt>
                <c:pt idx="59" formatCode="_(&quot;$&quot;* #,##0.00_);_(&quot;$&quot;* \(#,##0.00\);_(&quot;$&quot;* &quot;-&quot;??_);_(@_)">
                  <c:v>77.921399999999991</c:v>
                </c:pt>
                <c:pt idx="60" formatCode="_(&quot;$&quot;* #,##0.00_);_(&quot;$&quot;* \(#,##0.00\);_(&quot;$&quot;* &quot;-&quot;??_);_(@_)">
                  <c:v>78.290066666666661</c:v>
                </c:pt>
                <c:pt idx="61" formatCode="_(&quot;$&quot;* #,##0.00_);_(&quot;$&quot;* \(#,##0.00\);_(&quot;$&quot;* &quot;-&quot;??_);_(@_)">
                  <c:v>78.459366666666668</c:v>
                </c:pt>
                <c:pt idx="62" formatCode="_(&quot;$&quot;* #,##0.00_);_(&quot;$&quot;* \(#,##0.00\);_(&quot;$&quot;* &quot;-&quot;??_);_(@_)">
                  <c:v>78.480016666666657</c:v>
                </c:pt>
                <c:pt idx="63" formatCode="_(&quot;$&quot;* #,##0.00_);_(&quot;$&quot;* \(#,##0.00\);_(&quot;$&quot;* &quot;-&quot;??_);_(@_)">
                  <c:v>78.438299999999998</c:v>
                </c:pt>
                <c:pt idx="64" formatCode="_(&quot;$&quot;* #,##0.00_);_(&quot;$&quot;* \(#,##0.00\);_(&quot;$&quot;* &quot;-&quot;??_);_(@_)">
                  <c:v>78.522116666666662</c:v>
                </c:pt>
                <c:pt idx="65" formatCode="_(&quot;$&quot;* #,##0.00_);_(&quot;$&quot;* \(#,##0.00\);_(&quot;$&quot;* &quot;-&quot;??_);_(@_)">
                  <c:v>78.550066666666666</c:v>
                </c:pt>
                <c:pt idx="66" formatCode="_(&quot;$&quot;* #,##0.00_);_(&quot;$&quot;* \(#,##0.00\);_(&quot;$&quot;* &quot;-&quot;??_);_(@_)">
                  <c:v>77.977116666666674</c:v>
                </c:pt>
                <c:pt idx="67" formatCode="_(&quot;$&quot;* #,##0.00_);_(&quot;$&quot;* \(#,##0.00\);_(&quot;$&quot;* &quot;-&quot;??_);_(@_)">
                  <c:v>76.896416666666667</c:v>
                </c:pt>
                <c:pt idx="68" formatCode="_(&quot;$&quot;* #,##0.00_);_(&quot;$&quot;* \(#,##0.00\);_(&quot;$&quot;* &quot;-&quot;??_);_(@_)">
                  <c:v>75.403499999999994</c:v>
                </c:pt>
                <c:pt idx="69" formatCode="_(&quot;$&quot;* #,##0.00_);_(&quot;$&quot;* \(#,##0.00\);_(&quot;$&quot;* &quot;-&quot;??_);_(@_)">
                  <c:v>74.336566666666656</c:v>
                </c:pt>
                <c:pt idx="70" formatCode="_(&quot;$&quot;* #,##0.00_);_(&quot;$&quot;* \(#,##0.00\);_(&quot;$&quot;* &quot;-&quot;??_);_(@_)">
                  <c:v>72.307983333333326</c:v>
                </c:pt>
                <c:pt idx="71" formatCode="_(&quot;$&quot;* #,##0.00_);_(&quot;$&quot;* \(#,##0.00\);_(&quot;$&quot;* &quot;-&quot;??_);_(@_)">
                  <c:v>70.407333333333327</c:v>
                </c:pt>
                <c:pt idx="72" formatCode="_(&quot;$&quot;* #,##0.00_);_(&quot;$&quot;* \(#,##0.00\);_(&quot;$&quot;* &quot;-&quot;??_);_(@_)">
                  <c:v>69.830733333333328</c:v>
                </c:pt>
                <c:pt idx="73" formatCode="_(&quot;$&quot;* #,##0.00_);_(&quot;$&quot;* \(#,##0.00\);_(&quot;$&quot;* &quot;-&quot;??_);_(@_)">
                  <c:v>69.471983333333341</c:v>
                </c:pt>
                <c:pt idx="74" formatCode="_(&quot;$&quot;* #,##0.00_);_(&quot;$&quot;* \(#,##0.00\);_(&quot;$&quot;* &quot;-&quot;??_);_(@_)">
                  <c:v>70.065583333333336</c:v>
                </c:pt>
                <c:pt idx="75" formatCode="_(&quot;$&quot;* #,##0.00_);_(&quot;$&quot;* \(#,##0.00\);_(&quot;$&quot;* &quot;-&quot;??_);_(@_)">
                  <c:v>70.076516666666677</c:v>
                </c:pt>
                <c:pt idx="76" formatCode="_(&quot;$&quot;* #,##0.00_);_(&quot;$&quot;* \(#,##0.00\);_(&quot;$&quot;* &quot;-&quot;??_);_(@_)">
                  <c:v>70.704516666666663</c:v>
                </c:pt>
                <c:pt idx="77" formatCode="_(&quot;$&quot;* #,##0.00_);_(&quot;$&quot;* \(#,##0.00\);_(&quot;$&quot;* &quot;-&quot;??_);_(@_)">
                  <c:v>70.413383333333329</c:v>
                </c:pt>
                <c:pt idx="78" formatCode="_(&quot;$&quot;* #,##0.00_);_(&quot;$&quot;* \(#,##0.00\);_(&quot;$&quot;* &quot;-&quot;??_);_(@_)">
                  <c:v>69.867983333333328</c:v>
                </c:pt>
                <c:pt idx="79" formatCode="_(&quot;$&quot;* #,##0.00_);_(&quot;$&quot;* \(#,##0.00\);_(&quot;$&quot;* &quot;-&quot;??_);_(@_)">
                  <c:v>69.305566666666664</c:v>
                </c:pt>
                <c:pt idx="80" formatCode="_(&quot;$&quot;* #,##0.00_);_(&quot;$&quot;* \(#,##0.00\);_(&quot;$&quot;* &quot;-&quot;??_);_(@_)">
                  <c:v>67.098399999999998</c:v>
                </c:pt>
                <c:pt idx="81" formatCode="_(&quot;$&quot;* #,##0.00_);_(&quot;$&quot;* \(#,##0.00\);_(&quot;$&quot;* &quot;-&quot;??_);_(@_)">
                  <c:v>66.493066666666664</c:v>
                </c:pt>
                <c:pt idx="82" formatCode="_(&quot;$&quot;* #,##0.00_);_(&quot;$&quot;* \(#,##0.00\);_(&quot;$&quot;* &quot;-&quot;??_);_(@_)">
                  <c:v>64.597283333333337</c:v>
                </c:pt>
                <c:pt idx="83" formatCode="_(&quot;$&quot;* #,##0.00_);_(&quot;$&quot;* \(#,##0.00\);_(&quot;$&quot;* &quot;-&quot;??_);_(@_)">
                  <c:v>64.058350000000004</c:v>
                </c:pt>
                <c:pt idx="84" formatCode="_(&quot;$&quot;* #,##0.00_);_(&quot;$&quot;* \(#,##0.00\);_(&quot;$&quot;* &quot;-&quot;??_);_(@_)">
                  <c:v>62.492566666666669</c:v>
                </c:pt>
                <c:pt idx="85" formatCode="_(&quot;$&quot;* #,##0.00_);_(&quot;$&quot;* \(#,##0.00\);_(&quot;$&quot;* &quot;-&quot;??_);_(@_)">
                  <c:v>61.251516666666667</c:v>
                </c:pt>
                <c:pt idx="86" formatCode="_(&quot;$&quot;* #,##0.00_);_(&quot;$&quot;* \(#,##0.00\);_(&quot;$&quot;* &quot;-&quot;??_);_(@_)">
                  <c:v>60.482599999999998</c:v>
                </c:pt>
                <c:pt idx="87" formatCode="_(&quot;$&quot;* #,##0.00_);_(&quot;$&quot;* \(#,##0.00\);_(&quot;$&quot;* &quot;-&quot;??_);_(@_)">
                  <c:v>58.312283333333333</c:v>
                </c:pt>
                <c:pt idx="88" formatCode="_(&quot;$&quot;* #,##0.00_);_(&quot;$&quot;* \(#,##0.00\);_(&quot;$&quot;* &quot;-&quot;??_);_(@_)">
                  <c:v>58.501383333333337</c:v>
                </c:pt>
                <c:pt idx="89" formatCode="_(&quot;$&quot;* #,##0.00_);_(&quot;$&quot;* \(#,##0.00\);_(&quot;$&quot;* &quot;-&quot;??_);_(@_)">
                  <c:v>58.204183333333333</c:v>
                </c:pt>
                <c:pt idx="90" formatCode="_(&quot;$&quot;* #,##0.00_);_(&quot;$&quot;* \(#,##0.00\);_(&quot;$&quot;* &quot;-&quot;??_);_(@_)">
                  <c:v>58.680749999999996</c:v>
                </c:pt>
                <c:pt idx="91" formatCode="_(&quot;$&quot;* #,##0.00_);_(&quot;$&quot;* \(#,##0.00\);_(&quot;$&quot;* &quot;-&quot;??_);_(@_)">
                  <c:v>58.800599999999996</c:v>
                </c:pt>
                <c:pt idx="92" formatCode="_(&quot;$&quot;* #,##0.00_);_(&quot;$&quot;* \(#,##0.00\);_(&quot;$&quot;* &quot;-&quot;??_);_(@_)">
                  <c:v>59.83594999999999</c:v>
                </c:pt>
                <c:pt idx="93" formatCode="_(&quot;$&quot;* #,##0.00_);_(&quot;$&quot;* \(#,##0.00\);_(&quot;$&quot;* &quot;-&quot;??_);_(@_)">
                  <c:v>61.047433333333338</c:v>
                </c:pt>
                <c:pt idx="94" formatCode="_(&quot;$&quot;* #,##0.00_);_(&quot;$&quot;* \(#,##0.00\);_(&quot;$&quot;* &quot;-&quot;??_);_(@_)">
                  <c:v>60.805700000000002</c:v>
                </c:pt>
                <c:pt idx="95" formatCode="_(&quot;$&quot;* #,##0.00_);_(&quot;$&quot;* \(#,##0.00\);_(&quot;$&quot;* &quot;-&quot;??_);_(@_)">
                  <c:v>60.781800000000004</c:v>
                </c:pt>
                <c:pt idx="96" formatCode="_(&quot;$&quot;* #,##0.00_);_(&quot;$&quot;* \(#,##0.00\);_(&quot;$&quot;* &quot;-&quot;??_);_(@_)">
                  <c:v>60.092233333333333</c:v>
                </c:pt>
                <c:pt idx="97" formatCode="_(&quot;$&quot;* #,##0.00_);_(&quot;$&quot;* \(#,##0.00\);_(&quot;$&quot;* &quot;-&quot;??_);_(@_)">
                  <c:v>60.68866666666667</c:v>
                </c:pt>
                <c:pt idx="98" formatCode="_(&quot;$&quot;* #,##0.00_);_(&quot;$&quot;* \(#,##0.00\);_(&quot;$&quot;* &quot;-&quot;??_);_(@_)">
                  <c:v>60.875733333333336</c:v>
                </c:pt>
                <c:pt idx="99" formatCode="_(&quot;$&quot;* #,##0.00_);_(&quot;$&quot;* \(#,##0.00\);_(&quot;$&quot;* &quot;-&quot;??_);_(@_)">
                  <c:v>61.352716666666659</c:v>
                </c:pt>
                <c:pt idx="100" formatCode="_(&quot;$&quot;* #,##0.00_);_(&quot;$&quot;* \(#,##0.00\);_(&quot;$&quot;* &quot;-&quot;??_);_(@_)">
                  <c:v>62.449199999999998</c:v>
                </c:pt>
                <c:pt idx="101" formatCode="_(&quot;$&quot;* #,##0.00_);_(&quot;$&quot;* \(#,##0.00\);_(&quot;$&quot;* &quot;-&quot;??_);_(@_)">
                  <c:v>63.595916666666675</c:v>
                </c:pt>
                <c:pt idx="102" formatCode="_(&quot;$&quot;* #,##0.00_);_(&quot;$&quot;* \(#,##0.00\);_(&quot;$&quot;* &quot;-&quot;??_);_(@_)">
                  <c:v>65.443933333333334</c:v>
                </c:pt>
                <c:pt idx="103" formatCode="_(&quot;$&quot;* #,##0.00_);_(&quot;$&quot;* \(#,##0.00\);_(&quot;$&quot;* &quot;-&quot;??_);_(@_)">
                  <c:v>66.333116666666669</c:v>
                </c:pt>
                <c:pt idx="104" formatCode="_(&quot;$&quot;* #,##0.00_);_(&quot;$&quot;* \(#,##0.00\);_(&quot;$&quot;* &quot;-&quot;??_);_(@_)">
                  <c:v>67.436900000000009</c:v>
                </c:pt>
                <c:pt idx="105" formatCode="_(&quot;$&quot;* #,##0.00_);_(&quot;$&quot;* \(#,##0.00\);_(&quot;$&quot;* &quot;-&quot;??_);_(@_)">
                  <c:v>68.114316666666667</c:v>
                </c:pt>
                <c:pt idx="106" formatCode="_(&quot;$&quot;* #,##0.00_);_(&quot;$&quot;* \(#,##0.00\);_(&quot;$&quot;* &quot;-&quot;??_);_(@_)">
                  <c:v>68.476316666666676</c:v>
                </c:pt>
                <c:pt idx="107" formatCode="_(&quot;$&quot;* #,##0.00_);_(&quot;$&quot;* \(#,##0.00\);_(&quot;$&quot;* &quot;-&quot;??_);_(@_)">
                  <c:v>68.278716666666682</c:v>
                </c:pt>
                <c:pt idx="108" formatCode="_(&quot;$&quot;* #,##0.00_);_(&quot;$&quot;* \(#,##0.00\);_(&quot;$&quot;* &quot;-&quot;??_);_(@_)">
                  <c:v>67.835333333333338</c:v>
                </c:pt>
                <c:pt idx="109" formatCode="_(&quot;$&quot;* #,##0.00_);_(&quot;$&quot;* \(#,##0.00\);_(&quot;$&quot;* &quot;-&quot;??_);_(@_)">
                  <c:v>67.45471666666667</c:v>
                </c:pt>
                <c:pt idx="110" formatCode="_(&quot;$&quot;* #,##0.00_);_(&quot;$&quot;* \(#,##0.00\);_(&quot;$&quot;* &quot;-&quot;??_);_(@_)">
                  <c:v>67.304100000000005</c:v>
                </c:pt>
                <c:pt idx="111" formatCode="_(&quot;$&quot;* #,##0.00_);_(&quot;$&quot;* \(#,##0.00\);_(&quot;$&quot;* &quot;-&quot;??_);_(@_)">
                  <c:v>67.319083333333339</c:v>
                </c:pt>
                <c:pt idx="112" formatCode="_(&quot;$&quot;* #,##0.00_);_(&quot;$&quot;* \(#,##0.00\);_(&quot;$&quot;* &quot;-&quot;??_);_(@_)">
                  <c:v>67.385900000000007</c:v>
                </c:pt>
                <c:pt idx="113" formatCode="_(&quot;$&quot;* #,##0.00_);_(&quot;$&quot;* \(#,##0.00\);_(&quot;$&quot;* &quot;-&quot;??_);_(@_)">
                  <c:v>68.169799999999995</c:v>
                </c:pt>
                <c:pt idx="114" formatCode="_(&quot;$&quot;* #,##0.00_);_(&quot;$&quot;* \(#,##0.00\);_(&quot;$&quot;* &quot;-&quot;??_);_(@_)">
                  <c:v>68.886500000000012</c:v>
                </c:pt>
                <c:pt idx="115" formatCode="_(&quot;$&quot;* #,##0.00_);_(&quot;$&quot;* \(#,##0.00\);_(&quot;$&quot;* &quot;-&quot;??_);_(@_)">
                  <c:v>69.454999999999998</c:v>
                </c:pt>
                <c:pt idx="116" formatCode="_(&quot;$&quot;* #,##0.00_);_(&quot;$&quot;* \(#,##0.00\);_(&quot;$&quot;* &quot;-&quot;??_);_(@_)">
                  <c:v>69.867599999999996</c:v>
                </c:pt>
                <c:pt idx="117" formatCode="_(&quot;$&quot;* #,##0.00_);_(&quot;$&quot;* \(#,##0.00\);_(&quot;$&quot;* &quot;-&quot;??_);_(@_)">
                  <c:v>70.45026666666665</c:v>
                </c:pt>
                <c:pt idx="118" formatCode="_(&quot;$&quot;* #,##0.00_);_(&quot;$&quot;* \(#,##0.00\);_(&quot;$&quot;* &quot;-&quot;??_);_(@_)">
                  <c:v>71.343083333333325</c:v>
                </c:pt>
                <c:pt idx="119" formatCode="_(&quot;$&quot;* #,##0.00_);_(&quot;$&quot;* \(#,##0.00\);_(&quot;$&quot;* &quot;-&quot;??_);_(@_)">
                  <c:v>71.991349999999997</c:v>
                </c:pt>
                <c:pt idx="120" formatCode="_(&quot;$&quot;* #,##0.00_);_(&quot;$&quot;* \(#,##0.00\);_(&quot;$&quot;* &quot;-&quot;??_);_(@_)">
                  <c:v>72.686549999999997</c:v>
                </c:pt>
                <c:pt idx="121" formatCode="_(&quot;$&quot;* #,##0.00_);_(&quot;$&quot;* \(#,##0.00\);_(&quot;$&quot;* &quot;-&quot;??_);_(@_)">
                  <c:v>73.7714</c:v>
                </c:pt>
                <c:pt idx="122" formatCode="_(&quot;$&quot;* #,##0.00_);_(&quot;$&quot;* \(#,##0.00\);_(&quot;$&quot;* &quot;-&quot;??_);_(@_)">
                  <c:v>74.544500000000014</c:v>
                </c:pt>
                <c:pt idx="123" formatCode="_(&quot;$&quot;* #,##0.00_);_(&quot;$&quot;* \(#,##0.00\);_(&quot;$&quot;* &quot;-&quot;??_);_(@_)">
                  <c:v>74.986766666666668</c:v>
                </c:pt>
                <c:pt idx="124" formatCode="_(&quot;$&quot;* #,##0.00_);_(&quot;$&quot;* \(#,##0.00\);_(&quot;$&quot;* &quot;-&quot;??_);_(@_)">
                  <c:v>75.381466666666668</c:v>
                </c:pt>
                <c:pt idx="125" formatCode="_(&quot;$&quot;* #,##0.00_);_(&quot;$&quot;* \(#,##0.00\);_(&quot;$&quot;* &quot;-&quot;??_);_(@_)">
                  <c:v>75.575933333333339</c:v>
                </c:pt>
                <c:pt idx="126" formatCode="_(&quot;$&quot;* #,##0.00_);_(&quot;$&quot;* \(#,##0.00\);_(&quot;$&quot;* &quot;-&quot;??_);_(@_)">
                  <c:v>75.772049999999993</c:v>
                </c:pt>
                <c:pt idx="127" formatCode="_(&quot;$&quot;* #,##0.00_);_(&quot;$&quot;* \(#,##0.00\);_(&quot;$&quot;* &quot;-&quot;??_);_(@_)">
                  <c:v>75.696133333333322</c:v>
                </c:pt>
                <c:pt idx="128" formatCode="_(&quot;$&quot;* #,##0.00_);_(&quot;$&quot;* \(#,##0.00\);_(&quot;$&quot;* &quot;-&quot;??_);_(@_)">
                  <c:v>76.013633333333331</c:v>
                </c:pt>
                <c:pt idx="129" formatCode="_(&quot;$&quot;* #,##0.00_);_(&quot;$&quot;* \(#,##0.00\);_(&quot;$&quot;* &quot;-&quot;??_);_(@_)">
                  <c:v>76.387166666666658</c:v>
                </c:pt>
                <c:pt idx="130" formatCode="_(&quot;$&quot;* #,##0.00_);_(&quot;$&quot;* \(#,##0.00\);_(&quot;$&quot;* &quot;-&quot;??_);_(@_)">
                  <c:v>76.766783333333336</c:v>
                </c:pt>
                <c:pt idx="131" formatCode="_(&quot;$&quot;* #,##0.00_);_(&quot;$&quot;* \(#,##0.00\);_(&quot;$&quot;* &quot;-&quot;??_);_(@_)">
                  <c:v>77.132999999999996</c:v>
                </c:pt>
                <c:pt idx="132" formatCode="_(&quot;$&quot;* #,##0.00_);_(&quot;$&quot;* \(#,##0.00\);_(&quot;$&quot;* &quot;-&quot;??_);_(@_)">
                  <c:v>77.260883333333325</c:v>
                </c:pt>
                <c:pt idx="133" formatCode="_(&quot;$&quot;* #,##0.00_);_(&quot;$&quot;* \(#,##0.00\);_(&quot;$&quot;* &quot;-&quot;??_);_(@_)">
                  <c:v>77.468350000000001</c:v>
                </c:pt>
                <c:pt idx="134" formatCode="_(&quot;$&quot;* #,##0.00_);_(&quot;$&quot;* \(#,##0.00\);_(&quot;$&quot;* &quot;-&quot;??_);_(@_)">
                  <c:v>77.415966666666662</c:v>
                </c:pt>
                <c:pt idx="135" formatCode="_(&quot;$&quot;* #,##0.00_);_(&quot;$&quot;* \(#,##0.00\);_(&quot;$&quot;* &quot;-&quot;??_);_(@_)">
                  <c:v>77.618966666666665</c:v>
                </c:pt>
                <c:pt idx="136" formatCode="_(&quot;$&quot;* #,##0.00_);_(&quot;$&quot;* \(#,##0.00\);_(&quot;$&quot;* &quot;-&quot;??_);_(@_)">
                  <c:v>77.79965</c:v>
                </c:pt>
                <c:pt idx="137" formatCode="_(&quot;$&quot;* #,##0.00_);_(&quot;$&quot;* \(#,##0.00\);_(&quot;$&quot;* &quot;-&quot;??_);_(@_)">
                  <c:v>78.140299999999996</c:v>
                </c:pt>
                <c:pt idx="138" formatCode="_(&quot;$&quot;* #,##0.00_);_(&quot;$&quot;* \(#,##0.00\);_(&quot;$&quot;* &quot;-&quot;??_);_(@_)">
                  <c:v>78.311233333333334</c:v>
                </c:pt>
                <c:pt idx="139" formatCode="_(&quot;$&quot;* #,##0.00_);_(&quot;$&quot;* \(#,##0.00\);_(&quot;$&quot;* &quot;-&quot;??_);_(@_)">
                  <c:v>78.849199999999996</c:v>
                </c:pt>
                <c:pt idx="140" formatCode="_(&quot;$&quot;* #,##0.00_);_(&quot;$&quot;* \(#,##0.00\);_(&quot;$&quot;* &quot;-&quot;??_);_(@_)">
                  <c:v>79.479316666666662</c:v>
                </c:pt>
                <c:pt idx="141" formatCode="_(&quot;$&quot;* #,##0.00_);_(&quot;$&quot;* \(#,##0.00\);_(&quot;$&quot;* &quot;-&quot;??_);_(@_)">
                  <c:v>80.37821666666666</c:v>
                </c:pt>
                <c:pt idx="142" formatCode="_(&quot;$&quot;* #,##0.00_);_(&quot;$&quot;* \(#,##0.00\);_(&quot;$&quot;* &quot;-&quot;??_);_(@_)">
                  <c:v>81.575916666666657</c:v>
                </c:pt>
                <c:pt idx="143" formatCode="_(&quot;$&quot;* #,##0.00_);_(&quot;$&quot;* \(#,##0.00\);_(&quot;$&quot;* &quot;-&quot;??_);_(@_)">
                  <c:v>82.01358333333333</c:v>
                </c:pt>
                <c:pt idx="144" formatCode="_(&quot;$&quot;* #,##0.00_);_(&quot;$&quot;* \(#,##0.00\);_(&quot;$&quot;* &quot;-&quot;??_);_(@_)">
                  <c:v>82.682666666666677</c:v>
                </c:pt>
                <c:pt idx="145" formatCode="_(&quot;$&quot;* #,##0.00_);_(&quot;$&quot;* \(#,##0.00\);_(&quot;$&quot;* &quot;-&quot;??_);_(@_)">
                  <c:v>83.149166666666673</c:v>
                </c:pt>
                <c:pt idx="146" formatCode="_(&quot;$&quot;* #,##0.00_);_(&quot;$&quot;* \(#,##0.00\);_(&quot;$&quot;* &quot;-&quot;??_);_(@_)">
                  <c:v>83.905150000000006</c:v>
                </c:pt>
                <c:pt idx="147" formatCode="_(&quot;$&quot;* #,##0.00_);_(&quot;$&quot;* \(#,##0.00\);_(&quot;$&quot;* &quot;-&quot;??_);_(@_)">
                  <c:v>84.21371666666667</c:v>
                </c:pt>
                <c:pt idx="148" formatCode="_(&quot;$&quot;* #,##0.00_);_(&quot;$&quot;* \(#,##0.00\);_(&quot;$&quot;* &quot;-&quot;??_);_(@_)">
                  <c:v>84.168666666666667</c:v>
                </c:pt>
                <c:pt idx="149" formatCode="_(&quot;$&quot;* #,##0.00_);_(&quot;$&quot;* \(#,##0.00\);_(&quot;$&quot;* &quot;-&quot;??_);_(@_)">
                  <c:v>84.729766666666663</c:v>
                </c:pt>
                <c:pt idx="150" formatCode="_(&quot;$&quot;* #,##0.00_);_(&quot;$&quot;* \(#,##0.00\);_(&quot;$&quot;* &quot;-&quot;??_);_(@_)">
                  <c:v>85.544633333333323</c:v>
                </c:pt>
                <c:pt idx="151" formatCode="_(&quot;$&quot;* #,##0.00_);_(&quot;$&quot;* \(#,##0.00\);_(&quot;$&quot;* &quot;-&quot;??_);_(@_)">
                  <c:v>86.500366666666665</c:v>
                </c:pt>
                <c:pt idx="152" formatCode="_(&quot;$&quot;* #,##0.00_);_(&quot;$&quot;* \(#,##0.00\);_(&quot;$&quot;* &quot;-&quot;??_);_(@_)">
                  <c:v>86.824366666666663</c:v>
                </c:pt>
                <c:pt idx="153" formatCode="_(&quot;$&quot;* #,##0.00_);_(&quot;$&quot;* \(#,##0.00\);_(&quot;$&quot;* &quot;-&quot;??_);_(@_)">
                  <c:v>87.362316666666672</c:v>
                </c:pt>
                <c:pt idx="154" formatCode="_(&quot;$&quot;* #,##0.00_);_(&quot;$&quot;* \(#,##0.00\);_(&quot;$&quot;* &quot;-&quot;??_);_(@_)">
                  <c:v>87.439450000000008</c:v>
                </c:pt>
                <c:pt idx="155" formatCode="_(&quot;$&quot;* #,##0.00_);_(&quot;$&quot;* \(#,##0.00\);_(&quot;$&quot;* &quot;-&quot;??_);_(@_)">
                  <c:v>87.929100000000005</c:v>
                </c:pt>
                <c:pt idx="156" formatCode="_(&quot;$&quot;* #,##0.00_);_(&quot;$&quot;* \(#,##0.00\);_(&quot;$&quot;* &quot;-&quot;??_);_(@_)">
                  <c:v>88.169866666666664</c:v>
                </c:pt>
                <c:pt idx="157" formatCode="_(&quot;$&quot;* #,##0.00_);_(&quot;$&quot;* \(#,##0.00\);_(&quot;$&quot;* &quot;-&quot;??_);_(@_)">
                  <c:v>88.071616666666671</c:v>
                </c:pt>
                <c:pt idx="158" formatCode="_(&quot;$&quot;* #,##0.00_);_(&quot;$&quot;* \(#,##0.00\);_(&quot;$&quot;* &quot;-&quot;??_);_(@_)">
                  <c:v>88.236049999999992</c:v>
                </c:pt>
                <c:pt idx="159" formatCode="_(&quot;$&quot;* #,##0.00_);_(&quot;$&quot;* \(#,##0.00\);_(&quot;$&quot;* &quot;-&quot;??_);_(@_)">
                  <c:v>88.601866666666652</c:v>
                </c:pt>
                <c:pt idx="160" formatCode="_(&quot;$&quot;* #,##0.00_);_(&quot;$&quot;* \(#,##0.00\);_(&quot;$&quot;* &quot;-&quot;??_);_(@_)">
                  <c:v>89.375716666666662</c:v>
                </c:pt>
                <c:pt idx="161" formatCode="_(&quot;$&quot;* #,##0.00_);_(&quot;$&quot;* \(#,##0.00\);_(&quot;$&quot;* &quot;-&quot;??_);_(@_)">
                  <c:v>90.171083333333328</c:v>
                </c:pt>
                <c:pt idx="162" formatCode="_(&quot;$&quot;* #,##0.00_);_(&quot;$&quot;* \(#,##0.00\);_(&quot;$&quot;* &quot;-&quot;??_);_(@_)">
                  <c:v>90.910416666666663</c:v>
                </c:pt>
                <c:pt idx="163" formatCode="_(&quot;$&quot;* #,##0.00_);_(&quot;$&quot;* \(#,##0.00\);_(&quot;$&quot;* &quot;-&quot;??_);_(@_)">
                  <c:v>91.704966666666678</c:v>
                </c:pt>
                <c:pt idx="164" formatCode="_(&quot;$&quot;* #,##0.00_);_(&quot;$&quot;* \(#,##0.00\);_(&quot;$&quot;* &quot;-&quot;??_);_(@_)">
                  <c:v>92.427649999999986</c:v>
                </c:pt>
                <c:pt idx="165" formatCode="_(&quot;$&quot;* #,##0.00_);_(&quot;$&quot;* \(#,##0.00\);_(&quot;$&quot;* &quot;-&quot;??_);_(@_)">
                  <c:v>93.011483333333331</c:v>
                </c:pt>
                <c:pt idx="166" formatCode="_(&quot;$&quot;* #,##0.00_);_(&quot;$&quot;* \(#,##0.00\);_(&quot;$&quot;* &quot;-&quot;??_);_(@_)">
                  <c:v>93.750816666666665</c:v>
                </c:pt>
                <c:pt idx="167" formatCode="_(&quot;$&quot;* #,##0.00_);_(&quot;$&quot;* \(#,##0.00\);_(&quot;$&quot;* &quot;-&quot;??_);_(@_)">
                  <c:v>93.942450000000008</c:v>
                </c:pt>
                <c:pt idx="168" formatCode="_(&quot;$&quot;* #,##0.00_);_(&quot;$&quot;* \(#,##0.00\);_(&quot;$&quot;* &quot;-&quot;??_);_(@_)">
                  <c:v>94.035833333333343</c:v>
                </c:pt>
                <c:pt idx="169" formatCode="_(&quot;$&quot;* #,##0.00_);_(&quot;$&quot;* \(#,##0.00\);_(&quot;$&quot;* &quot;-&quot;??_);_(@_)">
                  <c:v>94.431683333333339</c:v>
                </c:pt>
                <c:pt idx="170" formatCode="_(&quot;$&quot;* #,##0.00_);_(&quot;$&quot;* \(#,##0.00\);_(&quot;$&quot;* &quot;-&quot;??_);_(@_)">
                  <c:v>94.678933333333347</c:v>
                </c:pt>
                <c:pt idx="171" formatCode="_(&quot;$&quot;* #,##0.00_);_(&quot;$&quot;* \(#,##0.00\);_(&quot;$&quot;* &quot;-&quot;??_);_(@_)">
                  <c:v>94.713849999999994</c:v>
                </c:pt>
                <c:pt idx="172" formatCode="_(&quot;$&quot;* #,##0.00_);_(&quot;$&quot;* \(#,##0.00\);_(&quot;$&quot;* &quot;-&quot;??_);_(@_)">
                  <c:v>93.921333333333337</c:v>
                </c:pt>
                <c:pt idx="173" formatCode="_(&quot;$&quot;* #,##0.00_);_(&quot;$&quot;* \(#,##0.00\);_(&quot;$&quot;* &quot;-&quot;??_);_(@_)">
                  <c:v>93.286749999999998</c:v>
                </c:pt>
                <c:pt idx="174" formatCode="_(&quot;$&quot;* #,##0.00_);_(&quot;$&quot;* \(#,##0.00\);_(&quot;$&quot;* &quot;-&quot;??_);_(@_)">
                  <c:v>93.040300000000002</c:v>
                </c:pt>
                <c:pt idx="175" formatCode="_(&quot;$&quot;* #,##0.00_);_(&quot;$&quot;* \(#,##0.00\);_(&quot;$&quot;* &quot;-&quot;??_);_(@_)">
                  <c:v>92.21123333333334</c:v>
                </c:pt>
                <c:pt idx="176" formatCode="_(&quot;$&quot;* #,##0.00_);_(&quot;$&quot;* \(#,##0.00\);_(&quot;$&quot;* &quot;-&quot;??_);_(@_)">
                  <c:v>91.892933333333346</c:v>
                </c:pt>
                <c:pt idx="177" formatCode="_(&quot;$&quot;* #,##0.00_);_(&quot;$&quot;* \(#,##0.00\);_(&quot;$&quot;* &quot;-&quot;??_);_(@_)">
                  <c:v>91.717133333333322</c:v>
                </c:pt>
                <c:pt idx="178" formatCode="_(&quot;$&quot;* #,##0.00_);_(&quot;$&quot;* \(#,##0.00\);_(&quot;$&quot;* &quot;-&quot;??_);_(@_)">
                  <c:v>93.895750000000007</c:v>
                </c:pt>
                <c:pt idx="179" formatCode="_(&quot;$&quot;* #,##0.00_);_(&quot;$&quot;* \(#,##0.00\);_(&quot;$&quot;* &quot;-&quot;??_);_(@_)">
                  <c:v>96.546550000000011</c:v>
                </c:pt>
                <c:pt idx="180" formatCode="_(&quot;$&quot;* #,##0.00_);_(&quot;$&quot;* \(#,##0.00\);_(&quot;$&quot;* &quot;-&quot;??_);_(@_)">
                  <c:v>98.959033333333323</c:v>
                </c:pt>
                <c:pt idx="181" formatCode="_(&quot;$&quot;* #,##0.00_);_(&quot;$&quot;* \(#,##0.00\);_(&quot;$&quot;* &quot;-&quot;??_);_(@_)">
                  <c:v>101.68901666666666</c:v>
                </c:pt>
                <c:pt idx="182" formatCode="_(&quot;$&quot;* #,##0.00_);_(&quot;$&quot;* \(#,##0.00\);_(&quot;$&quot;* &quot;-&quot;??_);_(@_)">
                  <c:v>104.75233333333334</c:v>
                </c:pt>
                <c:pt idx="183" formatCode="_(&quot;$&quot;* #,##0.00_);_(&quot;$&quot;* \(#,##0.00\);_(&quot;$&quot;* &quot;-&quot;??_);_(@_)">
                  <c:v>107.20831666666668</c:v>
                </c:pt>
                <c:pt idx="184" formatCode="_(&quot;$&quot;* #,##0.00_);_(&quot;$&quot;* \(#,##0.00\);_(&quot;$&quot;* &quot;-&quot;??_);_(@_)">
                  <c:v>108.29166666666667</c:v>
                </c:pt>
                <c:pt idx="185" formatCode="_(&quot;$&quot;* #,##0.00_);_(&quot;$&quot;* \(#,##0.00\);_(&quot;$&quot;* &quot;-&quot;??_);_(@_)">
                  <c:v>108.39474999999999</c:v>
                </c:pt>
                <c:pt idx="186" formatCode="_(&quot;$&quot;* #,##0.00_);_(&quot;$&quot;* \(#,##0.00\);_(&quot;$&quot;* &quot;-&quot;??_);_(@_)">
                  <c:v>108.97108333333331</c:v>
                </c:pt>
                <c:pt idx="187" formatCode="_(&quot;$&quot;* #,##0.00_);_(&quot;$&quot;* \(#,##0.00\);_(&quot;$&quot;* &quot;-&quot;??_);_(@_)">
                  <c:v>109.80825</c:v>
                </c:pt>
                <c:pt idx="188" formatCode="_(&quot;$&quot;* #,##0.00_);_(&quot;$&quot;* \(#,##0.00\);_(&quot;$&quot;* &quot;-&quot;??_);_(@_)">
                  <c:v>110.00511666666667</c:v>
                </c:pt>
                <c:pt idx="189" formatCode="_(&quot;$&quot;* #,##0.00_);_(&quot;$&quot;* \(#,##0.00\);_(&quot;$&quot;* &quot;-&quot;??_);_(@_)">
                  <c:v>110.57373333333334</c:v>
                </c:pt>
                <c:pt idx="190" formatCode="_(&quot;$&quot;* #,##0.00_);_(&quot;$&quot;* \(#,##0.00\);_(&quot;$&quot;* &quot;-&quot;??_);_(@_)">
                  <c:v>111.03496666666668</c:v>
                </c:pt>
                <c:pt idx="191" formatCode="_(&quot;$&quot;* #,##0.00_);_(&quot;$&quot;* \(#,##0.00\);_(&quot;$&quot;* &quot;-&quot;??_);_(@_)">
                  <c:v>112.06523333333332</c:v>
                </c:pt>
                <c:pt idx="192" formatCode="_(&quot;$&quot;* #,##0.00_);_(&quot;$&quot;* \(#,##0.00\);_(&quot;$&quot;* &quot;-&quot;??_);_(@_)">
                  <c:v>112.92181666666666</c:v>
                </c:pt>
                <c:pt idx="193" formatCode="_(&quot;$&quot;* #,##0.00_);_(&quot;$&quot;* \(#,##0.00\);_(&quot;$&quot;* &quot;-&quot;??_);_(@_)">
                  <c:v>114.44464999999998</c:v>
                </c:pt>
                <c:pt idx="194" formatCode="_(&quot;$&quot;* #,##0.00_);_(&quot;$&quot;* \(#,##0.00\);_(&quot;$&quot;* &quot;-&quot;??_);_(@_)">
                  <c:v>116.22614999999998</c:v>
                </c:pt>
                <c:pt idx="195" formatCode="_(&quot;$&quot;* #,##0.00_);_(&quot;$&quot;* \(#,##0.00\);_(&quot;$&quot;* &quot;-&quot;??_);_(@_)">
                  <c:v>117.88848333333334</c:v>
                </c:pt>
                <c:pt idx="196" formatCode="_(&quot;$&quot;* #,##0.00_);_(&quot;$&quot;* \(#,##0.00\);_(&quot;$&quot;* &quot;-&quot;??_);_(@_)">
                  <c:v>119.67163333333333</c:v>
                </c:pt>
                <c:pt idx="197" formatCode="_(&quot;$&quot;* #,##0.00_);_(&quot;$&quot;* \(#,##0.00\);_(&quot;$&quot;* &quot;-&quot;??_);_(@_)">
                  <c:v>121.18510000000002</c:v>
                </c:pt>
                <c:pt idx="198" formatCode="_(&quot;$&quot;* #,##0.00_);_(&quot;$&quot;* \(#,##0.00\);_(&quot;$&quot;* &quot;-&quot;??_);_(@_)">
                  <c:v>122.24791666666665</c:v>
                </c:pt>
                <c:pt idx="199" formatCode="_(&quot;$&quot;* #,##0.00_);_(&quot;$&quot;* \(#,##0.00\);_(&quot;$&quot;* &quot;-&quot;??_);_(@_)">
                  <c:v>123.0077</c:v>
                </c:pt>
                <c:pt idx="200" formatCode="_(&quot;$&quot;* #,##0.00_);_(&quot;$&quot;* \(#,##0.00\);_(&quot;$&quot;* &quot;-&quot;??_);_(@_)">
                  <c:v>124.36173333333333</c:v>
                </c:pt>
                <c:pt idx="201" formatCode="_(&quot;$&quot;* #,##0.00_);_(&quot;$&quot;* \(#,##0.00\);_(&quot;$&quot;* &quot;-&quot;??_);_(@_)">
                  <c:v>125.43145</c:v>
                </c:pt>
                <c:pt idx="202" formatCode="_(&quot;$&quot;* #,##0.00_);_(&quot;$&quot;* \(#,##0.00\);_(&quot;$&quot;* &quot;-&quot;??_);_(@_)">
                  <c:v>124.51343333333334</c:v>
                </c:pt>
                <c:pt idx="203" formatCode="_(&quot;$&quot;* #,##0.00_);_(&quot;$&quot;* \(#,##0.00\);_(&quot;$&quot;* &quot;-&quot;??_);_(@_)">
                  <c:v>123.85451666666665</c:v>
                </c:pt>
                <c:pt idx="204" formatCode="_(&quot;$&quot;* #,##0.00_);_(&quot;$&quot;* \(#,##0.00\);_(&quot;$&quot;* &quot;-&quot;??_);_(@_)">
                  <c:v>121.9042</c:v>
                </c:pt>
                <c:pt idx="205" formatCode="_(&quot;$&quot;* #,##0.00_);_(&quot;$&quot;* \(#,##0.00\);_(&quot;$&quot;* &quot;-&quot;??_);_(@_)">
                  <c:v>119.99741666666667</c:v>
                </c:pt>
                <c:pt idx="206" formatCode="_(&quot;$&quot;* #,##0.00_);_(&quot;$&quot;* \(#,##0.00\);_(&quot;$&quot;* &quot;-&quot;??_);_(@_)">
                  <c:v>116.63125000000001</c:v>
                </c:pt>
                <c:pt idx="207" formatCode="_(&quot;$&quot;* #,##0.00_);_(&quot;$&quot;* \(#,##0.00\);_(&quot;$&quot;* &quot;-&quot;??_);_(@_)">
                  <c:v>113.47496666666667</c:v>
                </c:pt>
                <c:pt idx="208" formatCode="_(&quot;$&quot;* #,##0.00_);_(&quot;$&quot;* \(#,##0.00\);_(&quot;$&quot;* &quot;-&quot;??_);_(@_)">
                  <c:v>112.57690000000001</c:v>
                </c:pt>
                <c:pt idx="209" formatCode="_(&quot;$&quot;* #,##0.00_);_(&quot;$&quot;* \(#,##0.00\);_(&quot;$&quot;* &quot;-&quot;??_);_(@_)">
                  <c:v>111.69509999999998</c:v>
                </c:pt>
                <c:pt idx="210" formatCode="_(&quot;$&quot;* #,##0.00_);_(&quot;$&quot;* \(#,##0.00\);_(&quot;$&quot;* &quot;-&quot;??_);_(@_)">
                  <c:v>111.58285000000001</c:v>
                </c:pt>
                <c:pt idx="211" formatCode="_(&quot;$&quot;* #,##0.00_);_(&quot;$&quot;* \(#,##0.00\);_(&quot;$&quot;* &quot;-&quot;??_);_(@_)">
                  <c:v>110.44723333333333</c:v>
                </c:pt>
                <c:pt idx="212" formatCode="_(&quot;$&quot;* #,##0.00_);_(&quot;$&quot;* \(#,##0.00\);_(&quot;$&quot;* &quot;-&quot;??_);_(@_)">
                  <c:v>109.36531666666667</c:v>
                </c:pt>
                <c:pt idx="213" formatCode="_(&quot;$&quot;* #,##0.00_);_(&quot;$&quot;* \(#,##0.00\);_(&quot;$&quot;* &quot;-&quot;??_);_(@_)">
                  <c:v>109.05295</c:v>
                </c:pt>
                <c:pt idx="214" formatCode="_(&quot;$&quot;* #,##0.00_);_(&quot;$&quot;* \(#,##0.00\);_(&quot;$&quot;* &quot;-&quot;??_);_(@_)">
                  <c:v>108.47536666666667</c:v>
                </c:pt>
                <c:pt idx="215" formatCode="_(&quot;$&quot;* #,##0.00_);_(&quot;$&quot;* \(#,##0.00\);_(&quot;$&quot;* &quot;-&quot;??_);_(@_)">
                  <c:v>107.10546666666666</c:v>
                </c:pt>
                <c:pt idx="216" formatCode="_(&quot;$&quot;* #,##0.00_);_(&quot;$&quot;* \(#,##0.00\);_(&quot;$&quot;* &quot;-&quot;??_);_(@_)">
                  <c:v>106.46931666666667</c:v>
                </c:pt>
                <c:pt idx="217" formatCode="_(&quot;$&quot;* #,##0.00_);_(&quot;$&quot;* \(#,##0.00\);_(&quot;$&quot;* &quot;-&quot;??_);_(@_)">
                  <c:v>106.78495000000002</c:v>
                </c:pt>
                <c:pt idx="218" formatCode="_(&quot;$&quot;* #,##0.00_);_(&quot;$&quot;* \(#,##0.00\);_(&quot;$&quot;* &quot;-&quot;??_);_(@_)">
                  <c:v>108.10603333333334</c:v>
                </c:pt>
                <c:pt idx="219" formatCode="_(&quot;$&quot;* #,##0.00_);_(&quot;$&quot;* \(#,##0.00\);_(&quot;$&quot;* &quot;-&quot;??_);_(@_)">
                  <c:v>108.75843333333334</c:v>
                </c:pt>
                <c:pt idx="220" formatCode="_(&quot;$&quot;* #,##0.00_);_(&quot;$&quot;* \(#,##0.00\);_(&quot;$&quot;* &quot;-&quot;??_);_(@_)">
                  <c:v>109.40921666666667</c:v>
                </c:pt>
                <c:pt idx="221" formatCode="_(&quot;$&quot;* #,##0.00_);_(&quot;$&quot;* \(#,##0.00\);_(&quot;$&quot;* &quot;-&quot;??_);_(@_)">
                  <c:v>110.98248333333333</c:v>
                </c:pt>
                <c:pt idx="222" formatCode="_(&quot;$&quot;* #,##0.00_);_(&quot;$&quot;* \(#,##0.00\);_(&quot;$&quot;* &quot;-&quot;??_);_(@_)">
                  <c:v>111.76341666666667</c:v>
                </c:pt>
                <c:pt idx="223" formatCode="_(&quot;$&quot;* #,##0.00_);_(&quot;$&quot;* \(#,##0.00\);_(&quot;$&quot;* &quot;-&quot;??_);_(@_)">
                  <c:v>112.44998333333332</c:v>
                </c:pt>
                <c:pt idx="224" formatCode="_(&quot;$&quot;* #,##0.00_);_(&quot;$&quot;* \(#,##0.00\);_(&quot;$&quot;* &quot;-&quot;??_);_(@_)">
                  <c:v>112.15713333333332</c:v>
                </c:pt>
                <c:pt idx="225" formatCode="_(&quot;$&quot;* #,##0.00_);_(&quot;$&quot;* \(#,##0.00\);_(&quot;$&quot;* &quot;-&quot;??_);_(@_)">
                  <c:v>112.3182</c:v>
                </c:pt>
                <c:pt idx="226" formatCode="_(&quot;$&quot;* #,##0.00_);_(&quot;$&quot;* \(#,##0.00\);_(&quot;$&quot;* &quot;-&quot;??_);_(@_)">
                  <c:v>112.18155000000002</c:v>
                </c:pt>
                <c:pt idx="227" formatCode="_(&quot;$&quot;* #,##0.00_);_(&quot;$&quot;* \(#,##0.00\);_(&quot;$&quot;* &quot;-&quot;??_);_(@_)">
                  <c:v>112.21083333333333</c:v>
                </c:pt>
                <c:pt idx="228" formatCode="_(&quot;$&quot;* #,##0.00_);_(&quot;$&quot;* \(#,##0.00\);_(&quot;$&quot;* &quot;-&quot;??_);_(@_)">
                  <c:v>114.06229999999999</c:v>
                </c:pt>
                <c:pt idx="229" formatCode="_(&quot;$&quot;* #,##0.00_);_(&quot;$&quot;* \(#,##0.00\);_(&quot;$&quot;* &quot;-&quot;??_);_(@_)">
                  <c:v>114.8107</c:v>
                </c:pt>
                <c:pt idx="230" formatCode="_(&quot;$&quot;* #,##0.00_);_(&quot;$&quot;* \(#,##0.00\);_(&quot;$&quot;* &quot;-&quot;??_);_(@_)">
                  <c:v>116.11715</c:v>
                </c:pt>
                <c:pt idx="231" formatCode="_(&quot;$&quot;* #,##0.00_);_(&quot;$&quot;* \(#,##0.00\);_(&quot;$&quot;* &quot;-&quot;??_);_(@_)">
                  <c:v>117.03313333333334</c:v>
                </c:pt>
                <c:pt idx="232" formatCode="_(&quot;$&quot;* #,##0.00_);_(&quot;$&quot;* \(#,##0.00\);_(&quot;$&quot;* &quot;-&quot;??_);_(@_)">
                  <c:v>117.69203333333333</c:v>
                </c:pt>
                <c:pt idx="233" formatCode="_(&quot;$&quot;* #,##0.00_);_(&quot;$&quot;* \(#,##0.00\);_(&quot;$&quot;* &quot;-&quot;??_);_(@_)">
                  <c:v>117.53096666666666</c:v>
                </c:pt>
                <c:pt idx="234" formatCode="_(&quot;$&quot;* #,##0.00_);_(&quot;$&quot;* \(#,##0.00\);_(&quot;$&quot;* &quot;-&quot;??_);_(@_)">
                  <c:v>116.41000000000001</c:v>
                </c:pt>
                <c:pt idx="235" formatCode="_(&quot;$&quot;* #,##0.00_);_(&quot;$&quot;* \(#,##0.00\);_(&quot;$&quot;* &quot;-&quot;??_);_(@_)">
                  <c:v>115.72180000000002</c:v>
                </c:pt>
                <c:pt idx="236" formatCode="_(&quot;$&quot;* #,##0.00_);_(&quot;$&quot;* \(#,##0.00\);_(&quot;$&quot;* &quot;-&quot;??_);_(@_)">
                  <c:v>114.83673333333333</c:v>
                </c:pt>
                <c:pt idx="237" formatCode="_(&quot;$&quot;* #,##0.00_);_(&quot;$&quot;* \(#,##0.00\);_(&quot;$&quot;* &quot;-&quot;??_);_(@_)">
                  <c:v>113.91425</c:v>
                </c:pt>
                <c:pt idx="238" formatCode="_(&quot;$&quot;* #,##0.00_);_(&quot;$&quot;* \(#,##0.00\);_(&quot;$&quot;* &quot;-&quot;??_);_(@_)">
                  <c:v>113.26836666666667</c:v>
                </c:pt>
                <c:pt idx="239" formatCode="_(&quot;$&quot;* #,##0.00_);_(&quot;$&quot;* \(#,##0.00\);_(&quot;$&quot;* &quot;-&quot;??_);_(@_)">
                  <c:v>113.36923333333334</c:v>
                </c:pt>
                <c:pt idx="240" formatCode="_(&quot;$&quot;* #,##0.00_);_(&quot;$&quot;* \(#,##0.00\);_(&quot;$&quot;* &quot;-&quot;??_);_(@_)">
                  <c:v>112.34263333333332</c:v>
                </c:pt>
                <c:pt idx="241" formatCode="_(&quot;$&quot;* #,##0.00_);_(&quot;$&quot;* \(#,##0.00\);_(&quot;$&quot;* &quot;-&quot;??_);_(@_)">
                  <c:v>112.09044999999999</c:v>
                </c:pt>
                <c:pt idx="242" formatCode="_(&quot;$&quot;* #,##0.00_);_(&quot;$&quot;* \(#,##0.00\);_(&quot;$&quot;* &quot;-&quot;??_);_(@_)">
                  <c:v>110.96948333333332</c:v>
                </c:pt>
                <c:pt idx="243" formatCode="_(&quot;$&quot;* #,##0.00_);_(&quot;$&quot;* \(#,##0.00\);_(&quot;$&quot;* &quot;-&quot;??_);_(@_)">
                  <c:v>109.94938333333333</c:v>
                </c:pt>
                <c:pt idx="244" formatCode="_(&quot;$&quot;* #,##0.00_);_(&quot;$&quot;* \(#,##0.00\);_(&quot;$&quot;* &quot;-&quot;??_);_(@_)">
                  <c:v>109.19935000000002</c:v>
                </c:pt>
                <c:pt idx="245" formatCode="_(&quot;$&quot;* #,##0.00_);_(&quot;$&quot;* \(#,##0.00\);_(&quot;$&quot;* &quot;-&quot;??_);_(@_)">
                  <c:v>108.93090000000002</c:v>
                </c:pt>
                <c:pt idx="246" formatCode="_(&quot;$&quot;* #,##0.00_);_(&quot;$&quot;* \(#,##0.00\);_(&quot;$&quot;* &quot;-&quot;??_);_(@_)">
                  <c:v>110.20480000000002</c:v>
                </c:pt>
                <c:pt idx="247" formatCode="_(&quot;$&quot;* #,##0.00_);_(&quot;$&quot;* \(#,##0.00\);_(&quot;$&quot;* &quot;-&quot;??_);_(@_)">
                  <c:v>110.7864</c:v>
                </c:pt>
                <c:pt idx="248" formatCode="_(&quot;$&quot;* #,##0.00_);_(&quot;$&quot;* \(#,##0.00\);_(&quot;$&quot;* &quot;-&quot;??_);_(@_)">
                  <c:v>112.03275000000001</c:v>
                </c:pt>
                <c:pt idx="249" formatCode="_(&quot;$&quot;* #,##0.00_);_(&quot;$&quot;* \(#,##0.00\);_(&quot;$&quot;* &quot;-&quot;??_);_(@_)">
                  <c:v>113.2367</c:v>
                </c:pt>
                <c:pt idx="250" formatCode="_(&quot;$&quot;* #,##0.00_);_(&quot;$&quot;* \(#,##0.00\);_(&quot;$&quot;* &quot;-&quot;??_);_(@_)">
                  <c:v>114.74263333333333</c:v>
                </c:pt>
                <c:pt idx="251" formatCode="_(&quot;$&quot;* #,##0.00_);_(&quot;$&quot;* \(#,##0.00\);_(&quot;$&quot;* &quot;-&quot;??_);_(@_)">
                  <c:v>115.46918333333333</c:v>
                </c:pt>
                <c:pt idx="252" formatCode="_(&quot;$&quot;* #,##0.00_);_(&quot;$&quot;* \(#,##0.00\);_(&quot;$&quot;* &quot;-&quot;??_);_(@_)">
                  <c:v>115.54008333333333</c:v>
                </c:pt>
                <c:pt idx="253" formatCode="_(&quot;$&quot;* #,##0.00_);_(&quot;$&quot;* \(#,##0.00\);_(&quot;$&quot;* &quot;-&quot;??_);_(@_)">
                  <c:v>115.80248333333333</c:v>
                </c:pt>
                <c:pt idx="254" formatCode="_(&quot;$&quot;* #,##0.00_);_(&quot;$&quot;* \(#,##0.00\);_(&quot;$&quot;* &quot;-&quot;??_);_(@_)">
                  <c:v>116.30281666666666</c:v>
                </c:pt>
                <c:pt idx="255" formatCode="_(&quot;$&quot;* #,##0.00_);_(&quot;$&quot;* \(#,##0.00\);_(&quot;$&quot;* &quot;-&quot;??_);_(@_)">
                  <c:v>116.63855</c:v>
                </c:pt>
                <c:pt idx="256" formatCode="_(&quot;$&quot;* #,##0.00_);_(&quot;$&quot;* \(#,##0.00\);_(&quot;$&quot;* &quot;-&quot;??_);_(@_)">
                  <c:v>116.50001666666667</c:v>
                </c:pt>
                <c:pt idx="257" formatCode="_(&quot;$&quot;* #,##0.00_);_(&quot;$&quot;* \(#,##0.00\);_(&quot;$&quot;* &quot;-&quot;??_);_(@_)">
                  <c:v>116.19525</c:v>
                </c:pt>
                <c:pt idx="258" formatCode="_(&quot;$&quot;* #,##0.00_);_(&quot;$&quot;* \(#,##0.00\);_(&quot;$&quot;* &quot;-&quot;??_);_(@_)">
                  <c:v>115.31355000000001</c:v>
                </c:pt>
                <c:pt idx="259" formatCode="_(&quot;$&quot;* #,##0.00_);_(&quot;$&quot;* \(#,##0.00\);_(&quot;$&quot;* &quot;-&quot;??_);_(@_)">
                  <c:v>114.47748333333334</c:v>
                </c:pt>
                <c:pt idx="260" formatCode="_(&quot;$&quot;* #,##0.00_);_(&quot;$&quot;* \(#,##0.00\);_(&quot;$&quot;* &quot;-&quot;??_);_(@_)">
                  <c:v>113.92988333333334</c:v>
                </c:pt>
                <c:pt idx="261" formatCode="_(&quot;$&quot;* #,##0.00_);_(&quot;$&quot;* \(#,##0.00\);_(&quot;$&quot;* &quot;-&quot;??_);_(@_)">
                  <c:v>113.6952</c:v>
                </c:pt>
                <c:pt idx="262" formatCode="_(&quot;$&quot;* #,##0.00_);_(&quot;$&quot;* \(#,##0.00\);_(&quot;$&quot;* &quot;-&quot;??_);_(@_)">
                  <c:v>113.76201666666667</c:v>
                </c:pt>
                <c:pt idx="263" formatCode="_(&quot;$&quot;* #,##0.00_);_(&quot;$&quot;* \(#,##0.00\);_(&quot;$&quot;* &quot;-&quot;??_);_(@_)">
                  <c:v>114.63883333333332</c:v>
                </c:pt>
                <c:pt idx="264" formatCode="_(&quot;$&quot;* #,##0.00_);_(&quot;$&quot;* \(#,##0.00\);_(&quot;$&quot;* &quot;-&quot;??_);_(@_)">
                  <c:v>116.1431</c:v>
                </c:pt>
                <c:pt idx="265" formatCode="_(&quot;$&quot;* #,##0.00_);_(&quot;$&quot;* \(#,##0.00\);_(&quot;$&quot;* &quot;-&quot;??_);_(@_)">
                  <c:v>117.40941666666667</c:v>
                </c:pt>
                <c:pt idx="266" formatCode="_(&quot;$&quot;* #,##0.00_);_(&quot;$&quot;* \(#,##0.00\);_(&quot;$&quot;* &quot;-&quot;??_);_(@_)">
                  <c:v>118.42313333333334</c:v>
                </c:pt>
                <c:pt idx="267" formatCode="_(&quot;$&quot;* #,##0.00_);_(&quot;$&quot;* \(#,##0.00\);_(&quot;$&quot;* &quot;-&quot;??_);_(@_)">
                  <c:v>119.59005000000001</c:v>
                </c:pt>
                <c:pt idx="268" formatCode="_(&quot;$&quot;* #,##0.00_);_(&quot;$&quot;* \(#,##0.00\);_(&quot;$&quot;* &quot;-&quot;??_);_(@_)">
                  <c:v>120.45871666666666</c:v>
                </c:pt>
                <c:pt idx="269" formatCode="_(&quot;$&quot;* #,##0.00_);_(&quot;$&quot;* \(#,##0.00\);_(&quot;$&quot;* &quot;-&quot;??_);_(@_)">
                  <c:v>120.30551666666666</c:v>
                </c:pt>
                <c:pt idx="270" formatCode="_(&quot;$&quot;* #,##0.00_);_(&quot;$&quot;* \(#,##0.00\);_(&quot;$&quot;* &quot;-&quot;??_);_(@_)">
                  <c:v>120.33158333333334</c:v>
                </c:pt>
                <c:pt idx="271" formatCode="_(&quot;$&quot;* #,##0.00_);_(&quot;$&quot;* \(#,##0.00\);_(&quot;$&quot;* &quot;-&quot;??_);_(@_)">
                  <c:v>120.24520000000001</c:v>
                </c:pt>
                <c:pt idx="272" formatCode="_(&quot;$&quot;* #,##0.00_);_(&quot;$&quot;* \(#,##0.00\);_(&quot;$&quot;* &quot;-&quot;??_);_(@_)">
                  <c:v>120.16860000000001</c:v>
                </c:pt>
                <c:pt idx="273" formatCode="_(&quot;$&quot;* #,##0.00_);_(&quot;$&quot;* \(#,##0.00\);_(&quot;$&quot;* &quot;-&quot;??_);_(@_)">
                  <c:v>120.84168333333334</c:v>
                </c:pt>
                <c:pt idx="274" formatCode="_(&quot;$&quot;* #,##0.00_);_(&quot;$&quot;* \(#,##0.00\);_(&quot;$&quot;* &quot;-&quot;??_);_(@_)">
                  <c:v>121.40068333333333</c:v>
                </c:pt>
                <c:pt idx="275" formatCode="_(&quot;$&quot;* #,##0.00_);_(&quot;$&quot;* \(#,##0.00\);_(&quot;$&quot;* &quot;-&quot;??_);_(@_)">
                  <c:v>122.52848333333334</c:v>
                </c:pt>
                <c:pt idx="276" formatCode="_(&quot;$&quot;* #,##0.00_);_(&quot;$&quot;* \(#,##0.00\);_(&quot;$&quot;* &quot;-&quot;??_);_(@_)">
                  <c:v>123.08586666666667</c:v>
                </c:pt>
                <c:pt idx="277" formatCode="_(&quot;$&quot;* #,##0.00_);_(&quot;$&quot;* \(#,##0.00\);_(&quot;$&quot;* &quot;-&quot;??_);_(@_)">
                  <c:v>124.03438333333334</c:v>
                </c:pt>
                <c:pt idx="278" formatCode="_(&quot;$&quot;* #,##0.00_);_(&quot;$&quot;* \(#,##0.00\);_(&quot;$&quot;* &quot;-&quot;??_);_(@_)">
                  <c:v>125.68043333333333</c:v>
                </c:pt>
                <c:pt idx="279" formatCode="_(&quot;$&quot;* #,##0.00_);_(&quot;$&quot;* \(#,##0.00\);_(&quot;$&quot;* &quot;-&quot;??_);_(@_)">
                  <c:v>126.18239999999999</c:v>
                </c:pt>
                <c:pt idx="280" formatCode="_(&quot;$&quot;* #,##0.00_);_(&quot;$&quot;* \(#,##0.00\);_(&quot;$&quot;* &quot;-&quot;??_);_(@_)">
                  <c:v>126.86038333333333</c:v>
                </c:pt>
                <c:pt idx="281" formatCode="_(&quot;$&quot;* #,##0.00_);_(&quot;$&quot;* \(#,##0.00\);_(&quot;$&quot;* &quot;-&quot;??_);_(@_)">
                  <c:v>128.16254999999998</c:v>
                </c:pt>
                <c:pt idx="282" formatCode="_(&quot;$&quot;* #,##0.00_);_(&quot;$&quot;* \(#,##0.00\);_(&quot;$&quot;* &quot;-&quot;??_);_(@_)">
                  <c:v>129.50058333333334</c:v>
                </c:pt>
                <c:pt idx="283" formatCode="_(&quot;$&quot;* #,##0.00_);_(&quot;$&quot;* \(#,##0.00\);_(&quot;$&quot;* &quot;-&quot;??_);_(@_)">
                  <c:v>130.39533333333335</c:v>
                </c:pt>
                <c:pt idx="284" formatCode="_(&quot;$&quot;* #,##0.00_);_(&quot;$&quot;* \(#,##0.00\);_(&quot;$&quot;* &quot;-&quot;??_);_(@_)">
                  <c:v>130.52734999999998</c:v>
                </c:pt>
                <c:pt idx="285" formatCode="_(&quot;$&quot;* #,##0.00_);_(&quot;$&quot;* \(#,##0.00\);_(&quot;$&quot;* &quot;-&quot;??_);_(@_)">
                  <c:v>130.27473333333333</c:v>
                </c:pt>
                <c:pt idx="286" formatCode="_(&quot;$&quot;* #,##0.00_);_(&quot;$&quot;* \(#,##0.00\);_(&quot;$&quot;* &quot;-&quot;??_);_(@_)">
                  <c:v>130.11828333333332</c:v>
                </c:pt>
                <c:pt idx="287" formatCode="_(&quot;$&quot;* #,##0.00_);_(&quot;$&quot;* \(#,##0.00\);_(&quot;$&quot;* &quot;-&quot;??_);_(@_)">
                  <c:v>128.47385</c:v>
                </c:pt>
                <c:pt idx="288" formatCode="_(&quot;$&quot;* #,##0.00_);_(&quot;$&quot;* \(#,##0.00\);_(&quot;$&quot;* &quot;-&quot;??_);_(@_)">
                  <c:v>127.83010000000002</c:v>
                </c:pt>
                <c:pt idx="289" formatCode="_(&quot;$&quot;* #,##0.00_);_(&quot;$&quot;* \(#,##0.00\);_(&quot;$&quot;* &quot;-&quot;??_);_(@_)">
                  <c:v>127.55791666666669</c:v>
                </c:pt>
                <c:pt idx="290" formatCode="_(&quot;$&quot;* #,##0.00_);_(&quot;$&quot;* \(#,##0.00\);_(&quot;$&quot;* &quot;-&quot;??_);_(@_)">
                  <c:v>126.95326666666666</c:v>
                </c:pt>
                <c:pt idx="291" formatCode="_(&quot;$&quot;* #,##0.00_);_(&quot;$&quot;* \(#,##0.00\);_(&quot;$&quot;* &quot;-&quot;??_);_(@_)">
                  <c:v>126.85385000000001</c:v>
                </c:pt>
                <c:pt idx="292" formatCode="_(&quot;$&quot;* #,##0.00_);_(&quot;$&quot;* \(#,##0.00\);_(&quot;$&quot;* &quot;-&quot;??_);_(@_)">
                  <c:v>126.8343</c:v>
                </c:pt>
                <c:pt idx="293" formatCode="_(&quot;$&quot;* #,##0.00_);_(&quot;$&quot;* \(#,##0.00\);_(&quot;$&quot;* &quot;-&quot;??_);_(@_)">
                  <c:v>127.21078333333332</c:v>
                </c:pt>
                <c:pt idx="294" formatCode="_(&quot;$&quot;* #,##0.00_);_(&quot;$&quot;* \(#,##0.00\);_(&quot;$&quot;* &quot;-&quot;??_);_(@_)">
                  <c:v>126.59473333333331</c:v>
                </c:pt>
                <c:pt idx="295" formatCode="_(&quot;$&quot;* #,##0.00_);_(&quot;$&quot;* \(#,##0.00\);_(&quot;$&quot;* &quot;-&quot;??_);_(@_)">
                  <c:v>125.90698333333334</c:v>
                </c:pt>
                <c:pt idx="296" formatCode="_(&quot;$&quot;* #,##0.00_);_(&quot;$&quot;* \(#,##0.00\);_(&quot;$&quot;* &quot;-&quot;??_);_(@_)">
                  <c:v>126.40406666666668</c:v>
                </c:pt>
                <c:pt idx="297" formatCode="_(&quot;$&quot;* #,##0.00_);_(&quot;$&quot;* \(#,##0.00\);_(&quot;$&quot;* &quot;-&quot;??_);_(@_)">
                  <c:v>127.71928333333331</c:v>
                </c:pt>
                <c:pt idx="298" formatCode="_(&quot;$&quot;* #,##0.00_);_(&quot;$&quot;* \(#,##0.00\);_(&quot;$&quot;* &quot;-&quot;??_);_(@_)">
                  <c:v>129.05241666666666</c:v>
                </c:pt>
                <c:pt idx="299" formatCode="_(&quot;$&quot;* #,##0.00_);_(&quot;$&quot;* \(#,##0.00\);_(&quot;$&quot;* &quot;-&quot;??_);_(@_)">
                  <c:v>131.33571666666666</c:v>
                </c:pt>
                <c:pt idx="300" formatCode="_(&quot;$&quot;* #,##0.00_);_(&quot;$&quot;* \(#,##0.00\);_(&quot;$&quot;* &quot;-&quot;??_);_(@_)">
                  <c:v>133.94658333333334</c:v>
                </c:pt>
                <c:pt idx="301" formatCode="_(&quot;$&quot;* #,##0.00_);_(&quot;$&quot;* \(#,##0.00\);_(&quot;$&quot;* &quot;-&quot;??_);_(@_)">
                  <c:v>136.26573333333332</c:v>
                </c:pt>
                <c:pt idx="302" formatCode="_(&quot;$&quot;* #,##0.00_);_(&quot;$&quot;* \(#,##0.00\);_(&quot;$&quot;* &quot;-&quot;??_);_(@_)">
                  <c:v>137.09039999999999</c:v>
                </c:pt>
                <c:pt idx="303" formatCode="_(&quot;$&quot;* #,##0.00_);_(&quot;$&quot;* \(#,##0.00\);_(&quot;$&quot;* &quot;-&quot;??_);_(@_)">
                  <c:v>136.2902</c:v>
                </c:pt>
                <c:pt idx="304" formatCode="_(&quot;$&quot;* #,##0.00_);_(&quot;$&quot;* \(#,##0.00\);_(&quot;$&quot;* &quot;-&quot;??_);_(@_)">
                  <c:v>135.48673333333332</c:v>
                </c:pt>
                <c:pt idx="305" formatCode="_(&quot;$&quot;* #,##0.00_);_(&quot;$&quot;* \(#,##0.00\);_(&quot;$&quot;* &quot;-&quot;??_);_(@_)">
                  <c:v>134.19433333333333</c:v>
                </c:pt>
                <c:pt idx="306" formatCode="_(&quot;$&quot;* #,##0.00_);_(&quot;$&quot;* \(#,##0.00\);_(&quot;$&quot;* &quot;-&quot;??_);_(@_)">
                  <c:v>132.6917</c:v>
                </c:pt>
                <c:pt idx="307" formatCode="_(&quot;$&quot;* #,##0.00_);_(&quot;$&quot;* \(#,##0.00\);_(&quot;$&quot;* &quot;-&quot;??_);_(@_)">
                  <c:v>131.93059999999997</c:v>
                </c:pt>
                <c:pt idx="308" formatCode="_(&quot;$&quot;* #,##0.00_);_(&quot;$&quot;* \(#,##0.00\);_(&quot;$&quot;* &quot;-&quot;??_);_(@_)">
                  <c:v>131.91011666666665</c:v>
                </c:pt>
                <c:pt idx="309" formatCode="_(&quot;$&quot;* #,##0.00_);_(&quot;$&quot;* \(#,##0.00\);_(&quot;$&quot;* &quot;-&quot;??_);_(@_)">
                  <c:v>132.75018333333333</c:v>
                </c:pt>
                <c:pt idx="310" formatCode="_(&quot;$&quot;* #,##0.00_);_(&quot;$&quot;* \(#,##0.00\);_(&quot;$&quot;* &quot;-&quot;??_);_(@_)">
                  <c:v>133.08806666666666</c:v>
                </c:pt>
                <c:pt idx="311" formatCode="_(&quot;$&quot;* #,##0.00_);_(&quot;$&quot;* \(#,##0.00\);_(&quot;$&quot;* &quot;-&quot;??_);_(@_)">
                  <c:v>133.1862166666667</c:v>
                </c:pt>
                <c:pt idx="312" formatCode="_(&quot;$&quot;* #,##0.00_);_(&quot;$&quot;* \(#,##0.00\);_(&quot;$&quot;* &quot;-&quot;??_);_(@_)">
                  <c:v>133.41306666666665</c:v>
                </c:pt>
                <c:pt idx="313" formatCode="_(&quot;$&quot;* #,##0.00_);_(&quot;$&quot;* \(#,##0.00\);_(&quot;$&quot;* &quot;-&quot;??_);_(@_)">
                  <c:v>133.11681666666667</c:v>
                </c:pt>
                <c:pt idx="314" formatCode="_(&quot;$&quot;* #,##0.00_);_(&quot;$&quot;* \(#,##0.00\);_(&quot;$&quot;* &quot;-&quot;??_);_(@_)">
                  <c:v>132.53411666666668</c:v>
                </c:pt>
                <c:pt idx="315" formatCode="_(&quot;$&quot;* #,##0.00_);_(&quot;$&quot;* \(#,##0.00\);_(&quot;$&quot;* &quot;-&quot;??_);_(@_)">
                  <c:v>131.54336666666666</c:v>
                </c:pt>
                <c:pt idx="316" formatCode="_(&quot;$&quot;* #,##0.00_);_(&quot;$&quot;* \(#,##0.00\);_(&quot;$&quot;* &quot;-&quot;??_);_(@_)">
                  <c:v>130.51508333333334</c:v>
                </c:pt>
                <c:pt idx="317" formatCode="_(&quot;$&quot;* #,##0.00_);_(&quot;$&quot;* \(#,##0.00\);_(&quot;$&quot;* &quot;-&quot;??_);_(@_)">
                  <c:v>129.61411666666666</c:v>
                </c:pt>
                <c:pt idx="318" formatCode="_(&quot;$&quot;* #,##0.00_);_(&quot;$&quot;* \(#,##0.00\);_(&quot;$&quot;* &quot;-&quot;??_);_(@_)">
                  <c:v>128.12391666666667</c:v>
                </c:pt>
                <c:pt idx="319" formatCode="_(&quot;$&quot;* #,##0.00_);_(&quot;$&quot;* \(#,##0.00\);_(&quot;$&quot;* &quot;-&quot;??_);_(@_)">
                  <c:v>126.57170000000002</c:v>
                </c:pt>
                <c:pt idx="320" formatCode="_(&quot;$&quot;* #,##0.00_);_(&quot;$&quot;* \(#,##0.00\);_(&quot;$&quot;* &quot;-&quot;??_);_(@_)">
                  <c:v>125.29206666666666</c:v>
                </c:pt>
                <c:pt idx="321" formatCode="_(&quot;$&quot;* #,##0.00_);_(&quot;$&quot;* \(#,##0.00\);_(&quot;$&quot;* &quot;-&quot;??_);_(@_)">
                  <c:v>123.68436666666666</c:v>
                </c:pt>
                <c:pt idx="322" formatCode="_(&quot;$&quot;* #,##0.00_);_(&quot;$&quot;* \(#,##0.00\);_(&quot;$&quot;* &quot;-&quot;??_);_(@_)">
                  <c:v>122.30516666666665</c:v>
                </c:pt>
                <c:pt idx="323" formatCode="_(&quot;$&quot;* #,##0.00_);_(&quot;$&quot;* \(#,##0.00\);_(&quot;$&quot;* &quot;-&quot;??_);_(@_)">
                  <c:v>121.96566666666666</c:v>
                </c:pt>
                <c:pt idx="324" formatCode="_(&quot;$&quot;* #,##0.00_);_(&quot;$&quot;* \(#,##0.00\);_(&quot;$&quot;* &quot;-&quot;??_);_(@_)">
                  <c:v>121.82203333333335</c:v>
                </c:pt>
                <c:pt idx="325" formatCode="_(&quot;$&quot;* #,##0.00_);_(&quot;$&quot;* \(#,##0.00\);_(&quot;$&quot;* &quot;-&quot;??_);_(@_)">
                  <c:v>121.20180000000001</c:v>
                </c:pt>
                <c:pt idx="326" formatCode="_(&quot;$&quot;* #,##0.00_);_(&quot;$&quot;* \(#,##0.00\);_(&quot;$&quot;* &quot;-&quot;??_);_(@_)">
                  <c:v>120.34978333333333</c:v>
                </c:pt>
                <c:pt idx="327" formatCode="_(&quot;$&quot;* #,##0.00_);_(&quot;$&quot;* \(#,##0.00\);_(&quot;$&quot;* &quot;-&quot;??_);_(@_)">
                  <c:v>120.41996666666667</c:v>
                </c:pt>
                <c:pt idx="328" formatCode="_(&quot;$&quot;* #,##0.00_);_(&quot;$&quot;* \(#,##0.00\);_(&quot;$&quot;* &quot;-&quot;??_);_(@_)">
                  <c:v>119.62018333333334</c:v>
                </c:pt>
                <c:pt idx="329" formatCode="_(&quot;$&quot;* #,##0.00_);_(&quot;$&quot;* \(#,##0.00\);_(&quot;$&quot;* &quot;-&quot;??_);_(@_)">
                  <c:v>118.52661666666667</c:v>
                </c:pt>
                <c:pt idx="330" formatCode="_(&quot;$&quot;* #,##0.00_);_(&quot;$&quot;* \(#,##0.00\);_(&quot;$&quot;* &quot;-&quot;??_);_(@_)">
                  <c:v>117.68768333333333</c:v>
                </c:pt>
                <c:pt idx="331" formatCode="_(&quot;$&quot;* #,##0.00_);_(&quot;$&quot;* \(#,##0.00\);_(&quot;$&quot;* &quot;-&quot;??_);_(@_)">
                  <c:v>117.67136666666666</c:v>
                </c:pt>
                <c:pt idx="332" formatCode="_(&quot;$&quot;* #,##0.00_);_(&quot;$&quot;* \(#,##0.00\);_(&quot;$&quot;* &quot;-&quot;??_);_(@_)">
                  <c:v>117.81826666666667</c:v>
                </c:pt>
                <c:pt idx="333" formatCode="_(&quot;$&quot;* #,##0.00_);_(&quot;$&quot;* \(#,##0.00\);_(&quot;$&quot;* &quot;-&quot;??_);_(@_)">
                  <c:v>118.23773333333334</c:v>
                </c:pt>
                <c:pt idx="334" formatCode="_(&quot;$&quot;* #,##0.00_);_(&quot;$&quot;* \(#,##0.00\);_(&quot;$&quot;* &quot;-&quot;??_);_(@_)">
                  <c:v>119.74098333333335</c:v>
                </c:pt>
                <c:pt idx="335" formatCode="_(&quot;$&quot;* #,##0.00_);_(&quot;$&quot;* \(#,##0.00\);_(&quot;$&quot;* &quot;-&quot;??_);_(@_)">
                  <c:v>120.33999999999999</c:v>
                </c:pt>
                <c:pt idx="336" formatCode="_(&quot;$&quot;* #,##0.00_);_(&quot;$&quot;* \(#,##0.00\);_(&quot;$&quot;* &quot;-&quot;??_);_(@_)">
                  <c:v>120.42976666666668</c:v>
                </c:pt>
                <c:pt idx="337" formatCode="_(&quot;$&quot;* #,##0.00_);_(&quot;$&quot;* \(#,##0.00\);_(&quot;$&quot;* &quot;-&quot;??_);_(@_)">
                  <c:v>120.10823333333333</c:v>
                </c:pt>
                <c:pt idx="338" formatCode="_(&quot;$&quot;* #,##0.00_);_(&quot;$&quot;* \(#,##0.00\);_(&quot;$&quot;* &quot;-&quot;??_);_(@_)">
                  <c:v>120.49343333333333</c:v>
                </c:pt>
                <c:pt idx="339" formatCode="_(&quot;$&quot;* #,##0.00_);_(&quot;$&quot;* \(#,##0.00\);_(&quot;$&quot;* &quot;-&quot;??_);_(@_)">
                  <c:v>120.25676666666668</c:v>
                </c:pt>
                <c:pt idx="340" formatCode="_(&quot;$&quot;* #,##0.00_);_(&quot;$&quot;* \(#,##0.00\);_(&quot;$&quot;* &quot;-&quot;??_);_(@_)">
                  <c:v>119.36233333333332</c:v>
                </c:pt>
                <c:pt idx="341" formatCode="_(&quot;$&quot;* #,##0.00_);_(&quot;$&quot;* \(#,##0.00\);_(&quot;$&quot;* &quot;-&quot;??_);_(@_)">
                  <c:v>118.68169999999999</c:v>
                </c:pt>
                <c:pt idx="342" formatCode="_(&quot;$&quot;* #,##0.00_);_(&quot;$&quot;* \(#,##0.00\);_(&quot;$&quot;* &quot;-&quot;??_);_(@_)">
                  <c:v>118.79268333333333</c:v>
                </c:pt>
                <c:pt idx="343" formatCode="_(&quot;$&quot;* #,##0.00_);_(&quot;$&quot;* \(#,##0.00\);_(&quot;$&quot;* &quot;-&quot;??_);_(@_)">
                  <c:v>119.02118333333333</c:v>
                </c:pt>
                <c:pt idx="344" formatCode="_(&quot;$&quot;* #,##0.00_);_(&quot;$&quot;* \(#,##0.00\);_(&quot;$&quot;* &quot;-&quot;??_);_(@_)">
                  <c:v>118.45154999999998</c:v>
                </c:pt>
                <c:pt idx="345" formatCode="_(&quot;$&quot;* #,##0.00_);_(&quot;$&quot;* \(#,##0.00\);_(&quot;$&quot;* &quot;-&quot;??_);_(@_)">
                  <c:v>118.3879</c:v>
                </c:pt>
                <c:pt idx="346" formatCode="_(&quot;$&quot;* #,##0.00_);_(&quot;$&quot;* \(#,##0.00\);_(&quot;$&quot;* &quot;-&quot;??_);_(@_)">
                  <c:v>118.86286666666668</c:v>
                </c:pt>
                <c:pt idx="347" formatCode="_(&quot;$&quot;* #,##0.00_);_(&quot;$&quot;* \(#,##0.00\);_(&quot;$&quot;* &quot;-&quot;??_);_(@_)">
                  <c:v>119.72956666666666</c:v>
                </c:pt>
                <c:pt idx="348" formatCode="_(&quot;$&quot;* #,##0.00_);_(&quot;$&quot;* \(#,##0.00\);_(&quot;$&quot;* &quot;-&quot;??_);_(@_)">
                  <c:v>120.54566666666666</c:v>
                </c:pt>
                <c:pt idx="349" formatCode="_(&quot;$&quot;* #,##0.00_);_(&quot;$&quot;* \(#,##0.00\);_(&quot;$&quot;* &quot;-&quot;??_);_(@_)">
                  <c:v>121.60821666666668</c:v>
                </c:pt>
                <c:pt idx="350" formatCode="_(&quot;$&quot;* #,##0.00_);_(&quot;$&quot;* \(#,##0.00\);_(&quot;$&quot;* &quot;-&quot;??_);_(@_)">
                  <c:v>123.3155</c:v>
                </c:pt>
                <c:pt idx="351" formatCode="_(&quot;$&quot;* #,##0.00_);_(&quot;$&quot;* \(#,##0.00\);_(&quot;$&quot;* &quot;-&quot;??_);_(@_)">
                  <c:v>125.08643333333335</c:v>
                </c:pt>
                <c:pt idx="352" formatCode="_(&quot;$&quot;* #,##0.00_);_(&quot;$&quot;* \(#,##0.00\);_(&quot;$&quot;* &quot;-&quot;??_);_(@_)">
                  <c:v>126.43134999999999</c:v>
                </c:pt>
                <c:pt idx="353" formatCode="_(&quot;$&quot;* #,##0.00_);_(&quot;$&quot;* \(#,##0.00\);_(&quot;$&quot;* &quot;-&quot;??_);_(@_)">
                  <c:v>127.82361666666667</c:v>
                </c:pt>
                <c:pt idx="354" formatCode="_(&quot;$&quot;* #,##0.00_);_(&quot;$&quot;* \(#,##0.00\);_(&quot;$&quot;* &quot;-&quot;??_);_(@_)">
                  <c:v>128.77355</c:v>
                </c:pt>
                <c:pt idx="355" formatCode="_(&quot;$&quot;* #,##0.00_);_(&quot;$&quot;* \(#,##0.00\);_(&quot;$&quot;* &quot;-&quot;??_);_(@_)">
                  <c:v>129.85079999999999</c:v>
                </c:pt>
                <c:pt idx="356" formatCode="_(&quot;$&quot;* #,##0.00_);_(&quot;$&quot;* \(#,##0.00\);_(&quot;$&quot;* &quot;-&quot;??_);_(@_)">
                  <c:v>130.47103333333331</c:v>
                </c:pt>
                <c:pt idx="357" formatCode="_(&quot;$&quot;* #,##0.00_);_(&quot;$&quot;* \(#,##0.00\);_(&quot;$&quot;* &quot;-&quot;??_);_(@_)">
                  <c:v>130.77134999999998</c:v>
                </c:pt>
                <c:pt idx="358" formatCode="_(&quot;$&quot;* #,##0.00_);_(&quot;$&quot;* \(#,##0.00\);_(&quot;$&quot;* &quot;-&quot;??_);_(@_)">
                  <c:v>131.07658333333333</c:v>
                </c:pt>
                <c:pt idx="359" formatCode="_(&quot;$&quot;* #,##0.00_);_(&quot;$&quot;* \(#,##0.00\);_(&quot;$&quot;* &quot;-&quot;??_);_(@_)">
                  <c:v>130.92478333333332</c:v>
                </c:pt>
                <c:pt idx="360" formatCode="_(&quot;$&quot;* #,##0.00_);_(&quot;$&quot;* \(#,##0.00\);_(&quot;$&quot;* &quot;-&quot;??_);_(@_)">
                  <c:v>130.9101</c:v>
                </c:pt>
                <c:pt idx="361" formatCode="_(&quot;$&quot;* #,##0.00_);_(&quot;$&quot;* \(#,##0.00\);_(&quot;$&quot;* &quot;-&quot;??_);_(@_)">
                  <c:v>130.88073333333332</c:v>
                </c:pt>
                <c:pt idx="362" formatCode="_(&quot;$&quot;* #,##0.00_);_(&quot;$&quot;* \(#,##0.00\);_(&quot;$&quot;* &quot;-&quot;??_);_(@_)">
                  <c:v>130.97213333333332</c:v>
                </c:pt>
                <c:pt idx="363" formatCode="_(&quot;$&quot;* #,##0.00_);_(&quot;$&quot;* \(#,##0.00\);_(&quot;$&quot;* &quot;-&quot;??_);_(@_)">
                  <c:v>130.89868333333334</c:v>
                </c:pt>
                <c:pt idx="364" formatCode="_(&quot;$&quot;* #,##0.00_);_(&quot;$&quot;* \(#,##0.00\);_(&quot;$&quot;* &quot;-&quot;??_);_(@_)">
                  <c:v>130.97540000000001</c:v>
                </c:pt>
                <c:pt idx="365" formatCode="_(&quot;$&quot;* #,##0.00_);_(&quot;$&quot;* \(#,##0.00\);_(&quot;$&quot;* &quot;-&quot;??_);_(@_)">
                  <c:v>130.97213333333332</c:v>
                </c:pt>
                <c:pt idx="366" formatCode="_(&quot;$&quot;* #,##0.00_);_(&quot;$&quot;* \(#,##0.00\);_(&quot;$&quot;* &quot;-&quot;??_);_(@_)">
                  <c:v>130.89378333333335</c:v>
                </c:pt>
                <c:pt idx="367" formatCode="_(&quot;$&quot;* #,##0.00_);_(&quot;$&quot;* \(#,##0.00\);_(&quot;$&quot;* &quot;-&quot;??_);_(@_)">
                  <c:v>130.60325</c:v>
                </c:pt>
                <c:pt idx="368" formatCode="_(&quot;$&quot;* #,##0.00_);_(&quot;$&quot;* \(#,##0.00\);_(&quot;$&quot;* &quot;-&quot;??_);_(@_)">
                  <c:v>129.48193333333333</c:v>
                </c:pt>
                <c:pt idx="369" formatCode="_(&quot;$&quot;* #,##0.00_);_(&quot;$&quot;* \(#,##0.00\);_(&quot;$&quot;* &quot;-&quot;??_);_(@_)">
                  <c:v>128.45528333333334</c:v>
                </c:pt>
                <c:pt idx="370" formatCode="_(&quot;$&quot;* #,##0.00_);_(&quot;$&quot;* \(#,##0.00\);_(&quot;$&quot;* &quot;-&quot;??_);_(@_)">
                  <c:v>127.82851666666669</c:v>
                </c:pt>
                <c:pt idx="371" formatCode="_(&quot;$&quot;* #,##0.00_);_(&quot;$&quot;* \(#,##0.00\);_(&quot;$&quot;* &quot;-&quot;??_);_(@_)">
                  <c:v>127.33089999999999</c:v>
                </c:pt>
                <c:pt idx="372" formatCode="_(&quot;$&quot;* #,##0.00_);_(&quot;$&quot;* \(#,##0.00\);_(&quot;$&quot;* &quot;-&quot;??_);_(@_)">
                  <c:v>126.61363333333334</c:v>
                </c:pt>
                <c:pt idx="373" formatCode="_(&quot;$&quot;* #,##0.00_);_(&quot;$&quot;* \(#,##0.00\);_(&quot;$&quot;* &quot;-&quot;??_);_(@_)">
                  <c:v>125.5664</c:v>
                </c:pt>
                <c:pt idx="374" formatCode="_(&quot;$&quot;* #,##0.00_);_(&quot;$&quot;* \(#,##0.00\);_(&quot;$&quot;* &quot;-&quot;??_);_(@_)">
                  <c:v>124.77128333333333</c:v>
                </c:pt>
                <c:pt idx="375" formatCode="_(&quot;$&quot;* #,##0.00_);_(&quot;$&quot;* \(#,##0.00\);_(&quot;$&quot;* &quot;-&quot;??_);_(@_)">
                  <c:v>124.29504999999999</c:v>
                </c:pt>
                <c:pt idx="376" formatCode="_(&quot;$&quot;* #,##0.00_);_(&quot;$&quot;* \(#,##0.00\);_(&quot;$&quot;* &quot;-&quot;??_);_(@_)">
                  <c:v>123.95659999999999</c:v>
                </c:pt>
                <c:pt idx="377" formatCode="_(&quot;$&quot;* #,##0.00_);_(&quot;$&quot;* \(#,##0.00\);_(&quot;$&quot;* &quot;-&quot;??_);_(@_)">
                  <c:v>123.31241666666666</c:v>
                </c:pt>
                <c:pt idx="378" formatCode="_(&quot;$&quot;* #,##0.00_);_(&quot;$&quot;* \(#,##0.00\);_(&quot;$&quot;* &quot;-&quot;??_);_(@_)">
                  <c:v>122.98541666666665</c:v>
                </c:pt>
                <c:pt idx="379" formatCode="_(&quot;$&quot;* #,##0.00_);_(&quot;$&quot;* \(#,##0.00\);_(&quot;$&quot;* &quot;-&quot;??_);_(@_)">
                  <c:v>122.78595000000001</c:v>
                </c:pt>
                <c:pt idx="380" formatCode="_(&quot;$&quot;* #,##0.00_);_(&quot;$&quot;* \(#,##0.00\);_(&quot;$&quot;* &quot;-&quot;??_);_(@_)">
                  <c:v>123.52821666666667</c:v>
                </c:pt>
                <c:pt idx="381" formatCode="_(&quot;$&quot;* #,##0.00_);_(&quot;$&quot;* \(#,##0.00\);_(&quot;$&quot;* &quot;-&quot;??_);_(@_)">
                  <c:v>123.60343333333334</c:v>
                </c:pt>
                <c:pt idx="382" formatCode="_(&quot;$&quot;* #,##0.00_);_(&quot;$&quot;* \(#,##0.00\);_(&quot;$&quot;* &quot;-&quot;??_);_(@_)">
                  <c:v>123.54621666666668</c:v>
                </c:pt>
                <c:pt idx="383" formatCode="_(&quot;$&quot;* #,##0.00_);_(&quot;$&quot;* \(#,##0.00\);_(&quot;$&quot;* &quot;-&quot;??_);_(@_)">
                  <c:v>123.64921666666667</c:v>
                </c:pt>
                <c:pt idx="384" formatCode="_(&quot;$&quot;* #,##0.00_);_(&quot;$&quot;* \(#,##0.00\);_(&quot;$&quot;* &quot;-&quot;??_);_(@_)">
                  <c:v>123.97621666666664</c:v>
                </c:pt>
                <c:pt idx="385" formatCode="_(&quot;$&quot;* #,##0.00_);_(&quot;$&quot;* \(#,##0.00\);_(&quot;$&quot;* &quot;-&quot;??_);_(@_)">
                  <c:v>124.07266666666668</c:v>
                </c:pt>
                <c:pt idx="386" formatCode="_(&quot;$&quot;* #,##0.00_);_(&quot;$&quot;* \(#,##0.00\);_(&quot;$&quot;* &quot;-&quot;??_);_(@_)">
                  <c:v>123.63123333333334</c:v>
                </c:pt>
                <c:pt idx="387" formatCode="_(&quot;$&quot;* #,##0.00_);_(&quot;$&quot;* \(#,##0.00\);_(&quot;$&quot;* &quot;-&quot;??_);_(@_)">
                  <c:v>123.4432</c:v>
                </c:pt>
                <c:pt idx="388" formatCode="_(&quot;$&quot;* #,##0.00_);_(&quot;$&quot;* \(#,##0.00\);_(&quot;$&quot;* &quot;-&quot;??_);_(@_)">
                  <c:v>123.10966666666667</c:v>
                </c:pt>
                <c:pt idx="389" formatCode="_(&quot;$&quot;* #,##0.00_);_(&quot;$&quot;* \(#,##0.00\);_(&quot;$&quot;* &quot;-&quot;??_);_(@_)">
                  <c:v>122.56031666666667</c:v>
                </c:pt>
                <c:pt idx="390" formatCode="_(&quot;$&quot;* #,##0.00_);_(&quot;$&quot;* \(#,##0.00\);_(&quot;$&quot;* &quot;-&quot;??_);_(@_)">
                  <c:v>122.40334999999999</c:v>
                </c:pt>
                <c:pt idx="391" formatCode="_(&quot;$&quot;* #,##0.00_);_(&quot;$&quot;* \(#,##0.00\);_(&quot;$&quot;* &quot;-&quot;??_);_(@_)">
                  <c:v>122.50471666666668</c:v>
                </c:pt>
                <c:pt idx="392" formatCode="_(&quot;$&quot;* #,##0.00_);_(&quot;$&quot;* \(#,##0.00\);_(&quot;$&quot;* &quot;-&quot;??_);_(@_)">
                  <c:v>122.85296666666666</c:v>
                </c:pt>
                <c:pt idx="393" formatCode="_(&quot;$&quot;* #,##0.00_);_(&quot;$&quot;* \(#,##0.00\);_(&quot;$&quot;* &quot;-&quot;??_);_(@_)">
                  <c:v>123.31893333333333</c:v>
                </c:pt>
                <c:pt idx="394" formatCode="_(&quot;$&quot;* #,##0.00_);_(&quot;$&quot;* \(#,##0.00\);_(&quot;$&quot;* &quot;-&quot;??_);_(@_)">
                  <c:v>123.49060000000001</c:v>
                </c:pt>
                <c:pt idx="395" formatCode="_(&quot;$&quot;* #,##0.00_);_(&quot;$&quot;* \(#,##0.00\);_(&quot;$&quot;* &quot;-&quot;??_);_(@_)">
                  <c:v>124.11353333333335</c:v>
                </c:pt>
                <c:pt idx="396" formatCode="_(&quot;$&quot;* #,##0.00_);_(&quot;$&quot;* \(#,##0.00\);_(&quot;$&quot;* &quot;-&quot;??_);_(@_)">
                  <c:v>124.86398333333334</c:v>
                </c:pt>
                <c:pt idx="397" formatCode="_(&quot;$&quot;* #,##0.00_);_(&quot;$&quot;* \(#,##0.00\);_(&quot;$&quot;* &quot;-&quot;??_);_(@_)">
                  <c:v>125.47546666666666</c:v>
                </c:pt>
                <c:pt idx="398" formatCode="_(&quot;$&quot;* #,##0.00_);_(&quot;$&quot;* \(#,##0.00\);_(&quot;$&quot;* &quot;-&quot;??_);_(@_)">
                  <c:v>126.03298333333333</c:v>
                </c:pt>
                <c:pt idx="399" formatCode="_(&quot;$&quot;* #,##0.00_);_(&quot;$&quot;* \(#,##0.00\);_(&quot;$&quot;* &quot;-&quot;??_);_(@_)">
                  <c:v>126.79488333333332</c:v>
                </c:pt>
                <c:pt idx="400" formatCode="_(&quot;$&quot;* #,##0.00_);_(&quot;$&quot;* \(#,##0.00\);_(&quot;$&quot;* &quot;-&quot;??_);_(@_)">
                  <c:v>127.5061</c:v>
                </c:pt>
                <c:pt idx="401" formatCode="_(&quot;$&quot;* #,##0.00_);_(&quot;$&quot;* \(#,##0.00\);_(&quot;$&quot;* &quot;-&quot;??_);_(@_)">
                  <c:v>128.31540000000001</c:v>
                </c:pt>
                <c:pt idx="402" formatCode="_(&quot;$&quot;* #,##0.00_);_(&quot;$&quot;* \(#,##0.00\);_(&quot;$&quot;* &quot;-&quot;??_);_(@_)">
                  <c:v>128.88764999999998</c:v>
                </c:pt>
                <c:pt idx="403" formatCode="_(&quot;$&quot;* #,##0.00_);_(&quot;$&quot;* \(#,##0.00\);_(&quot;$&quot;* &quot;-&quot;??_);_(@_)">
                  <c:v>129.55145000000002</c:v>
                </c:pt>
                <c:pt idx="404" formatCode="_(&quot;$&quot;* #,##0.00_);_(&quot;$&quot;* \(#,##0.00\);_(&quot;$&quot;* &quot;-&quot;??_);_(@_)">
                  <c:v>130.08444999999998</c:v>
                </c:pt>
                <c:pt idx="405" formatCode="_(&quot;$&quot;* #,##0.00_);_(&quot;$&quot;* \(#,##0.00\);_(&quot;$&quot;* &quot;-&quot;??_);_(@_)">
                  <c:v>130.30026666666669</c:v>
                </c:pt>
                <c:pt idx="406" formatCode="_(&quot;$&quot;* #,##0.00_);_(&quot;$&quot;* \(#,##0.00\);_(&quot;$&quot;* &quot;-&quot;??_);_(@_)">
                  <c:v>131.00656666666666</c:v>
                </c:pt>
                <c:pt idx="407" formatCode="_(&quot;$&quot;* #,##0.00_);_(&quot;$&quot;* \(#,##0.00\);_(&quot;$&quot;* &quot;-&quot;??_);_(@_)">
                  <c:v>131.66544999999999</c:v>
                </c:pt>
                <c:pt idx="408" formatCode="_(&quot;$&quot;* #,##0.00_);_(&quot;$&quot;* \(#,##0.00\);_(&quot;$&quot;* &quot;-&quot;??_);_(@_)">
                  <c:v>132.15266666666668</c:v>
                </c:pt>
                <c:pt idx="409" formatCode="_(&quot;$&quot;* #,##0.00_);_(&quot;$&quot;* \(#,##0.00\);_(&quot;$&quot;* &quot;-&quot;??_);_(@_)">
                  <c:v>132.73634999999999</c:v>
                </c:pt>
                <c:pt idx="410" formatCode="_(&quot;$&quot;* #,##0.00_);_(&quot;$&quot;* \(#,##0.00\);_(&quot;$&quot;* &quot;-&quot;??_);_(@_)">
                  <c:v>133.80724999999998</c:v>
                </c:pt>
                <c:pt idx="411" formatCode="_(&quot;$&quot;* #,##0.00_);_(&quot;$&quot;* \(#,##0.00\);_(&quot;$&quot;* &quot;-&quot;??_);_(@_)">
                  <c:v>135.26400000000001</c:v>
                </c:pt>
                <c:pt idx="412" formatCode="_(&quot;$&quot;* #,##0.00_);_(&quot;$&quot;* \(#,##0.00\);_(&quot;$&quot;* &quot;-&quot;??_);_(@_)">
                  <c:v>136.86463333333333</c:v>
                </c:pt>
                <c:pt idx="413" formatCode="_(&quot;$&quot;* #,##0.00_);_(&quot;$&quot;* \(#,##0.00\);_(&quot;$&quot;* &quot;-&quot;??_);_(@_)">
                  <c:v>137.99440000000001</c:v>
                </c:pt>
                <c:pt idx="414" formatCode="_(&quot;$&quot;* #,##0.00_);_(&quot;$&quot;* \(#,##0.00\);_(&quot;$&quot;* &quot;-&quot;??_);_(@_)">
                  <c:v>139.32688333333331</c:v>
                </c:pt>
                <c:pt idx="415" formatCode="_(&quot;$&quot;* #,##0.00_);_(&quot;$&quot;* \(#,##0.00\);_(&quot;$&quot;* &quot;-&quot;??_);_(@_)">
                  <c:v>140.50896666666668</c:v>
                </c:pt>
                <c:pt idx="416" formatCode="_(&quot;$&quot;* #,##0.00_);_(&quot;$&quot;* \(#,##0.00\);_(&quot;$&quot;* &quot;-&quot;??_);_(@_)">
                  <c:v>141.43763333333337</c:v>
                </c:pt>
                <c:pt idx="417" formatCode="_(&quot;$&quot;* #,##0.00_);_(&quot;$&quot;* \(#,##0.00\);_(&quot;$&quot;* &quot;-&quot;??_);_(@_)">
                  <c:v>142.60336666666666</c:v>
                </c:pt>
                <c:pt idx="418" formatCode="_(&quot;$&quot;* #,##0.00_);_(&quot;$&quot;* \(#,##0.00\);_(&quot;$&quot;* &quot;-&quot;??_);_(@_)">
                  <c:v>143.24263333333332</c:v>
                </c:pt>
                <c:pt idx="419" formatCode="_(&quot;$&quot;* #,##0.00_);_(&quot;$&quot;* \(#,##0.00\);_(&quot;$&quot;* &quot;-&quot;??_);_(@_)">
                  <c:v>143.75764999999998</c:v>
                </c:pt>
                <c:pt idx="420" formatCode="_(&quot;$&quot;* #,##0.00_);_(&quot;$&quot;* \(#,##0.00\);_(&quot;$&quot;* &quot;-&quot;??_);_(@_)">
                  <c:v>143.32274999999998</c:v>
                </c:pt>
                <c:pt idx="421" formatCode="_(&quot;$&quot;* #,##0.00_);_(&quot;$&quot;* \(#,##0.00\);_(&quot;$&quot;* &quot;-&quot;??_);_(@_)">
                  <c:v>143.59251666666668</c:v>
                </c:pt>
                <c:pt idx="422" formatCode="_(&quot;$&quot;* #,##0.00_);_(&quot;$&quot;* \(#,##0.00\);_(&quot;$&quot;* &quot;-&quot;??_);_(@_)">
                  <c:v>143.55326666666664</c:v>
                </c:pt>
                <c:pt idx="423" formatCode="_(&quot;$&quot;* #,##0.00_);_(&quot;$&quot;* \(#,##0.00\);_(&quot;$&quot;* &quot;-&quot;??_);_(@_)">
                  <c:v>143.16905</c:v>
                </c:pt>
                <c:pt idx="424" formatCode="_(&quot;$&quot;* #,##0.00_);_(&quot;$&quot;* \(#,##0.00\);_(&quot;$&quot;* &quot;-&quot;??_);_(@_)">
                  <c:v>143.18213333333333</c:v>
                </c:pt>
                <c:pt idx="425" formatCode="_(&quot;$&quot;* #,##0.00_);_(&quot;$&quot;* \(#,##0.00\);_(&quot;$&quot;* &quot;-&quot;??_);_(@_)">
                  <c:v>143.60723333333331</c:v>
                </c:pt>
                <c:pt idx="426" formatCode="_(&quot;$&quot;* #,##0.00_);_(&quot;$&quot;* \(#,##0.00\);_(&quot;$&quot;* &quot;-&quot;??_);_(@_)">
                  <c:v>144.31354999999999</c:v>
                </c:pt>
                <c:pt idx="427" formatCode="_(&quot;$&quot;* #,##0.00_);_(&quot;$&quot;* \(#,##0.00\);_(&quot;$&quot;* &quot;-&quot;??_);_(@_)">
                  <c:v>144.12224999999998</c:v>
                </c:pt>
                <c:pt idx="428" formatCode="_(&quot;$&quot;* #,##0.00_);_(&quot;$&quot;* \(#,##0.00\);_(&quot;$&quot;* &quot;-&quot;??_);_(@_)">
                  <c:v>144.16150000000002</c:v>
                </c:pt>
                <c:pt idx="429" formatCode="_(&quot;$&quot;* #,##0.00_);_(&quot;$&quot;* \(#,##0.00\);_(&quot;$&quot;* &quot;-&quot;??_);_(@_)">
                  <c:v>144.00781666666666</c:v>
                </c:pt>
                <c:pt idx="430" formatCode="_(&quot;$&quot;* #,##0.00_);_(&quot;$&quot;* \(#,##0.00\);_(&quot;$&quot;* &quot;-&quot;??_);_(@_)">
                  <c:v>143.51078333333334</c:v>
                </c:pt>
                <c:pt idx="431" formatCode="_(&quot;$&quot;* #,##0.00_);_(&quot;$&quot;* \(#,##0.00\);_(&quot;$&quot;* &quot;-&quot;??_);_(@_)">
                  <c:v>143.24426666666668</c:v>
                </c:pt>
                <c:pt idx="432" formatCode="_(&quot;$&quot;* #,##0.00_);_(&quot;$&quot;* \(#,##0.00\);_(&quot;$&quot;* &quot;-&quot;??_);_(@_)">
                  <c:v>143.27369999999999</c:v>
                </c:pt>
                <c:pt idx="433" formatCode="_(&quot;$&quot;* #,##0.00_);_(&quot;$&quot;* \(#,##0.00\);_(&quot;$&quot;* &quot;-&quot;??_);_(@_)">
                  <c:v>143.61378333333334</c:v>
                </c:pt>
                <c:pt idx="434" formatCode="_(&quot;$&quot;* #,##0.00_);_(&quot;$&quot;* \(#,##0.00\);_(&quot;$&quot;* &quot;-&quot;??_);_(@_)">
                  <c:v>143.73131666666666</c:v>
                </c:pt>
                <c:pt idx="435" formatCode="_(&quot;$&quot;* #,##0.00_);_(&quot;$&quot;* \(#,##0.00\);_(&quot;$&quot;* &quot;-&quot;??_);_(@_)">
                  <c:v>143.80470000000003</c:v>
                </c:pt>
                <c:pt idx="436" formatCode="_(&quot;$&quot;* #,##0.00_);_(&quot;$&quot;* \(#,##0.00\);_(&quot;$&quot;* &quot;-&quot;??_);_(@_)">
                  <c:v>143.85346666666666</c:v>
                </c:pt>
                <c:pt idx="437" formatCode="_(&quot;$&quot;* #,##0.00_);_(&quot;$&quot;* \(#,##0.00\);_(&quot;$&quot;* &quot;-&quot;??_);_(@_)">
                  <c:v>143.64396666666667</c:v>
                </c:pt>
                <c:pt idx="438" formatCode="_(&quot;$&quot;* #,##0.00_);_(&quot;$&quot;* \(#,##0.00\);_(&quot;$&quot;* &quot;-&quot;??_);_(@_)">
                  <c:v>143.99761666666666</c:v>
                </c:pt>
                <c:pt idx="439" formatCode="_(&quot;$&quot;* #,##0.00_);_(&quot;$&quot;* \(#,##0.00\);_(&quot;$&quot;* &quot;-&quot;??_);_(@_)">
                  <c:v>144.36766666666668</c:v>
                </c:pt>
                <c:pt idx="440" formatCode="_(&quot;$&quot;* #,##0.00_);_(&quot;$&quot;* \(#,##0.00\);_(&quot;$&quot;* &quot;-&quot;??_);_(@_)">
                  <c:v>145.1831</c:v>
                </c:pt>
                <c:pt idx="441" formatCode="_(&quot;$&quot;* #,##0.00_);_(&quot;$&quot;* \(#,##0.00\);_(&quot;$&quot;* &quot;-&quot;??_);_(@_)">
                  <c:v>145.85443333333333</c:v>
                </c:pt>
                <c:pt idx="442" formatCode="_(&quot;$&quot;* #,##0.00_);_(&quot;$&quot;* \(#,##0.00\);_(&quot;$&quot;* &quot;-&quot;??_);_(@_)">
                  <c:v>145.97886666666668</c:v>
                </c:pt>
                <c:pt idx="443" formatCode="_(&quot;$&quot;* #,##0.00_);_(&quot;$&quot;* \(#,##0.00\);_(&quot;$&quot;* &quot;-&quot;??_);_(@_)">
                  <c:v>146.1164</c:v>
                </c:pt>
                <c:pt idx="444" formatCode="_(&quot;$&quot;* #,##0.00_);_(&quot;$&quot;* \(#,##0.00\);_(&quot;$&quot;* &quot;-&quot;??_);_(@_)">
                  <c:v>146.00178333333335</c:v>
                </c:pt>
                <c:pt idx="445" formatCode="_(&quot;$&quot;* #,##0.00_);_(&quot;$&quot;* \(#,##0.00\);_(&quot;$&quot;* &quot;-&quot;??_);_(@_)">
                  <c:v>146.10166666666666</c:v>
                </c:pt>
                <c:pt idx="446" formatCode="_(&quot;$&quot;* #,##0.00_);_(&quot;$&quot;* \(#,##0.00\);_(&quot;$&quot;* &quot;-&quot;??_);_(@_)">
                  <c:v>145.85605000000001</c:v>
                </c:pt>
                <c:pt idx="447" formatCode="_(&quot;$&quot;* #,##0.00_);_(&quot;$&quot;* \(#,##0.00\);_(&quot;$&quot;* &quot;-&quot;??_);_(@_)">
                  <c:v>145.55641666666668</c:v>
                </c:pt>
                <c:pt idx="448" formatCode="_(&quot;$&quot;* #,##0.00_);_(&quot;$&quot;* \(#,##0.00\);_(&quot;$&quot;* &quot;-&quot;??_);_(@_)">
                  <c:v>145.74963333333335</c:v>
                </c:pt>
                <c:pt idx="449" formatCode="_(&quot;$&quot;* #,##0.00_);_(&quot;$&quot;* \(#,##0.00\);_(&quot;$&quot;* &quot;-&quot;??_);_(@_)">
                  <c:v>146.06075000000001</c:v>
                </c:pt>
                <c:pt idx="450" formatCode="_(&quot;$&quot;* #,##0.00_);_(&quot;$&quot;* \(#,##0.00\);_(&quot;$&quot;* &quot;-&quot;??_);_(@_)">
                  <c:v>146.86798333333334</c:v>
                </c:pt>
                <c:pt idx="451" formatCode="_(&quot;$&quot;* #,##0.00_);_(&quot;$&quot;* \(#,##0.00\);_(&quot;$&quot;* &quot;-&quot;??_);_(@_)">
                  <c:v>147.21511666666666</c:v>
                </c:pt>
                <c:pt idx="452" formatCode="_(&quot;$&quot;* #,##0.00_);_(&quot;$&quot;* \(#,##0.00\);_(&quot;$&quot;* &quot;-&quot;??_);_(@_)">
                  <c:v>147.68834999999999</c:v>
                </c:pt>
                <c:pt idx="453" formatCode="_(&quot;$&quot;* #,##0.00_);_(&quot;$&quot;* \(#,##0.00\);_(&quot;$&quot;* &quot;-&quot;??_);_(@_)">
                  <c:v>148.55453333333332</c:v>
                </c:pt>
                <c:pt idx="454" formatCode="_(&quot;$&quot;* #,##0.00_);_(&quot;$&quot;* \(#,##0.00\);_(&quot;$&quot;* &quot;-&quot;??_);_(@_)">
                  <c:v>149.66143333333335</c:v>
                </c:pt>
                <c:pt idx="455" formatCode="_(&quot;$&quot;* #,##0.00_);_(&quot;$&quot;* \(#,##0.00\);_(&quot;$&quot;* &quot;-&quot;??_);_(@_)">
                  <c:v>150.98609999999999</c:v>
                </c:pt>
                <c:pt idx="456" formatCode="_(&quot;$&quot;* #,##0.00_);_(&quot;$&quot;* \(#,##0.00\);_(&quot;$&quot;* &quot;-&quot;??_);_(@_)">
                  <c:v>151.31195</c:v>
                </c:pt>
                <c:pt idx="457" formatCode="_(&quot;$&quot;* #,##0.00_);_(&quot;$&quot;* \(#,##0.00\);_(&quot;$&quot;* &quot;-&quot;??_);_(@_)">
                  <c:v>151.67873333333333</c:v>
                </c:pt>
                <c:pt idx="458" formatCode="_(&quot;$&quot;* #,##0.00_);_(&quot;$&quot;* \(#,##0.00\);_(&quot;$&quot;* &quot;-&quot;??_);_(@_)">
                  <c:v>151.09908333333334</c:v>
                </c:pt>
                <c:pt idx="459" formatCode="_(&quot;$&quot;* #,##0.00_);_(&quot;$&quot;* \(#,##0.00\);_(&quot;$&quot;* &quot;-&quot;??_);_(@_)">
                  <c:v>150.42775</c:v>
                </c:pt>
                <c:pt idx="460" formatCode="_(&quot;$&quot;* #,##0.00_);_(&quot;$&quot;* \(#,##0.00\);_(&quot;$&quot;* &quot;-&quot;??_);_(@_)">
                  <c:v>149.41581666666667</c:v>
                </c:pt>
                <c:pt idx="461" formatCode="_(&quot;$&quot;* #,##0.00_);_(&quot;$&quot;* \(#,##0.00\);_(&quot;$&quot;* &quot;-&quot;??_);_(@_)">
                  <c:v>148.16155000000001</c:v>
                </c:pt>
                <c:pt idx="462" formatCode="_(&quot;$&quot;* #,##0.00_);_(&quot;$&quot;* \(#,##0.00\);_(&quot;$&quot;* &quot;-&quot;??_);_(@_)">
                  <c:v>147.1267</c:v>
                </c:pt>
                <c:pt idx="463" formatCode="_(&quot;$&quot;* #,##0.00_);_(&quot;$&quot;* \(#,##0.00\);_(&quot;$&quot;* &quot;-&quot;??_);_(@_)">
                  <c:v>145.81513333333331</c:v>
                </c:pt>
                <c:pt idx="464" formatCode="_(&quot;$&quot;* #,##0.00_);_(&quot;$&quot;* \(#,##0.00\);_(&quot;$&quot;* &quot;-&quot;??_);_(@_)">
                  <c:v>144.82776666666666</c:v>
                </c:pt>
                <c:pt idx="465" formatCode="_(&quot;$&quot;* #,##0.00_);_(&quot;$&quot;* \(#,##0.00\);_(&quot;$&quot;* &quot;-&quot;??_);_(@_)">
                  <c:v>143.82566666666665</c:v>
                </c:pt>
                <c:pt idx="466" formatCode="_(&quot;$&quot;* #,##0.00_);_(&quot;$&quot;* \(#,##0.00\);_(&quot;$&quot;* &quot;-&quot;??_);_(@_)">
                  <c:v>143.45398333333333</c:v>
                </c:pt>
                <c:pt idx="467" formatCode="_(&quot;$&quot;* #,##0.00_);_(&quot;$&quot;* \(#,##0.00\);_(&quot;$&quot;* &quot;-&quot;??_);_(@_)">
                  <c:v>143.09376666666665</c:v>
                </c:pt>
                <c:pt idx="468" formatCode="_(&quot;$&quot;* #,##0.00_);_(&quot;$&quot;* \(#,##0.00\);_(&quot;$&quot;* &quot;-&quot;??_);_(@_)">
                  <c:v>142.78758333333334</c:v>
                </c:pt>
                <c:pt idx="469" formatCode="_(&quot;$&quot;* #,##0.00_);_(&quot;$&quot;* \(#,##0.00\);_(&quot;$&quot;* &quot;-&quot;??_);_(@_)">
                  <c:v>142.6746</c:v>
                </c:pt>
                <c:pt idx="470" formatCode="_(&quot;$&quot;* #,##0.00_);_(&quot;$&quot;* \(#,##0.00\);_(&quot;$&quot;* &quot;-&quot;??_);_(@_)">
                  <c:v>142.50595000000001</c:v>
                </c:pt>
                <c:pt idx="471" formatCode="_(&quot;$&quot;* #,##0.00_);_(&quot;$&quot;* \(#,##0.00\);_(&quot;$&quot;* &quot;-&quot;??_);_(@_)">
                  <c:v>142.40771666666669</c:v>
                </c:pt>
                <c:pt idx="472" formatCode="_(&quot;$&quot;* #,##0.00_);_(&quot;$&quot;* \(#,##0.00\);_(&quot;$&quot;* &quot;-&quot;??_);_(@_)">
                  <c:v>141.69543333333334</c:v>
                </c:pt>
                <c:pt idx="473" formatCode="_(&quot;$&quot;* #,##0.00_);_(&quot;$&quot;* \(#,##0.00\);_(&quot;$&quot;* &quot;-&quot;??_);_(@_)">
                  <c:v>141.01098333333334</c:v>
                </c:pt>
                <c:pt idx="474" formatCode="_(&quot;$&quot;* #,##0.00_);_(&quot;$&quot;* \(#,##0.00\);_(&quot;$&quot;* &quot;-&quot;??_);_(@_)">
                  <c:v>139.73706666666666</c:v>
                </c:pt>
                <c:pt idx="475" formatCode="_(&quot;$&quot;* #,##0.00_);_(&quot;$&quot;* \(#,##0.00\);_(&quot;$&quot;* &quot;-&quot;??_);_(@_)">
                  <c:v>139.03951666666669</c:v>
                </c:pt>
                <c:pt idx="476" formatCode="_(&quot;$&quot;* #,##0.00_);_(&quot;$&quot;* \(#,##0.00\);_(&quot;$&quot;* &quot;-&quot;??_);_(@_)">
                  <c:v>139.05425</c:v>
                </c:pt>
                <c:pt idx="477" formatCode="_(&quot;$&quot;* #,##0.00_);_(&quot;$&quot;* \(#,##0.00\);_(&quot;$&quot;* &quot;-&quot;??_);_(@_)">
                  <c:v>139.12956666666668</c:v>
                </c:pt>
                <c:pt idx="478" formatCode="_(&quot;$&quot;* #,##0.00_);_(&quot;$&quot;* \(#,##0.00\);_(&quot;$&quot;* &quot;-&quot;??_);_(@_)">
                  <c:v>139.3588</c:v>
                </c:pt>
                <c:pt idx="479" formatCode="_(&quot;$&quot;* #,##0.00_);_(&quot;$&quot;* \(#,##0.00\);_(&quot;$&quot;* &quot;-&quot;??_);_(@_)">
                  <c:v>139.38499999999999</c:v>
                </c:pt>
                <c:pt idx="480" formatCode="_(&quot;$&quot;* #,##0.00_);_(&quot;$&quot;* \(#,##0.00\);_(&quot;$&quot;* &quot;-&quot;??_);_(@_)">
                  <c:v>139.77306666666667</c:v>
                </c:pt>
                <c:pt idx="481" formatCode="_(&quot;$&quot;* #,##0.00_);_(&quot;$&quot;* \(#,##0.00\);_(&quot;$&quot;* &quot;-&quot;??_);_(@_)">
                  <c:v>139.74033333333333</c:v>
                </c:pt>
                <c:pt idx="482" formatCode="_(&quot;$&quot;* #,##0.00_);_(&quot;$&quot;* \(#,##0.00\);_(&quot;$&quot;* &quot;-&quot;??_);_(@_)">
                  <c:v>140.02851666666666</c:v>
                </c:pt>
                <c:pt idx="483" formatCode="_(&quot;$&quot;* #,##0.00_);_(&quot;$&quot;* \(#,##0.00\);_(&quot;$&quot;* &quot;-&quot;??_);_(@_)">
                  <c:v>140.28231666666667</c:v>
                </c:pt>
                <c:pt idx="484" formatCode="_(&quot;$&quot;* #,##0.00_);_(&quot;$&quot;* \(#,##0.00\);_(&quot;$&quot;* &quot;-&quot;??_);_(@_)">
                  <c:v>140.87998333333334</c:v>
                </c:pt>
                <c:pt idx="485" formatCode="_(&quot;$&quot;* #,##0.00_);_(&quot;$&quot;* \(#,##0.00\);_(&quot;$&quot;* &quot;-&quot;??_);_(@_)">
                  <c:v>141.85425000000001</c:v>
                </c:pt>
                <c:pt idx="486" formatCode="_(&quot;$&quot;* #,##0.00_);_(&quot;$&quot;* \(#,##0.00\);_(&quot;$&quot;* &quot;-&quot;??_);_(@_)">
                  <c:v>143.12325000000001</c:v>
                </c:pt>
                <c:pt idx="487" formatCode="_(&quot;$&quot;* #,##0.00_);_(&quot;$&quot;* \(#,##0.00\);_(&quot;$&quot;* &quot;-&quot;??_);_(@_)">
                  <c:v>144.52651666666665</c:v>
                </c:pt>
                <c:pt idx="488" formatCode="_(&quot;$&quot;* #,##0.00_);_(&quot;$&quot;* \(#,##0.00\);_(&quot;$&quot;* &quot;-&quot;??_);_(@_)">
                  <c:v>145.33376666666666</c:v>
                </c:pt>
                <c:pt idx="489" formatCode="_(&quot;$&quot;* #,##0.00_);_(&quot;$&quot;* \(#,##0.00\);_(&quot;$&quot;* &quot;-&quot;??_);_(@_)">
                  <c:v>145.95598333333334</c:v>
                </c:pt>
                <c:pt idx="490" formatCode="_(&quot;$&quot;* #,##0.00_);_(&quot;$&quot;* \(#,##0.00\);_(&quot;$&quot;* &quot;-&quot;??_);_(@_)">
                  <c:v>146.40955</c:v>
                </c:pt>
                <c:pt idx="491" formatCode="_(&quot;$&quot;* #,##0.00_);_(&quot;$&quot;* \(#,##0.00\);_(&quot;$&quot;* &quot;-&quot;??_);_(@_)">
                  <c:v>146.42428333333331</c:v>
                </c:pt>
                <c:pt idx="492" formatCode="_(&quot;$&quot;* #,##0.00_);_(&quot;$&quot;* \(#,##0.00\);_(&quot;$&quot;* &quot;-&quot;??_);_(@_)">
                  <c:v>146.96626666666666</c:v>
                </c:pt>
                <c:pt idx="493" formatCode="_(&quot;$&quot;* #,##0.00_);_(&quot;$&quot;* \(#,##0.00\);_(&quot;$&quot;* &quot;-&quot;??_);_(@_)">
                  <c:v>147.01865000000001</c:v>
                </c:pt>
                <c:pt idx="494" formatCode="_(&quot;$&quot;* #,##0.00_);_(&quot;$&quot;* \(#,##0.00\);_(&quot;$&quot;* &quot;-&quot;??_);_(@_)">
                  <c:v>147.06286666666665</c:v>
                </c:pt>
                <c:pt idx="495" formatCode="_(&quot;$&quot;* #,##0.00_);_(&quot;$&quot;* \(#,##0.00\);_(&quot;$&quot;* &quot;-&quot;??_);_(@_)">
                  <c:v>147.28883333333332</c:v>
                </c:pt>
                <c:pt idx="496" formatCode="_(&quot;$&quot;* #,##0.00_);_(&quot;$&quot;* \(#,##0.00\);_(&quot;$&quot;* &quot;-&quot;??_);_(@_)">
                  <c:v>147.64415</c:v>
                </c:pt>
                <c:pt idx="497" formatCode="_(&quot;$&quot;* #,##0.00_);_(&quot;$&quot;* \(#,##0.00\);_(&quot;$&quot;* &quot;-&quot;??_);_(@_)">
                  <c:v>147.98965000000001</c:v>
                </c:pt>
                <c:pt idx="498" formatCode="_(&quot;$&quot;* #,##0.00_);_(&quot;$&quot;* \(#,##0.00\);_(&quot;$&quot;* &quot;-&quot;??_);_(@_)">
                  <c:v>147.81458333333333</c:v>
                </c:pt>
                <c:pt idx="499" formatCode="_(&quot;$&quot;* #,##0.00_);_(&quot;$&quot;* \(#,##0.00\);_(&quot;$&quot;* &quot;-&quot;??_);_(@_)">
                  <c:v>147.95533333333333</c:v>
                </c:pt>
                <c:pt idx="500" formatCode="_(&quot;$&quot;* #,##0.00_);_(&quot;$&quot;* \(#,##0.00\);_(&quot;$&quot;* &quot;-&quot;??_);_(@_)">
                  <c:v>148.29429999999999</c:v>
                </c:pt>
                <c:pt idx="501" formatCode="_(&quot;$&quot;* #,##0.00_);_(&quot;$&quot;* \(#,##0.00\);_(&quot;$&quot;* &quot;-&quot;??_);_(@_)">
                  <c:v>147.98578333333333</c:v>
                </c:pt>
                <c:pt idx="502" formatCode="_(&quot;$&quot;* #,##0.00_);_(&quot;$&quot;* \(#,##0.00\);_(&quot;$&quot;* &quot;-&quot;??_);_(@_)">
                  <c:v>147.42836666666668</c:v>
                </c:pt>
                <c:pt idx="503" formatCode="_(&quot;$&quot;* #,##0.00_);_(&quot;$&quot;* \(#,##0.00\);_(&quot;$&quot;* &quot;-&quot;??_);_(@_)">
                  <c:v>147.30536666666666</c:v>
                </c:pt>
                <c:pt idx="504" formatCode="_(&quot;$&quot;* #,##0.00_);_(&quot;$&quot;* \(#,##0.00\);_(&quot;$&quot;* &quot;-&quot;??_);_(@_)">
                  <c:v>147.09546666666665</c:v>
                </c:pt>
                <c:pt idx="505" formatCode="_(&quot;$&quot;* #,##0.00_);_(&quot;$&quot;* \(#,##0.00\);_(&quot;$&quot;* &quot;-&quot;??_);_(@_)">
                  <c:v>147.18729999999996</c:v>
                </c:pt>
                <c:pt idx="506" formatCode="_(&quot;$&quot;* #,##0.00_);_(&quot;$&quot;* \(#,##0.00\);_(&quot;$&quot;* &quot;-&quot;??_);_(@_)">
                  <c:v>147.62676666666664</c:v>
                </c:pt>
                <c:pt idx="507" formatCode="_(&quot;$&quot;* #,##0.00_);_(&quot;$&quot;* \(#,##0.00\);_(&quot;$&quot;* &quot;-&quot;??_);_(@_)">
                  <c:v>149.25838333333334</c:v>
                </c:pt>
                <c:pt idx="508" formatCode="_(&quot;$&quot;* #,##0.00_);_(&quot;$&quot;* \(#,##0.00\);_(&quot;$&quot;* &quot;-&quot;??_);_(@_)">
                  <c:v>151.33765</c:v>
                </c:pt>
                <c:pt idx="509" formatCode="_(&quot;$&quot;* #,##0.00_);_(&quot;$&quot;* \(#,##0.00\);_(&quot;$&quot;* &quot;-&quot;??_);_(@_)">
                  <c:v>153.14636666666667</c:v>
                </c:pt>
                <c:pt idx="510" formatCode="_(&quot;$&quot;* #,##0.00_);_(&quot;$&quot;* \(#,##0.00\);_(&quot;$&quot;* &quot;-&quot;??_);_(@_)">
                  <c:v>155.01738333333333</c:v>
                </c:pt>
                <c:pt idx="511" formatCode="_(&quot;$&quot;* #,##0.00_);_(&quot;$&quot;* \(#,##0.00\);_(&quot;$&quot;* &quot;-&quot;??_);_(@_)">
                  <c:v>156.81133333333335</c:v>
                </c:pt>
                <c:pt idx="512" formatCode="_(&quot;$&quot;* #,##0.00_);_(&quot;$&quot;* \(#,##0.00\);_(&quot;$&quot;* &quot;-&quot;??_);_(@_)">
                  <c:v>157.35573333333335</c:v>
                </c:pt>
                <c:pt idx="513" formatCode="_(&quot;$&quot;* #,##0.00_);_(&quot;$&quot;* \(#,##0.00\);_(&quot;$&quot;* &quot;-&quot;??_);_(@_)">
                  <c:v>157.74436666666665</c:v>
                </c:pt>
                <c:pt idx="514" formatCode="_(&quot;$&quot;* #,##0.00_);_(&quot;$&quot;* \(#,##0.00\);_(&quot;$&quot;* &quot;-&quot;??_);_(@_)">
                  <c:v>158.52328333333335</c:v>
                </c:pt>
                <c:pt idx="515" formatCode="_(&quot;$&quot;* #,##0.00_);_(&quot;$&quot;* \(#,##0.00\);_(&quot;$&quot;* &quot;-&quot;??_);_(@_)">
                  <c:v>159.13821666666666</c:v>
                </c:pt>
                <c:pt idx="516" formatCode="_(&quot;$&quot;* #,##0.00_);_(&quot;$&quot;* \(#,##0.00\);_(&quot;$&quot;* &quot;-&quot;??_);_(@_)">
                  <c:v>159.52356666666665</c:v>
                </c:pt>
                <c:pt idx="517" formatCode="_(&quot;$&quot;* #,##0.00_);_(&quot;$&quot;* \(#,##0.00\);_(&quot;$&quot;* &quot;-&quot;??_);_(@_)">
                  <c:v>159.50716666666668</c:v>
                </c:pt>
                <c:pt idx="518" formatCode="_(&quot;$&quot;* #,##0.00_);_(&quot;$&quot;* \(#,##0.00\);_(&quot;$&quot;* &quot;-&quot;??_);_(@_)">
                  <c:v>160.90265000000002</c:v>
                </c:pt>
                <c:pt idx="519" formatCode="_(&quot;$&quot;* #,##0.00_);_(&quot;$&quot;* \(#,##0.00\);_(&quot;$&quot;* &quot;-&quot;??_);_(@_)">
                  <c:v>162.69658333333334</c:v>
                </c:pt>
                <c:pt idx="520" formatCode="_(&quot;$&quot;* #,##0.00_);_(&quot;$&quot;* \(#,##0.00\);_(&quot;$&quot;* &quot;-&quot;??_);_(@_)">
                  <c:v>164.30031666666665</c:v>
                </c:pt>
                <c:pt idx="521" formatCode="_(&quot;$&quot;* #,##0.00_);_(&quot;$&quot;* \(#,##0.00\);_(&quot;$&quot;* &quot;-&quot;??_);_(@_)">
                  <c:v>165.90568333333331</c:v>
                </c:pt>
                <c:pt idx="522" formatCode="_(&quot;$&quot;* #,##0.00_);_(&quot;$&quot;* \(#,##0.00\);_(&quot;$&quot;* &quot;-&quot;??_);_(@_)">
                  <c:v>168.47853333333333</c:v>
                </c:pt>
                <c:pt idx="523" formatCode="_(&quot;$&quot;* #,##0.00_);_(&quot;$&quot;* \(#,##0.00\);_(&quot;$&quot;* &quot;-&quot;??_);_(@_)">
                  <c:v>170.75784999999999</c:v>
                </c:pt>
                <c:pt idx="524" formatCode="_(&quot;$&quot;* #,##0.00_);_(&quot;$&quot;* \(#,##0.00\);_(&quot;$&quot;* &quot;-&quot;??_);_(@_)">
                  <c:v>172.23531666666668</c:v>
                </c:pt>
                <c:pt idx="525" formatCode="_(&quot;$&quot;* #,##0.00_);_(&quot;$&quot;* \(#,##0.00\);_(&quot;$&quot;* &quot;-&quot;??_);_(@_)">
                  <c:v>173.56685000000002</c:v>
                </c:pt>
                <c:pt idx="526" formatCode="_(&quot;$&quot;* #,##0.00_);_(&quot;$&quot;* \(#,##0.00\);_(&quot;$&quot;* &quot;-&quot;??_);_(@_)">
                  <c:v>173.10441666666665</c:v>
                </c:pt>
                <c:pt idx="527" formatCode="_(&quot;$&quot;* #,##0.00_);_(&quot;$&quot;* \(#,##0.00\);_(&quot;$&quot;* &quot;-&quot;??_);_(@_)">
                  <c:v>172.54359999999997</c:v>
                </c:pt>
                <c:pt idx="528" formatCode="_(&quot;$&quot;* #,##0.00_);_(&quot;$&quot;* \(#,##0.00\);_(&quot;$&quot;* &quot;-&quot;??_);_(@_)">
                  <c:v>170.953</c:v>
                </c:pt>
                <c:pt idx="529" formatCode="_(&quot;$&quot;* #,##0.00_);_(&quot;$&quot;* \(#,##0.00\);_(&quot;$&quot;* &quot;-&quot;??_);_(@_)">
                  <c:v>170.50206666666665</c:v>
                </c:pt>
                <c:pt idx="530" formatCode="_(&quot;$&quot;* #,##0.00_);_(&quot;$&quot;* \(#,##0.00\);_(&quot;$&quot;* &quot;-&quot;??_);_(@_)">
                  <c:v>170.71686666666665</c:v>
                </c:pt>
                <c:pt idx="531" formatCode="_(&quot;$&quot;* #,##0.00_);_(&quot;$&quot;* \(#,##0.00\);_(&quot;$&quot;* &quot;-&quot;??_);_(@_)">
                  <c:v>170.22163333333333</c:v>
                </c:pt>
                <c:pt idx="532" formatCode="_(&quot;$&quot;* #,##0.00_);_(&quot;$&quot;* \(#,##0.00\);_(&quot;$&quot;* &quot;-&quot;??_);_(@_)">
                  <c:v>171.54496666666668</c:v>
                </c:pt>
                <c:pt idx="533" formatCode="_(&quot;$&quot;* #,##0.00_);_(&quot;$&quot;* \(#,##0.00\);_(&quot;$&quot;* &quot;-&quot;??_);_(@_)">
                  <c:v>172.88139999999999</c:v>
                </c:pt>
                <c:pt idx="534" formatCode="_(&quot;$&quot;* #,##0.00_);_(&quot;$&quot;* \(#,##0.00\);_(&quot;$&quot;* &quot;-&quot;??_);_(@_)">
                  <c:v>174.46053333333336</c:v>
                </c:pt>
                <c:pt idx="535" formatCode="_(&quot;$&quot;* #,##0.00_);_(&quot;$&quot;* \(#,##0.00\);_(&quot;$&quot;* &quot;-&quot;??_);_(@_)">
                  <c:v>175.31486666666669</c:v>
                </c:pt>
                <c:pt idx="536" formatCode="_(&quot;$&quot;* #,##0.00_);_(&quot;$&quot;* \(#,##0.00\);_(&quot;$&quot;* &quot;-&quot;??_);_(@_)">
                  <c:v>175.63135</c:v>
                </c:pt>
                <c:pt idx="537" formatCode="_(&quot;$&quot;* #,##0.00_);_(&quot;$&quot;* \(#,##0.00\);_(&quot;$&quot;* &quot;-&quot;??_);_(@_)">
                  <c:v>176.57096666666666</c:v>
                </c:pt>
                <c:pt idx="538" formatCode="_(&quot;$&quot;* #,##0.00_);_(&quot;$&quot;* \(#,##0.00\);_(&quot;$&quot;* &quot;-&quot;??_);_(@_)">
                  <c:v>176.46765000000002</c:v>
                </c:pt>
                <c:pt idx="539" formatCode="_(&quot;$&quot;* #,##0.00_);_(&quot;$&quot;* \(#,##0.00\);_(&quot;$&quot;* &quot;-&quot;??_);_(@_)">
                  <c:v>175.75106666666667</c:v>
                </c:pt>
                <c:pt idx="540" formatCode="_(&quot;$&quot;* #,##0.00_);_(&quot;$&quot;* \(#,##0.00\);_(&quot;$&quot;* &quot;-&quot;??_);_(@_)">
                  <c:v>174.54088333333334</c:v>
                </c:pt>
                <c:pt idx="541" formatCode="_(&quot;$&quot;* #,##0.00_);_(&quot;$&quot;* \(#,##0.00\);_(&quot;$&quot;* &quot;-&quot;??_);_(@_)">
                  <c:v>173.55208333333334</c:v>
                </c:pt>
                <c:pt idx="542" formatCode="_(&quot;$&quot;* #,##0.00_);_(&quot;$&quot;* \(#,##0.00\);_(&quot;$&quot;* &quot;-&quot;??_);_(@_)">
                  <c:v>172.66986666666665</c:v>
                </c:pt>
                <c:pt idx="543" formatCode="_(&quot;$&quot;* #,##0.00_);_(&quot;$&quot;* \(#,##0.00\);_(&quot;$&quot;* &quot;-&quot;??_);_(@_)">
                  <c:v>171.53348333333335</c:v>
                </c:pt>
                <c:pt idx="544" formatCode="_(&quot;$&quot;* #,##0.00_);_(&quot;$&quot;* \(#,##0.00\);_(&quot;$&quot;* &quot;-&quot;??_);_(@_)">
                  <c:v>170.84968333333333</c:v>
                </c:pt>
                <c:pt idx="545" formatCode="_(&quot;$&quot;* #,##0.00_);_(&quot;$&quot;* \(#,##0.00\);_(&quot;$&quot;* &quot;-&quot;??_);_(@_)">
                  <c:v>170.40200000000002</c:v>
                </c:pt>
                <c:pt idx="546" formatCode="_(&quot;$&quot;* #,##0.00_);_(&quot;$&quot;* \(#,##0.00\);_(&quot;$&quot;* &quot;-&quot;??_);_(@_)">
                  <c:v>170.57746666666668</c:v>
                </c:pt>
                <c:pt idx="547" formatCode="_(&quot;$&quot;* #,##0.00_);_(&quot;$&quot;* \(#,##0.00\);_(&quot;$&quot;* &quot;-&quot;??_);_(@_)">
                  <c:v>170.18883333333335</c:v>
                </c:pt>
                <c:pt idx="548" formatCode="_(&quot;$&quot;* #,##0.00_);_(&quot;$&quot;* \(#,##0.00\);_(&quot;$&quot;* &quot;-&quot;??_);_(@_)">
                  <c:v>169.21151666666665</c:v>
                </c:pt>
                <c:pt idx="549" formatCode="_(&quot;$&quot;* #,##0.00_);_(&quot;$&quot;* \(#,##0.00\);_(&quot;$&quot;* &quot;-&quot;??_);_(@_)">
                  <c:v>167.47823333333335</c:v>
                </c:pt>
                <c:pt idx="550" formatCode="_(&quot;$&quot;* #,##0.00_);_(&quot;$&quot;* \(#,##0.00\);_(&quot;$&quot;* &quot;-&quot;??_);_(@_)">
                  <c:v>165.32681666666667</c:v>
                </c:pt>
                <c:pt idx="551" formatCode="_(&quot;$&quot;* #,##0.00_);_(&quot;$&quot;* \(#,##0.00\);_(&quot;$&quot;* &quot;-&quot;??_);_(@_)">
                  <c:v>163.59355000000002</c:v>
                </c:pt>
                <c:pt idx="552" formatCode="_(&quot;$&quot;* #,##0.00_);_(&quot;$&quot;* \(#,##0.00\);_(&quot;$&quot;* &quot;-&quot;??_);_(@_)">
                  <c:v>161.41425000000001</c:v>
                </c:pt>
                <c:pt idx="553" formatCode="_(&quot;$&quot;* #,##0.00_);_(&quot;$&quot;* \(#,##0.00\);_(&quot;$&quot;* &quot;-&quot;??_);_(@_)">
                  <c:v>159.75640000000001</c:v>
                </c:pt>
                <c:pt idx="554" formatCode="_(&quot;$&quot;* #,##0.00_);_(&quot;$&quot;* \(#,##0.00\);_(&quot;$&quot;* &quot;-&quot;??_);_(@_)">
                  <c:v>158.60690000000002</c:v>
                </c:pt>
                <c:pt idx="555" formatCode="_(&quot;$&quot;* #,##0.00_);_(&quot;$&quot;* \(#,##0.00\);_(&quot;$&quot;* &quot;-&quot;??_);_(@_)">
                  <c:v>159.56126666666665</c:v>
                </c:pt>
                <c:pt idx="556" formatCode="_(&quot;$&quot;* #,##0.00_);_(&quot;$&quot;* \(#,##0.00\);_(&quot;$&quot;* &quot;-&quot;??_);_(@_)">
                  <c:v>161.58969999999999</c:v>
                </c:pt>
                <c:pt idx="557" formatCode="_(&quot;$&quot;* #,##0.00_);_(&quot;$&quot;* \(#,##0.00\);_(&quot;$&quot;* &quot;-&quot;??_);_(@_)">
                  <c:v>163.71981666666665</c:v>
                </c:pt>
                <c:pt idx="558" formatCode="_(&quot;$&quot;* #,##0.00_);_(&quot;$&quot;* \(#,##0.00\);_(&quot;$&quot;* &quot;-&quot;??_);_(@_)">
                  <c:v>166.35333333333332</c:v>
                </c:pt>
                <c:pt idx="559" formatCode="_(&quot;$&quot;* #,##0.00_);_(&quot;$&quot;* \(#,##0.00\);_(&quot;$&quot;* &quot;-&quot;??_);_(@_)">
                  <c:v>168.51951666666665</c:v>
                </c:pt>
                <c:pt idx="560" formatCode="_(&quot;$&quot;* #,##0.00_);_(&quot;$&quot;* \(#,##0.00\);_(&quot;$&quot;* &quot;-&quot;??_);_(@_)">
                  <c:v>170.71516666666665</c:v>
                </c:pt>
                <c:pt idx="561" formatCode="_(&quot;$&quot;* #,##0.00_);_(&quot;$&quot;* \(#,##0.00\);_(&quot;$&quot;* &quot;-&quot;??_);_(@_)">
                  <c:v>170.96913333333336</c:v>
                </c:pt>
                <c:pt idx="562" formatCode="_(&quot;$&quot;* #,##0.00_);_(&quot;$&quot;* \(#,##0.00\);_(&quot;$&quot;* &quot;-&quot;??_);_(@_)">
                  <c:v>171.01386666666667</c:v>
                </c:pt>
                <c:pt idx="563" formatCode="_(&quot;$&quot;* #,##0.00_);_(&quot;$&quot;* \(#,##0.00\);_(&quot;$&quot;* &quot;-&quot;??_);_(@_)">
                  <c:v>171.32453333333333</c:v>
                </c:pt>
                <c:pt idx="564" formatCode="_(&quot;$&quot;* #,##0.00_);_(&quot;$&quot;* \(#,##0.00\);_(&quot;$&quot;* &quot;-&quot;??_);_(@_)">
                  <c:v>170.75049999999999</c:v>
                </c:pt>
                <c:pt idx="565" formatCode="_(&quot;$&quot;* #,##0.00_);_(&quot;$&quot;* \(#,##0.00\);_(&quot;$&quot;* &quot;-&quot;??_);_(@_)">
                  <c:v>170.08718333333334</c:v>
                </c:pt>
                <c:pt idx="566" formatCode="_(&quot;$&quot;* #,##0.00_);_(&quot;$&quot;* \(#,##0.00\);_(&quot;$&quot;* &quot;-&quot;??_);_(@_)">
                  <c:v>169.51086666666666</c:v>
                </c:pt>
                <c:pt idx="567" formatCode="_(&quot;$&quot;* #,##0.00_);_(&quot;$&quot;* \(#,##0.00\);_(&quot;$&quot;* &quot;-&quot;??_);_(@_)">
                  <c:v>169.69640000000001</c:v>
                </c:pt>
                <c:pt idx="568" formatCode="_(&quot;$&quot;* #,##0.00_);_(&quot;$&quot;* \(#,##0.00\);_(&quot;$&quot;* &quot;-&quot;??_);_(@_)">
                  <c:v>169.32205000000002</c:v>
                </c:pt>
                <c:pt idx="569" formatCode="_(&quot;$&quot;* #,##0.00_);_(&quot;$&quot;* \(#,##0.00\);_(&quot;$&quot;* &quot;-&quot;??_);_(@_)">
                  <c:v>168.10705000000002</c:v>
                </c:pt>
                <c:pt idx="570" formatCode="_(&quot;$&quot;* #,##0.00_);_(&quot;$&quot;* \(#,##0.00\);_(&quot;$&quot;* &quot;-&quot;??_);_(@_)">
                  <c:v>167.31565000000001</c:v>
                </c:pt>
                <c:pt idx="571" formatCode="_(&quot;$&quot;* #,##0.00_);_(&quot;$&quot;* \(#,##0.00\);_(&quot;$&quot;* &quot;-&quot;??_);_(@_)">
                  <c:v>166.60634999999999</c:v>
                </c:pt>
                <c:pt idx="572" formatCode="_(&quot;$&quot;* #,##0.00_);_(&quot;$&quot;* \(#,##0.00\);_(&quot;$&quot;* &quot;-&quot;??_);_(@_)">
                  <c:v>165.15983333333332</c:v>
                </c:pt>
                <c:pt idx="573" formatCode="_(&quot;$&quot;* #,##0.00_);_(&quot;$&quot;* \(#,##0.00\);_(&quot;$&quot;* &quot;-&quot;??_);_(@_)">
                  <c:v>163.50973333333332</c:v>
                </c:pt>
                <c:pt idx="574" formatCode="_(&quot;$&quot;* #,##0.00_);_(&quot;$&quot;* \(#,##0.00\);_(&quot;$&quot;* &quot;-&quot;??_);_(@_)">
                  <c:v>162.24546666666666</c:v>
                </c:pt>
                <c:pt idx="575" formatCode="_(&quot;$&quot;* #,##0.00_);_(&quot;$&quot;* \(#,##0.00\);_(&quot;$&quot;* &quot;-&quot;??_);_(@_)">
                  <c:v>161.62811666666667</c:v>
                </c:pt>
                <c:pt idx="576" formatCode="_(&quot;$&quot;* #,##0.00_);_(&quot;$&quot;* \(#,##0.00\);_(&quot;$&quot;* &quot;-&quot;??_);_(@_)">
                  <c:v>160.95493333333334</c:v>
                </c:pt>
                <c:pt idx="577" formatCode="_(&quot;$&quot;* #,##0.00_);_(&quot;$&quot;* \(#,##0.00\);_(&quot;$&quot;* &quot;-&quot;??_);_(@_)">
                  <c:v>161.32271666666665</c:v>
                </c:pt>
                <c:pt idx="578" formatCode="_(&quot;$&quot;* #,##0.00_);_(&quot;$&quot;* \(#,##0.00\);_(&quot;$&quot;* &quot;-&quot;??_);_(@_)">
                  <c:v>162.33413333333331</c:v>
                </c:pt>
                <c:pt idx="579" formatCode="_(&quot;$&quot;* #,##0.00_);_(&quot;$&quot;* \(#,##0.00\);_(&quot;$&quot;* &quot;-&quot;??_);_(@_)">
                  <c:v>162.40473333333333</c:v>
                </c:pt>
                <c:pt idx="580" formatCode="_(&quot;$&quot;* #,##0.00_);_(&quot;$&quot;* \(#,##0.00\);_(&quot;$&quot;* &quot;-&quot;??_);_(@_)">
                  <c:v>161.4934833333333</c:v>
                </c:pt>
                <c:pt idx="581" formatCode="_(&quot;$&quot;* #,##0.00_);_(&quot;$&quot;* \(#,##0.00\);_(&quot;$&quot;* &quot;-&quot;??_);_(@_)">
                  <c:v>160.23249999999999</c:v>
                </c:pt>
                <c:pt idx="582" formatCode="_(&quot;$&quot;* #,##0.00_);_(&quot;$&quot;* \(#,##0.00\);_(&quot;$&quot;* &quot;-&quot;??_);_(@_)">
                  <c:v>160.19145</c:v>
                </c:pt>
                <c:pt idx="583" formatCode="_(&quot;$&quot;* #,##0.00_);_(&quot;$&quot;* \(#,##0.00\);_(&quot;$&quot;* &quot;-&quot;??_);_(@_)">
                  <c:v>158.87136666666666</c:v>
                </c:pt>
                <c:pt idx="584" formatCode="_(&quot;$&quot;* #,##0.00_);_(&quot;$&quot;* \(#,##0.00\);_(&quot;$&quot;* &quot;-&quot;??_);_(@_)">
                  <c:v>156.98318333333333</c:v>
                </c:pt>
                <c:pt idx="585" formatCode="_(&quot;$&quot;* #,##0.00_);_(&quot;$&quot;* \(#,##0.00\);_(&quot;$&quot;* &quot;-&quot;??_);_(@_)">
                  <c:v>154.92260000000002</c:v>
                </c:pt>
                <c:pt idx="586" formatCode="_(&quot;$&quot;* #,##0.00_);_(&quot;$&quot;* \(#,##0.00\);_(&quot;$&quot;* &quot;-&quot;??_);_(@_)">
                  <c:v>154.23134999999999</c:v>
                </c:pt>
                <c:pt idx="587" formatCode="_(&quot;$&quot;* #,##0.00_);_(&quot;$&quot;* \(#,##0.00\);_(&quot;$&quot;* &quot;-&quot;??_);_(@_)">
                  <c:v>154.58436666666668</c:v>
                </c:pt>
                <c:pt idx="588" formatCode="_(&quot;$&quot;* #,##0.00_);_(&quot;$&quot;* \(#,##0.00\);_(&quot;$&quot;* &quot;-&quot;??_);_(@_)">
                  <c:v>154.20181666666667</c:v>
                </c:pt>
                <c:pt idx="589" formatCode="_(&quot;$&quot;* #,##0.00_);_(&quot;$&quot;* \(#,##0.00\);_(&quot;$&quot;* &quot;-&quot;??_);_(@_)">
                  <c:v>155.09828333333334</c:v>
                </c:pt>
                <c:pt idx="590" formatCode="_(&quot;$&quot;* #,##0.00_);_(&quot;$&quot;* \(#,##0.00\);_(&quot;$&quot;* &quot;-&quot;??_);_(@_)">
                  <c:v>156.84691666666666</c:v>
                </c:pt>
                <c:pt idx="591" formatCode="_(&quot;$&quot;* #,##0.00_);_(&quot;$&quot;* \(#,##0.00\);_(&quot;$&quot;* &quot;-&quot;??_);_(@_)">
                  <c:v>159.83516666666665</c:v>
                </c:pt>
                <c:pt idx="592" formatCode="_(&quot;$&quot;* #,##0.00_);_(&quot;$&quot;* \(#,##0.00\);_(&quot;$&quot;* &quot;-&quot;??_);_(@_)">
                  <c:v>162.31771666666666</c:v>
                </c:pt>
                <c:pt idx="593" formatCode="_(&quot;$&quot;* #,##0.00_);_(&quot;$&quot;* \(#,##0.00\);_(&quot;$&quot;* &quot;-&quot;??_);_(@_)">
                  <c:v>164.69518333333335</c:v>
                </c:pt>
                <c:pt idx="594" formatCode="_(&quot;$&quot;* #,##0.00_);_(&quot;$&quot;* \(#,##0.00\);_(&quot;$&quot;* &quot;-&quot;??_);_(@_)">
                  <c:v>167.01025000000001</c:v>
                </c:pt>
                <c:pt idx="595" formatCode="_(&quot;$&quot;* #,##0.00_);_(&quot;$&quot;* \(#,##0.00\);_(&quot;$&quot;* &quot;-&quot;??_);_(@_)">
                  <c:v>168.91813333333334</c:v>
                </c:pt>
                <c:pt idx="596" formatCode="_(&quot;$&quot;* #,##0.00_);_(&quot;$&quot;* \(#,##0.00\);_(&quot;$&quot;* &quot;-&quot;??_);_(@_)">
                  <c:v>171.14781666666667</c:v>
                </c:pt>
                <c:pt idx="597" formatCode="_(&quot;$&quot;* #,##0.00_);_(&quot;$&quot;* \(#,##0.00\);_(&quot;$&quot;* &quot;-&quot;??_);_(@_)">
                  <c:v>172.61731666666665</c:v>
                </c:pt>
                <c:pt idx="598" formatCode="_(&quot;$&quot;* #,##0.00_);_(&quot;$&quot;* \(#,##0.00\);_(&quot;$&quot;* &quot;-&quot;??_);_(@_)">
                  <c:v>173.33974999999998</c:v>
                </c:pt>
                <c:pt idx="599" formatCode="_(&quot;$&quot;* #,##0.00_);_(&quot;$&quot;* \(#,##0.00\);_(&quot;$&quot;* &quot;-&quot;??_);_(@_)">
                  <c:v>173.37914999999998</c:v>
                </c:pt>
                <c:pt idx="600" formatCode="_(&quot;$&quot;* #,##0.00_);_(&quot;$&quot;* \(#,##0.00\);_(&quot;$&quot;* &quot;-&quot;??_);_(@_)">
                  <c:v>173.98993333333337</c:v>
                </c:pt>
                <c:pt idx="601" formatCode="_(&quot;$&quot;* #,##0.00_);_(&quot;$&quot;* \(#,##0.00\);_(&quot;$&quot;* &quot;-&quot;??_);_(@_)">
                  <c:v>173.90126666666671</c:v>
                </c:pt>
                <c:pt idx="602" formatCode="_(&quot;$&quot;* #,##0.00_);_(&quot;$&quot;* \(#,##0.00\);_(&quot;$&quot;* &quot;-&quot;??_);_(@_)">
                  <c:v>172.73059999999998</c:v>
                </c:pt>
                <c:pt idx="603" formatCode="_(&quot;$&quot;* #,##0.00_);_(&quot;$&quot;* \(#,##0.00\);_(&quot;$&quot;* &quot;-&quot;??_);_(@_)">
                  <c:v>171.80619999999999</c:v>
                </c:pt>
                <c:pt idx="604" formatCode="_(&quot;$&quot;* #,##0.00_);_(&quot;$&quot;* \(#,##0.00\);_(&quot;$&quot;* &quot;-&quot;??_);_(@_)">
                  <c:v>171.06406666666669</c:v>
                </c:pt>
                <c:pt idx="605" formatCode="_(&quot;$&quot;* #,##0.00_);_(&quot;$&quot;* \(#,##0.00\);_(&quot;$&quot;* &quot;-&quot;??_);_(@_)">
                  <c:v>169.65860000000001</c:v>
                </c:pt>
                <c:pt idx="606" formatCode="_(&quot;$&quot;* #,##0.00_);_(&quot;$&quot;* \(#,##0.00\);_(&quot;$&quot;* &quot;-&quot;??_);_(@_)">
                  <c:v>167.88863333333333</c:v>
                </c:pt>
                <c:pt idx="607" formatCode="_(&quot;$&quot;* #,##0.00_);_(&quot;$&quot;* \(#,##0.00\);_(&quot;$&quot;* &quot;-&quot;??_);_(@_)">
                  <c:v>167.12351666666666</c:v>
                </c:pt>
                <c:pt idx="608" formatCode="_(&quot;$&quot;* #,##0.00_);_(&quot;$&quot;* \(#,##0.00\);_(&quot;$&quot;* &quot;-&quot;??_);_(@_)">
                  <c:v>166.04971666666668</c:v>
                </c:pt>
                <c:pt idx="609" formatCode="_(&quot;$&quot;* #,##0.00_);_(&quot;$&quot;* \(#,##0.00\);_(&quot;$&quot;* &quot;-&quot;??_);_(@_)">
                  <c:v>164.88890000000001</c:v>
                </c:pt>
                <c:pt idx="610" formatCode="_(&quot;$&quot;* #,##0.00_);_(&quot;$&quot;* \(#,##0.00\);_(&quot;$&quot;* &quot;-&quot;??_);_(@_)">
                  <c:v>164.44723333333332</c:v>
                </c:pt>
                <c:pt idx="611" formatCode="_(&quot;$&quot;* #,##0.00_);_(&quot;$&quot;* \(#,##0.00\);_(&quot;$&quot;* &quot;-&quot;??_);_(@_)">
                  <c:v>164.69023333333334</c:v>
                </c:pt>
                <c:pt idx="612" formatCode="_(&quot;$&quot;* #,##0.00_);_(&quot;$&quot;* \(#,##0.00\);_(&quot;$&quot;* &quot;-&quot;??_);_(@_)">
                  <c:v>164.48665000000003</c:v>
                </c:pt>
                <c:pt idx="613" formatCode="_(&quot;$&quot;* #,##0.00_);_(&quot;$&quot;* \(#,##0.00\);_(&quot;$&quot;* &quot;-&quot;??_);_(@_)">
                  <c:v>163.07298333333333</c:v>
                </c:pt>
                <c:pt idx="614" formatCode="_(&quot;$&quot;* #,##0.00_);_(&quot;$&quot;* \(#,##0.00\);_(&quot;$&quot;* &quot;-&quot;??_);_(@_)">
                  <c:v>162.67728333333335</c:v>
                </c:pt>
                <c:pt idx="615" formatCode="_(&quot;$&quot;* #,##0.00_);_(&quot;$&quot;* \(#,##0.00\);_(&quot;$&quot;* &quot;-&quot;??_);_(@_)">
                  <c:v>161.31945000000002</c:v>
                </c:pt>
                <c:pt idx="616" formatCode="_(&quot;$&quot;* #,##0.00_);_(&quot;$&quot;* \(#,##0.00\);_(&quot;$&quot;* &quot;-&quot;??_);_(@_)">
                  <c:v>159.54128333333333</c:v>
                </c:pt>
                <c:pt idx="617" formatCode="_(&quot;$&quot;* #,##0.00_);_(&quot;$&quot;* \(#,##0.00\);_(&quot;$&quot;* &quot;-&quot;??_);_(@_)">
                  <c:v>158.95185000000001</c:v>
                </c:pt>
                <c:pt idx="618" formatCode="_(&quot;$&quot;* #,##0.00_);_(&quot;$&quot;* \(#,##0.00\);_(&quot;$&quot;* &quot;-&quot;??_);_(@_)">
                  <c:v>157.5119</c:v>
                </c:pt>
                <c:pt idx="619" formatCode="_(&quot;$&quot;* #,##0.00_);_(&quot;$&quot;* \(#,##0.00\);_(&quot;$&quot;* &quot;-&quot;??_);_(@_)">
                  <c:v>156.88305000000003</c:v>
                </c:pt>
                <c:pt idx="620" formatCode="_(&quot;$&quot;* #,##0.00_);_(&quot;$&quot;* \(#,##0.00\);_(&quot;$&quot;* &quot;-&quot;??_);_(@_)">
                  <c:v>156.32480000000001</c:v>
                </c:pt>
                <c:pt idx="621" formatCode="_(&quot;$&quot;* #,##0.00_);_(&quot;$&quot;* \(#,##0.00\);_(&quot;$&quot;* &quot;-&quot;??_);_(@_)">
                  <c:v>157.83861666666667</c:v>
                </c:pt>
                <c:pt idx="622" formatCode="_(&quot;$&quot;* #,##0.00_);_(&quot;$&quot;* \(#,##0.00\);_(&quot;$&quot;* &quot;-&quot;??_);_(@_)">
                  <c:v>157.87145000000001</c:v>
                </c:pt>
                <c:pt idx="623" formatCode="_(&quot;$&quot;* #,##0.00_);_(&quot;$&quot;* \(#,##0.00\);_(&quot;$&quot;* &quot;-&quot;??_);_(@_)">
                  <c:v>156.86515</c:v>
                </c:pt>
                <c:pt idx="624" formatCode="_(&quot;$&quot;* #,##0.00_);_(&quot;$&quot;* \(#,##0.00\);_(&quot;$&quot;* &quot;-&quot;??_);_(@_)">
                  <c:v>155.98401666666666</c:v>
                </c:pt>
                <c:pt idx="625" formatCode="_(&quot;$&quot;* #,##0.00_);_(&quot;$&quot;* \(#,##0.00\);_(&quot;$&quot;* &quot;-&quot;??_);_(@_)">
                  <c:v>155.45483333333331</c:v>
                </c:pt>
                <c:pt idx="626" formatCode="_(&quot;$&quot;* #,##0.00_);_(&quot;$&quot;* \(#,##0.00\);_(&quot;$&quot;* &quot;-&quot;??_);_(@_)">
                  <c:v>153.35900000000001</c:v>
                </c:pt>
                <c:pt idx="627" formatCode="_(&quot;$&quot;* #,##0.00_);_(&quot;$&quot;* \(#,##0.00\);_(&quot;$&quot;* &quot;-&quot;??_);_(@_)">
                  <c:v>149.54150000000001</c:v>
                </c:pt>
                <c:pt idx="628" formatCode="_(&quot;$&quot;* #,##0.00_);_(&quot;$&quot;* \(#,##0.00\);_(&quot;$&quot;* &quot;-&quot;??_);_(@_)">
                  <c:v>147.99091666666666</c:v>
                </c:pt>
                <c:pt idx="629" formatCode="_(&quot;$&quot;* #,##0.00_);_(&quot;$&quot;* \(#,##0.00\);_(&quot;$&quot;* &quot;-&quot;??_);_(@_)">
                  <c:v>146.06048333333334</c:v>
                </c:pt>
                <c:pt idx="630" formatCode="_(&quot;$&quot;* #,##0.00_);_(&quot;$&quot;* \(#,##0.00\);_(&quot;$&quot;* &quot;-&quot;??_);_(@_)">
                  <c:v>145.59678333333332</c:v>
                </c:pt>
                <c:pt idx="631" formatCode="_(&quot;$&quot;* #,##0.00_);_(&quot;$&quot;* \(#,##0.00\);_(&quot;$&quot;* &quot;-&quot;??_);_(@_)">
                  <c:v>143.34573333333333</c:v>
                </c:pt>
                <c:pt idx="632" formatCode="_(&quot;$&quot;* #,##0.00_);_(&quot;$&quot;* \(#,##0.00\);_(&quot;$&quot;* &quot;-&quot;??_);_(@_)">
                  <c:v>141.84119999999999</c:v>
                </c:pt>
                <c:pt idx="633" formatCode="_(&quot;$&quot;* #,##0.00_);_(&quot;$&quot;* \(#,##0.00\);_(&quot;$&quot;* &quot;-&quot;??_);_(@_)">
                  <c:v>141.02398333333332</c:v>
                </c:pt>
                <c:pt idx="634" formatCode="_(&quot;$&quot;* #,##0.00_);_(&quot;$&quot;* \(#,##0.00\);_(&quot;$&quot;* &quot;-&quot;??_);_(@_)">
                  <c:v>140.36626666666666</c:v>
                </c:pt>
                <c:pt idx="635" formatCode="_(&quot;$&quot;* #,##0.00_);_(&quot;$&quot;* \(#,##0.00\);_(&quot;$&quot;* &quot;-&quot;??_);_(@_)">
                  <c:v>139.51453333333333</c:v>
                </c:pt>
                <c:pt idx="636" formatCode="_(&quot;$&quot;* #,##0.00_);_(&quot;$&quot;* \(#,##0.00\);_(&quot;$&quot;* &quot;-&quot;??_);_(@_)">
                  <c:v>138.08070000000001</c:v>
                </c:pt>
                <c:pt idx="637" formatCode="_(&quot;$&quot;* #,##0.00_);_(&quot;$&quot;* \(#,##0.00\);_(&quot;$&quot;* &quot;-&quot;??_);_(@_)">
                  <c:v>138.56741666666667</c:v>
                </c:pt>
                <c:pt idx="638" formatCode="_(&quot;$&quot;* #,##0.00_);_(&quot;$&quot;* \(#,##0.00\);_(&quot;$&quot;* &quot;-&quot;??_);_(@_)">
                  <c:v>140.58826666666667</c:v>
                </c:pt>
                <c:pt idx="639" formatCode="_(&quot;$&quot;* #,##0.00_);_(&quot;$&quot;* \(#,##0.00\);_(&quot;$&quot;* &quot;-&quot;??_);_(@_)">
                  <c:v>142.43811666666667</c:v>
                </c:pt>
                <c:pt idx="640" formatCode="_(&quot;$&quot;* #,##0.00_);_(&quot;$&quot;* \(#,##0.00\);_(&quot;$&quot;* &quot;-&quot;??_);_(@_)">
                  <c:v>143.35891666666666</c:v>
                </c:pt>
                <c:pt idx="641" formatCode="_(&quot;$&quot;* #,##0.00_);_(&quot;$&quot;* \(#,##0.00\);_(&quot;$&quot;* &quot;-&quot;??_);_(@_)">
                  <c:v>145.14298333333332</c:v>
                </c:pt>
                <c:pt idx="642" formatCode="_(&quot;$&quot;* #,##0.00_);_(&quot;$&quot;* \(#,##0.00\);_(&quot;$&quot;* &quot;-&quot;??_);_(@_)">
                  <c:v>145.94211666666664</c:v>
                </c:pt>
                <c:pt idx="643" formatCode="_(&quot;$&quot;* #,##0.00_);_(&quot;$&quot;* \(#,##0.00\);_(&quot;$&quot;* &quot;-&quot;??_);_(@_)">
                  <c:v>146.33016666666666</c:v>
                </c:pt>
                <c:pt idx="644" formatCode="_(&quot;$&quot;* #,##0.00_);_(&quot;$&quot;* \(#,##0.00\);_(&quot;$&quot;* &quot;-&quot;??_);_(@_)">
                  <c:v>146.17723333333333</c:v>
                </c:pt>
                <c:pt idx="645" formatCode="_(&quot;$&quot;* #,##0.00_);_(&quot;$&quot;* \(#,##0.00\);_(&quot;$&quot;* &quot;-&quot;??_);_(@_)">
                  <c:v>146.03253333333333</c:v>
                </c:pt>
                <c:pt idx="646" formatCode="_(&quot;$&quot;* #,##0.00_);_(&quot;$&quot;* \(#,##0.00\);_(&quot;$&quot;* &quot;-&quot;??_);_(@_)">
                  <c:v>145.03445000000002</c:v>
                </c:pt>
                <c:pt idx="647" formatCode="_(&quot;$&quot;* #,##0.00_);_(&quot;$&quot;* \(#,##0.00\);_(&quot;$&quot;* &quot;-&quot;??_);_(@_)">
                  <c:v>142.71926666666667</c:v>
                </c:pt>
                <c:pt idx="648" formatCode="_(&quot;$&quot;* #,##0.00_);_(&quot;$&quot;* \(#,##0.00\);_(&quot;$&quot;* &quot;-&quot;??_);_(@_)">
                  <c:v>140.49945</c:v>
                </c:pt>
                <c:pt idx="649" formatCode="_(&quot;$&quot;* #,##0.00_);_(&quot;$&quot;* \(#,##0.00\);_(&quot;$&quot;* &quot;-&quot;??_);_(@_)">
                  <c:v>138.29936666666666</c:v>
                </c:pt>
                <c:pt idx="650" formatCode="_(&quot;$&quot;* #,##0.00_);_(&quot;$&quot;* \(#,##0.00\);_(&quot;$&quot;* &quot;-&quot;??_);_(@_)">
                  <c:v>136.11573333333334</c:v>
                </c:pt>
                <c:pt idx="651" formatCode="_(&quot;$&quot;* #,##0.00_);_(&quot;$&quot;* \(#,##0.00\);_(&quot;$&quot;* &quot;-&quot;??_);_(@_)">
                  <c:v>133.17241666666669</c:v>
                </c:pt>
                <c:pt idx="652" formatCode="_(&quot;$&quot;* #,##0.00_);_(&quot;$&quot;* \(#,##0.00\);_(&quot;$&quot;* &quot;-&quot;??_);_(@_)">
                  <c:v>131.35051666666666</c:v>
                </c:pt>
                <c:pt idx="653" formatCode="_(&quot;$&quot;* #,##0.00_);_(&quot;$&quot;* \(#,##0.00\);_(&quot;$&quot;* &quot;-&quot;??_);_(@_)">
                  <c:v>131.14333333333335</c:v>
                </c:pt>
                <c:pt idx="654" formatCode="_(&quot;$&quot;* #,##0.00_);_(&quot;$&quot;* \(#,##0.00\);_(&quot;$&quot;* &quot;-&quot;??_);_(@_)">
                  <c:v>131.71391666666668</c:v>
                </c:pt>
                <c:pt idx="655" formatCode="_(&quot;$&quot;* #,##0.00_);_(&quot;$&quot;* \(#,##0.00\);_(&quot;$&quot;* &quot;-&quot;??_);_(@_)">
                  <c:v>132.61993333333331</c:v>
                </c:pt>
                <c:pt idx="656" formatCode="_(&quot;$&quot;* #,##0.00_);_(&quot;$&quot;* \(#,##0.00\);_(&quot;$&quot;* &quot;-&quot;??_);_(@_)">
                  <c:v>133.64433333333332</c:v>
                </c:pt>
                <c:pt idx="657" formatCode="_(&quot;$&quot;* #,##0.00_);_(&quot;$&quot;* \(#,##0.00\);_(&quot;$&quot;* &quot;-&quot;??_);_(@_)">
                  <c:v>135.55173333333332</c:v>
                </c:pt>
                <c:pt idx="658" formatCode="_(&quot;$&quot;* #,##0.00_);_(&quot;$&quot;* \(#,##0.00\);_(&quot;$&quot;* &quot;-&quot;??_);_(@_)">
                  <c:v>136.51858333333334</c:v>
                </c:pt>
                <c:pt idx="659" formatCode="_(&quot;$&quot;* #,##0.00_);_(&quot;$&quot;* \(#,##0.00\);_(&quot;$&quot;* &quot;-&quot;??_);_(@_)">
                  <c:v>137.07106666666667</c:v>
                </c:pt>
                <c:pt idx="660" formatCode="_(&quot;$&quot;* #,##0.00_);_(&quot;$&quot;* \(#,##0.00\);_(&quot;$&quot;* &quot;-&quot;??_);_(@_)">
                  <c:v>137.29633333333334</c:v>
                </c:pt>
                <c:pt idx="661" formatCode="_(&quot;$&quot;* #,##0.00_);_(&quot;$&quot;* \(#,##0.00\);_(&quot;$&quot;* &quot;-&quot;??_);_(@_)">
                  <c:v>137.40485000000001</c:v>
                </c:pt>
                <c:pt idx="662" formatCode="_(&quot;$&quot;* #,##0.00_);_(&quot;$&quot;* \(#,##0.00\);_(&quot;$&quot;* &quot;-&quot;??_);_(@_)">
                  <c:v>137.38841666666664</c:v>
                </c:pt>
                <c:pt idx="663" formatCode="_(&quot;$&quot;* #,##0.00_);_(&quot;$&quot;* \(#,##0.00\);_(&quot;$&quot;* &quot;-&quot;??_);_(@_)">
                  <c:v>137.59560000000002</c:v>
                </c:pt>
                <c:pt idx="664" formatCode="_(&quot;$&quot;* #,##0.00_);_(&quot;$&quot;* \(#,##0.00\);_(&quot;$&quot;* &quot;-&quot;??_);_(@_)">
                  <c:v>139.06068333333334</c:v>
                </c:pt>
                <c:pt idx="665" formatCode="_(&quot;$&quot;* #,##0.00_);_(&quot;$&quot;* \(#,##0.00\);_(&quot;$&quot;* &quot;-&quot;??_);_(@_)">
                  <c:v>140.3449</c:v>
                </c:pt>
                <c:pt idx="666" formatCode="_(&quot;$&quot;* #,##0.00_);_(&quot;$&quot;* \(#,##0.00\);_(&quot;$&quot;* &quot;-&quot;??_);_(@_)">
                  <c:v>141.68499999999997</c:v>
                </c:pt>
                <c:pt idx="667" formatCode="_(&quot;$&quot;* #,##0.00_);_(&quot;$&quot;* \(#,##0.00\);_(&quot;$&quot;* &quot;-&quot;??_);_(@_)">
                  <c:v>142.82451666666665</c:v>
                </c:pt>
                <c:pt idx="668" formatCode="_(&quot;$&quot;* #,##0.00_);_(&quot;$&quot;* \(#,##0.00\);_(&quot;$&quot;* &quot;-&quot;??_);_(@_)">
                  <c:v>143.47071666666668</c:v>
                </c:pt>
                <c:pt idx="669" formatCode="_(&quot;$&quot;* #,##0.00_);_(&quot;$&quot;* \(#,##0.00\);_(&quot;$&quot;* &quot;-&quot;??_);_(@_)">
                  <c:v>144.38329999999999</c:v>
                </c:pt>
                <c:pt idx="670" formatCode="_(&quot;$&quot;* #,##0.00_);_(&quot;$&quot;* \(#,##0.00\);_(&quot;$&quot;* &quot;-&quot;??_);_(@_)">
                  <c:v>145.01141666666666</c:v>
                </c:pt>
                <c:pt idx="671" formatCode="_(&quot;$&quot;* #,##0.00_);_(&quot;$&quot;* \(#,##0.00\);_(&quot;$&quot;* &quot;-&quot;??_);_(@_)">
                  <c:v>145.01635000000002</c:v>
                </c:pt>
                <c:pt idx="672" formatCode="_(&quot;$&quot;* #,##0.00_);_(&quot;$&quot;* \(#,##0.00\);_(&quot;$&quot;* &quot;-&quot;??_);_(@_)">
                  <c:v>146.02431666666666</c:v>
                </c:pt>
                <c:pt idx="673" formatCode="_(&quot;$&quot;* #,##0.00_);_(&quot;$&quot;* \(#,##0.00\);_(&quot;$&quot;* &quot;-&quot;??_);_(@_)">
                  <c:v>147.20491666666666</c:v>
                </c:pt>
                <c:pt idx="674" formatCode="_(&quot;$&quot;* #,##0.00_);_(&quot;$&quot;* \(#,##0.00\);_(&quot;$&quot;* &quot;-&quot;??_);_(@_)">
                  <c:v>148.82621666666668</c:v>
                </c:pt>
                <c:pt idx="675" formatCode="_(&quot;$&quot;* #,##0.00_);_(&quot;$&quot;* \(#,##0.00\);_(&quot;$&quot;* &quot;-&quot;??_);_(@_)">
                  <c:v>149.75033333333332</c:v>
                </c:pt>
                <c:pt idx="676" formatCode="_(&quot;$&quot;* #,##0.00_);_(&quot;$&quot;* \(#,##0.00\);_(&quot;$&quot;* &quot;-&quot;??_);_(@_)">
                  <c:v>150.20746666666665</c:v>
                </c:pt>
                <c:pt idx="677" formatCode="_(&quot;$&quot;* #,##0.00_);_(&quot;$&quot;* \(#,##0.00\);_(&quot;$&quot;* &quot;-&quot;??_);_(@_)">
                  <c:v>150.95231666666666</c:v>
                </c:pt>
                <c:pt idx="678" formatCode="_(&quot;$&quot;* #,##0.00_);_(&quot;$&quot;* \(#,##0.00\);_(&quot;$&quot;* &quot;-&quot;??_);_(@_)">
                  <c:v>151.90436666666668</c:v>
                </c:pt>
                <c:pt idx="679" formatCode="_(&quot;$&quot;* #,##0.00_);_(&quot;$&quot;* \(#,##0.00\);_(&quot;$&quot;* &quot;-&quot;??_);_(@_)">
                  <c:v>152.61306666666667</c:v>
                </c:pt>
                <c:pt idx="680" formatCode="_(&quot;$&quot;* #,##0.00_);_(&quot;$&quot;* \(#,##0.00\);_(&quot;$&quot;* &quot;-&quot;??_);_(@_)">
                  <c:v>153.79038333333332</c:v>
                </c:pt>
                <c:pt idx="681" formatCode="_(&quot;$&quot;* #,##0.00_);_(&quot;$&quot;* \(#,##0.00\);_(&quot;$&quot;* &quot;-&quot;??_);_(@_)">
                  <c:v>155.01045000000002</c:v>
                </c:pt>
                <c:pt idx="682" formatCode="_(&quot;$&quot;* #,##0.00_);_(&quot;$&quot;* \(#,##0.00\);_(&quot;$&quot;* &quot;-&quot;??_);_(@_)">
                  <c:v>156.17131666666668</c:v>
                </c:pt>
                <c:pt idx="683" formatCode="_(&quot;$&quot;* #,##0.00_);_(&quot;$&quot;* \(#,##0.00\);_(&quot;$&quot;* &quot;-&quot;??_);_(@_)">
                  <c:v>158.56050000000002</c:v>
                </c:pt>
                <c:pt idx="684" formatCode="_(&quot;$&quot;* #,##0.00_);_(&quot;$&quot;* \(#,##0.00\);_(&quot;$&quot;* &quot;-&quot;??_);_(@_)">
                  <c:v>160.04366666666667</c:v>
                </c:pt>
                <c:pt idx="685" formatCode="_(&quot;$&quot;* #,##0.00_);_(&quot;$&quot;* \(#,##0.00\);_(&quot;$&quot;* &quot;-&quot;??_);_(@_)">
                  <c:v>161.39688333333334</c:v>
                </c:pt>
                <c:pt idx="686" formatCode="_(&quot;$&quot;* #,##0.00_);_(&quot;$&quot;* \(#,##0.00\);_(&quot;$&quot;* &quot;-&quot;??_);_(@_)">
                  <c:v>161.82259999999999</c:v>
                </c:pt>
                <c:pt idx="687" formatCode="_(&quot;$&quot;* #,##0.00_);_(&quot;$&quot;* \(#,##0.00\);_(&quot;$&quot;* &quot;-&quot;??_);_(@_)">
                  <c:v>162.42098333333334</c:v>
                </c:pt>
                <c:pt idx="688" formatCode="_(&quot;$&quot;* #,##0.00_);_(&quot;$&quot;* \(#,##0.00\);_(&quot;$&quot;* &quot;-&quot;??_);_(@_)">
                  <c:v>163.97733333333335</c:v>
                </c:pt>
                <c:pt idx="689" formatCode="_(&quot;$&quot;* #,##0.00_);_(&quot;$&quot;* \(#,##0.00\);_(&quot;$&quot;* &quot;-&quot;??_);_(@_)">
                  <c:v>164.40388333333334</c:v>
                </c:pt>
                <c:pt idx="690" formatCode="_(&quot;$&quot;* #,##0.00_);_(&quot;$&quot;* \(#,##0.00\);_(&quot;$&quot;* &quot;-&quot;??_);_(@_)">
                  <c:v>165.47746666666669</c:v>
                </c:pt>
                <c:pt idx="691" formatCode="_(&quot;$&quot;* #,##0.00_);_(&quot;$&quot;* \(#,##0.00\);_(&quot;$&quot;* &quot;-&quot;??_);_(@_)">
                  <c:v>166.76840000000001</c:v>
                </c:pt>
                <c:pt idx="692" formatCode="_(&quot;$&quot;* #,##0.00_);_(&quot;$&quot;* \(#,##0.00\);_(&quot;$&quot;* &quot;-&quot;??_);_(@_)">
                  <c:v>168.11201666666668</c:v>
                </c:pt>
                <c:pt idx="693" formatCode="_(&quot;$&quot;* #,##0.00_);_(&quot;$&quot;* \(#,##0.00\);_(&quot;$&quot;* &quot;-&quot;??_);_(@_)">
                  <c:v>169.69768333333332</c:v>
                </c:pt>
                <c:pt idx="694" formatCode="_(&quot;$&quot;* #,##0.00_);_(&quot;$&quot;* \(#,##0.00\);_(&quot;$&quot;* &quot;-&quot;??_);_(@_)">
                  <c:v>170.50616666666667</c:v>
                </c:pt>
                <c:pt idx="695" formatCode="_(&quot;$&quot;* #,##0.00_);_(&quot;$&quot;* \(#,##0.00\);_(&quot;$&quot;* &quot;-&quot;??_);_(@_)">
                  <c:v>171.00508333333332</c:v>
                </c:pt>
                <c:pt idx="696" formatCode="_(&quot;$&quot;* #,##0.00_);_(&quot;$&quot;* \(#,##0.00\);_(&quot;$&quot;* &quot;-&quot;??_);_(@_)">
                  <c:v>170.25918333333334</c:v>
                </c:pt>
                <c:pt idx="697" formatCode="_(&quot;$&quot;* #,##0.00_);_(&quot;$&quot;* \(#,##0.00\);_(&quot;$&quot;* &quot;-&quot;??_);_(@_)">
                  <c:v>169.27781666666667</c:v>
                </c:pt>
                <c:pt idx="698" formatCode="_(&quot;$&quot;* #,##0.00_);_(&quot;$&quot;* \(#,##0.00\);_(&quot;$&quot;* &quot;-&quot;??_);_(@_)">
                  <c:v>168.37218333333331</c:v>
                </c:pt>
                <c:pt idx="699" formatCode="_(&quot;$&quot;* #,##0.00_);_(&quot;$&quot;* \(#,##0.00\);_(&quot;$&quot;* &quot;-&quot;??_);_(@_)">
                  <c:v>167.62791666666666</c:v>
                </c:pt>
                <c:pt idx="700" formatCode="_(&quot;$&quot;* #,##0.00_);_(&quot;$&quot;* \(#,##0.00\);_(&quot;$&quot;* &quot;-&quot;??_);_(@_)">
                  <c:v>165.89405000000002</c:v>
                </c:pt>
                <c:pt idx="701" formatCode="_(&quot;$&quot;* #,##0.00_);_(&quot;$&quot;* \(#,##0.00\);_(&quot;$&quot;* &quot;-&quot;??_);_(@_)">
                  <c:v>164.22439999999997</c:v>
                </c:pt>
                <c:pt idx="702" formatCode="_(&quot;$&quot;* #,##0.00_);_(&quot;$&quot;* \(#,##0.00\);_(&quot;$&quot;* &quot;-&quot;??_);_(@_)">
                  <c:v>162.79845</c:v>
                </c:pt>
                <c:pt idx="703" formatCode="_(&quot;$&quot;* #,##0.00_);_(&quot;$&quot;* \(#,##0.00\);_(&quot;$&quot;* &quot;-&quot;??_);_(@_)">
                  <c:v>161.15020000000001</c:v>
                </c:pt>
                <c:pt idx="704" formatCode="_(&quot;$&quot;* #,##0.00_);_(&quot;$&quot;* \(#,##0.00\);_(&quot;$&quot;* &quot;-&quot;??_);_(@_)">
                  <c:v>159.57441666666668</c:v>
                </c:pt>
                <c:pt idx="705" formatCode="_(&quot;$&quot;* #,##0.00_);_(&quot;$&quot;* \(#,##0.00\);_(&quot;$&quot;* &quot;-&quot;??_);_(@_)">
                  <c:v>157.23296666666667</c:v>
                </c:pt>
                <c:pt idx="706" formatCode="_(&quot;$&quot;* #,##0.00_);_(&quot;$&quot;* \(#,##0.00\);_(&quot;$&quot;* &quot;-&quot;??_);_(@_)">
                  <c:v>155.73621666666665</c:v>
                </c:pt>
                <c:pt idx="707" formatCode="_(&quot;$&quot;* #,##0.00_);_(&quot;$&quot;* \(#,##0.00\);_(&quot;$&quot;* &quot;-&quot;??_);_(@_)">
                  <c:v>154.84376666666665</c:v>
                </c:pt>
                <c:pt idx="708" formatCode="_(&quot;$&quot;* #,##0.00_);_(&quot;$&quot;* \(#,##0.00\);_(&quot;$&quot;* &quot;-&quot;??_);_(@_)">
                  <c:v>154.11103333333335</c:v>
                </c:pt>
                <c:pt idx="709" formatCode="_(&quot;$&quot;* #,##0.00_);_(&quot;$&quot;* \(#,##0.00\);_(&quot;$&quot;* &quot;-&quot;??_);_(@_)">
                  <c:v>154.13573333333332</c:v>
                </c:pt>
                <c:pt idx="710" formatCode="_(&quot;$&quot;* #,##0.00_);_(&quot;$&quot;* \(#,##0.00\);_(&quot;$&quot;* &quot;-&quot;??_);_(@_)">
                  <c:v>155.03641666666667</c:v>
                </c:pt>
                <c:pt idx="711" formatCode="_(&quot;$&quot;* #,##0.00_);_(&quot;$&quot;* \(#,##0.00\);_(&quot;$&quot;* &quot;-&quot;??_);_(@_)">
                  <c:v>154.71203333333335</c:v>
                </c:pt>
                <c:pt idx="712" formatCode="_(&quot;$&quot;* #,##0.00_);_(&quot;$&quot;* \(#,##0.00\);_(&quot;$&quot;* &quot;-&quot;??_);_(@_)">
                  <c:v>154.84046666666669</c:v>
                </c:pt>
                <c:pt idx="713" formatCode="_(&quot;$&quot;* #,##0.00_);_(&quot;$&quot;* \(#,##0.00\);_(&quot;$&quot;* &quot;-&quot;??_);_(@_)">
                  <c:v>154.24933333333334</c:v>
                </c:pt>
                <c:pt idx="714" formatCode="_(&quot;$&quot;* #,##0.00_);_(&quot;$&quot;* \(#,##0.00\);_(&quot;$&quot;* &quot;-&quot;??_);_(@_)">
                  <c:v>153.63021666666668</c:v>
                </c:pt>
                <c:pt idx="715" formatCode="_(&quot;$&quot;* #,##0.00_);_(&quot;$&quot;* \(#,##0.00\);_(&quot;$&quot;* &quot;-&quot;??_);_(@_)">
                  <c:v>153.15434999999999</c:v>
                </c:pt>
                <c:pt idx="716" formatCode="_(&quot;$&quot;* #,##0.00_);_(&quot;$&quot;* \(#,##0.00\);_(&quot;$&quot;* &quot;-&quot;??_);_(@_)">
                  <c:v>152.07913333333332</c:v>
                </c:pt>
                <c:pt idx="717" formatCode="_(&quot;$&quot;* #,##0.00_);_(&quot;$&quot;* \(#,##0.00\);_(&quot;$&quot;* &quot;-&quot;??_);_(@_)">
                  <c:v>152.05938333333333</c:v>
                </c:pt>
                <c:pt idx="718" formatCode="_(&quot;$&quot;* #,##0.00_);_(&quot;$&quot;* \(#,##0.00\);_(&quot;$&quot;* &quot;-&quot;??_);_(@_)">
                  <c:v>151.63621666666666</c:v>
                </c:pt>
                <c:pt idx="719" formatCode="_(&quot;$&quot;* #,##0.00_);_(&quot;$&quot;* \(#,##0.00\);_(&quot;$&quot;* &quot;-&quot;??_);_(@_)">
                  <c:v>151.31678333333332</c:v>
                </c:pt>
                <c:pt idx="720" formatCode="_(&quot;$&quot;* #,##0.00_);_(&quot;$&quot;* \(#,##0.00\);_(&quot;$&quot;* &quot;-&quot;??_);_(@_)">
                  <c:v>151.32830000000001</c:v>
                </c:pt>
                <c:pt idx="721" formatCode="_(&quot;$&quot;* #,##0.00_);_(&quot;$&quot;* \(#,##0.00\);_(&quot;$&quot;* &quot;-&quot;??_);_(@_)">
                  <c:v>150.88043333333334</c:v>
                </c:pt>
                <c:pt idx="722" formatCode="_(&quot;$&quot;* #,##0.00_);_(&quot;$&quot;* \(#,##0.00\);_(&quot;$&quot;* &quot;-&quot;??_);_(@_)">
                  <c:v>149.71793333333335</c:v>
                </c:pt>
                <c:pt idx="723" formatCode="_(&quot;$&quot;* #,##0.00_);_(&quot;$&quot;* \(#,##0.00\);_(&quot;$&quot;* &quot;-&quot;??_);_(@_)">
                  <c:v>147.86716666666666</c:v>
                </c:pt>
                <c:pt idx="724" formatCode="_(&quot;$&quot;* #,##0.00_);_(&quot;$&quot;* \(#,##0.00\);_(&quot;$&quot;* &quot;-&quot;??_);_(@_)">
                  <c:v>145.47301666666667</c:v>
                </c:pt>
                <c:pt idx="725" formatCode="_(&quot;$&quot;* #,##0.00_);_(&quot;$&quot;* \(#,##0.00\);_(&quot;$&quot;* &quot;-&quot;??_);_(@_)">
                  <c:v>144.15903333333333</c:v>
                </c:pt>
                <c:pt idx="726" formatCode="_(&quot;$&quot;* #,##0.00_);_(&quot;$&quot;* \(#,##0.00\);_(&quot;$&quot;* &quot;-&quot;??_);_(@_)">
                  <c:v>143.39008333333334</c:v>
                </c:pt>
                <c:pt idx="727" formatCode="_(&quot;$&quot;* #,##0.00_);_(&quot;$&quot;* \(#,##0.00\);_(&quot;$&quot;* &quot;-&quot;??_);_(@_)">
                  <c:v>142.50750000000002</c:v>
                </c:pt>
                <c:pt idx="728" formatCode="_(&quot;$&quot;* #,##0.00_);_(&quot;$&quot;* \(#,##0.00\);_(&quot;$&quot;* &quot;-&quot;??_);_(@_)">
                  <c:v>141.78135</c:v>
                </c:pt>
                <c:pt idx="729" formatCode="_(&quot;$&quot;* #,##0.00_);_(&quot;$&quot;* \(#,##0.00\);_(&quot;$&quot;* &quot;-&quot;??_);_(@_)">
                  <c:v>141.38781666666668</c:v>
                </c:pt>
                <c:pt idx="730" formatCode="_(&quot;$&quot;* #,##0.00_);_(&quot;$&quot;* \(#,##0.00\);_(&quot;$&quot;* &quot;-&quot;??_);_(@_)">
                  <c:v>141.75336666666666</c:v>
                </c:pt>
                <c:pt idx="731" formatCode="_(&quot;$&quot;* #,##0.00_);_(&quot;$&quot;* \(#,##0.00\);_(&quot;$&quot;* &quot;-&quot;??_);_(@_)">
                  <c:v>141.18200000000002</c:v>
                </c:pt>
                <c:pt idx="732" formatCode="_(&quot;$&quot;* #,##0.00_);_(&quot;$&quot;* \(#,##0.00\);_(&quot;$&quot;* &quot;-&quot;??_);_(@_)">
                  <c:v>139.90423333333334</c:v>
                </c:pt>
                <c:pt idx="733" formatCode="_(&quot;$&quot;* #,##0.00_);_(&quot;$&quot;* \(#,##0.00\);_(&quot;$&quot;* &quot;-&quot;??_);_(@_)">
                  <c:v>139.34275</c:v>
                </c:pt>
                <c:pt idx="734" formatCode="_(&quot;$&quot;* #,##0.00_);_(&quot;$&quot;* \(#,##0.00\);_(&quot;$&quot;* &quot;-&quot;??_);_(@_)">
                  <c:v>138.18191666666669</c:v>
                </c:pt>
                <c:pt idx="735" formatCode="_(&quot;$&quot;* #,##0.00_);_(&quot;$&quot;* \(#,##0.00\);_(&quot;$&quot;* &quot;-&quot;??_);_(@_)">
                  <c:v>138.56391666666667</c:v>
                </c:pt>
                <c:pt idx="736" formatCode="_(&quot;$&quot;* #,##0.00_);_(&quot;$&quot;* \(#,##0.00\);_(&quot;$&quot;* &quot;-&quot;??_);_(@_)">
                  <c:v>139.11223333333336</c:v>
                </c:pt>
                <c:pt idx="737" formatCode="_(&quot;$&quot;* #,##0.00_);_(&quot;$&quot;* \(#,##0.00\);_(&quot;$&quot;* &quot;-&quot;??_);_(@_)">
                  <c:v>139.91578333333334</c:v>
                </c:pt>
                <c:pt idx="738" formatCode="_(&quot;$&quot;* #,##0.00_);_(&quot;$&quot;* \(#,##0.00\);_(&quot;$&quot;* &quot;-&quot;??_);_(@_)">
                  <c:v>140.74731666666665</c:v>
                </c:pt>
                <c:pt idx="739" formatCode="_(&quot;$&quot;* #,##0.00_);_(&quot;$&quot;* \(#,##0.00\);_(&quot;$&quot;* &quot;-&quot;??_);_(@_)">
                  <c:v>141.4520666666667</c:v>
                </c:pt>
                <c:pt idx="740" formatCode="_(&quot;$&quot;* #,##0.00_);_(&quot;$&quot;* \(#,##0.00\);_(&quot;$&quot;* &quot;-&quot;??_);_(@_)">
                  <c:v>143.27483333333333</c:v>
                </c:pt>
                <c:pt idx="741" formatCode="_(&quot;$&quot;* #,##0.00_);_(&quot;$&quot;* \(#,##0.00\);_(&quot;$&quot;* &quot;-&quot;??_);_(@_)">
                  <c:v>144.90989999999999</c:v>
                </c:pt>
                <c:pt idx="742" formatCode="_(&quot;$&quot;* #,##0.00_);_(&quot;$&quot;* \(#,##0.00\);_(&quot;$&quot;* &quot;-&quot;??_);_(@_)">
                  <c:v>145.83198333333334</c:v>
                </c:pt>
                <c:pt idx="743" formatCode="_(&quot;$&quot;* #,##0.00_);_(&quot;$&quot;* \(#,##0.00\);_(&quot;$&quot;* &quot;-&quot;??_);_(@_)">
                  <c:v>145.98675</c:v>
                </c:pt>
                <c:pt idx="744" formatCode="_(&quot;$&quot;* #,##0.00_);_(&quot;$&quot;* \(#,##0.00\);_(&quot;$&quot;* &quot;-&quot;??_);_(@_)">
                  <c:v>148.02029999999999</c:v>
                </c:pt>
                <c:pt idx="745" formatCode="_(&quot;$&quot;* #,##0.00_);_(&quot;$&quot;* \(#,##0.00\);_(&quot;$&quot;* &quot;-&quot;??_);_(@_)">
                  <c:v>149.01978333333332</c:v>
                </c:pt>
                <c:pt idx="746" formatCode="_(&quot;$&quot;* #,##0.00_);_(&quot;$&quot;* \(#,##0.00\);_(&quot;$&quot;* &quot;-&quot;??_);_(@_)">
                  <c:v>149.21738333333334</c:v>
                </c:pt>
                <c:pt idx="747" formatCode="_(&quot;$&quot;* #,##0.00_);_(&quot;$&quot;* \(#,##0.00\);_(&quot;$&quot;* &quot;-&quot;??_);_(@_)">
                  <c:v>148.01371666666665</c:v>
                </c:pt>
                <c:pt idx="748" formatCode="_(&quot;$&quot;* #,##0.00_);_(&quot;$&quot;* \(#,##0.00\);_(&quot;$&quot;* &quot;-&quot;??_);_(@_)">
                  <c:v>146.28973333333332</c:v>
                </c:pt>
                <c:pt idx="749" formatCode="_(&quot;$&quot;* #,##0.00_);_(&quot;$&quot;* \(#,##0.00\);_(&quot;$&quot;* &quot;-&quot;??_);_(@_)">
                  <c:v>145.27043333333333</c:v>
                </c:pt>
                <c:pt idx="750" formatCode="_(&quot;$&quot;* #,##0.00_);_(&quot;$&quot;* \(#,##0.00\);_(&quot;$&quot;* &quot;-&quot;??_);_(@_)">
                  <c:v>142.53879999999998</c:v>
                </c:pt>
                <c:pt idx="751" formatCode="_(&quot;$&quot;* #,##0.00_);_(&quot;$&quot;* \(#,##0.00\);_(&quot;$&quot;* &quot;-&quot;??_);_(@_)">
                  <c:v>140.29801666666665</c:v>
                </c:pt>
                <c:pt idx="752" formatCode="_(&quot;$&quot;* #,##0.00_);_(&quot;$&quot;* \(#,##0.00\);_(&quot;$&quot;* &quot;-&quot;??_);_(@_)">
                  <c:v>137.73653333333334</c:v>
                </c:pt>
                <c:pt idx="753" formatCode="_(&quot;$&quot;* #,##0.00_);_(&quot;$&quot;* \(#,##0.00\);_(&quot;$&quot;* &quot;-&quot;??_);_(@_)">
                  <c:v>138.07963333333333</c:v>
                </c:pt>
                <c:pt idx="754" formatCode="_(&quot;$&quot;* #,##0.00_);_(&quot;$&quot;* \(#,##0.00\);_(&quot;$&quot;* &quot;-&quot;??_);_(@_)">
                  <c:v>139.90215000000001</c:v>
                </c:pt>
                <c:pt idx="755" formatCode="_(&quot;$&quot;* #,##0.00_);_(&quot;$&quot;* \(#,##0.00\);_(&quot;$&quot;* &quot;-&quot;??_);_(@_)">
                  <c:v>141.53496666666666</c:v>
                </c:pt>
                <c:pt idx="756" formatCode="_(&quot;$&quot;* #,##0.00_);_(&quot;$&quot;* \(#,##0.00\);_(&quot;$&quot;* &quot;-&quot;??_);_(@_)">
                  <c:v>143.36901666666668</c:v>
                </c:pt>
                <c:pt idx="757" formatCode="_(&quot;$&quot;* #,##0.00_);_(&quot;$&quot;* \(#,##0.00\);_(&quot;$&quot;* &quot;-&quot;??_);_(@_)">
                  <c:v>144.90123333333335</c:v>
                </c:pt>
                <c:pt idx="758" formatCode="_(&quot;$&quot;* #,##0.00_);_(&quot;$&quot;* \(#,##0.00\);_(&quot;$&quot;* &quot;-&quot;??_);_(@_)">
                  <c:v>147.5154</c:v>
                </c:pt>
                <c:pt idx="759" formatCode="_(&quot;$&quot;* #,##0.00_);_(&quot;$&quot;* \(#,##0.00\);_(&quot;$&quot;* &quot;-&quot;??_);_(@_)">
                  <c:v>148.24440000000001</c:v>
                </c:pt>
                <c:pt idx="760" formatCode="_(&quot;$&quot;* #,##0.00_);_(&quot;$&quot;* \(#,##0.00\);_(&quot;$&quot;* &quot;-&quot;??_);_(@_)">
                  <c:v>147.96565000000001</c:v>
                </c:pt>
                <c:pt idx="761" formatCode="_(&quot;$&quot;* #,##0.00_);_(&quot;$&quot;* \(#,##0.00\);_(&quot;$&quot;* &quot;-&quot;??_);_(@_)">
                  <c:v>148.27901666666665</c:v>
                </c:pt>
                <c:pt idx="762" formatCode="_(&quot;$&quot;* #,##0.00_);_(&quot;$&quot;* \(#,##0.00\);_(&quot;$&quot;* &quot;-&quot;??_);_(@_)">
                  <c:v>148.44890000000001</c:v>
                </c:pt>
                <c:pt idx="763" formatCode="_(&quot;$&quot;* #,##0.00_);_(&quot;$&quot;* \(#,##0.00\);_(&quot;$&quot;* &quot;-&quot;??_);_(@_)">
                  <c:v>148.33674999999999</c:v>
                </c:pt>
                <c:pt idx="764" formatCode="_(&quot;$&quot;* #,##0.00_);_(&quot;$&quot;* \(#,##0.00\);_(&quot;$&quot;* &quot;-&quot;??_);_(@_)">
                  <c:v>147.2647</c:v>
                </c:pt>
                <c:pt idx="765" formatCode="_(&quot;$&quot;* #,##0.00_);_(&quot;$&quot;* \(#,##0.00\);_(&quot;$&quot;* &quot;-&quot;??_);_(@_)">
                  <c:v>145.59558333333334</c:v>
                </c:pt>
                <c:pt idx="766" formatCode="_(&quot;$&quot;* #,##0.00_);_(&quot;$&quot;* \(#,##0.00\);_(&quot;$&quot;* &quot;-&quot;??_);_(@_)">
                  <c:v>145.59888333333336</c:v>
                </c:pt>
                <c:pt idx="767" formatCode="_(&quot;$&quot;* #,##0.00_);_(&quot;$&quot;* \(#,##0.00\);_(&quot;$&quot;* &quot;-&quot;??_);_(@_)">
                  <c:v>145.29046666666667</c:v>
                </c:pt>
                <c:pt idx="768" formatCode="_(&quot;$&quot;* #,##0.00_);_(&quot;$&quot;* \(#,##0.00\);_(&quot;$&quot;* &quot;-&quot;??_);_(@_)">
                  <c:v>144.75278333333333</c:v>
                </c:pt>
                <c:pt idx="769" formatCode="_(&quot;$&quot;* #,##0.00_);_(&quot;$&quot;* \(#,##0.00\);_(&quot;$&quot;* &quot;-&quot;??_);_(@_)">
                  <c:v>144.50868333333332</c:v>
                </c:pt>
                <c:pt idx="770" formatCode="_(&quot;$&quot;* #,##0.00_);_(&quot;$&quot;* \(#,##0.00\);_(&quot;$&quot;* &quot;-&quot;??_);_(@_)">
                  <c:v>144.29261666666665</c:v>
                </c:pt>
                <c:pt idx="771" formatCode="_(&quot;$&quot;* #,##0.00_);_(&quot;$&quot;* \(#,##0.00\);_(&quot;$&quot;* &quot;-&quot;??_);_(@_)">
                  <c:v>144.25468333333336</c:v>
                </c:pt>
                <c:pt idx="772" formatCode="_(&quot;$&quot;* #,##0.00_);_(&quot;$&quot;* \(#,##0.00\);_(&quot;$&quot;* &quot;-&quot;??_);_(@_)">
                  <c:v>143.36734999999999</c:v>
                </c:pt>
                <c:pt idx="773" formatCode="_(&quot;$&quot;* #,##0.00_);_(&quot;$&quot;* \(#,##0.00\);_(&quot;$&quot;* &quot;-&quot;??_);_(@_)">
                  <c:v>142.35301666666666</c:v>
                </c:pt>
                <c:pt idx="774" formatCode="_(&quot;$&quot;* #,##0.00_);_(&quot;$&quot;* \(#,##0.00\);_(&quot;$&quot;* &quot;-&quot;??_);_(@_)">
                  <c:v>141.80545000000001</c:v>
                </c:pt>
                <c:pt idx="775" formatCode="_(&quot;$&quot;* #,##0.00_);_(&quot;$&quot;* \(#,##0.00\);_(&quot;$&quot;* &quot;-&quot;??_);_(@_)">
                  <c:v>141.61413333333334</c:v>
                </c:pt>
                <c:pt idx="776" formatCode="_(&quot;$&quot;* #,##0.00_);_(&quot;$&quot;* \(#,##0.00\);_(&quot;$&quot;* &quot;-&quot;??_);_(@_)">
                  <c:v>141.66361666666666</c:v>
                </c:pt>
                <c:pt idx="777" formatCode="_(&quot;$&quot;* #,##0.00_);_(&quot;$&quot;* \(#,##0.00\);_(&quot;$&quot;* &quot;-&quot;??_);_(@_)">
                  <c:v>140.93131666666667</c:v>
                </c:pt>
                <c:pt idx="778" formatCode="_(&quot;$&quot;* #,##0.00_);_(&quot;$&quot;* \(#,##0.00\);_(&quot;$&quot;* &quot;-&quot;??_);_(@_)">
                  <c:v>139.58876666666666</c:v>
                </c:pt>
                <c:pt idx="779" formatCode="_(&quot;$&quot;* #,##0.00_);_(&quot;$&quot;* \(#,##0.00\);_(&quot;$&quot;* &quot;-&quot;??_);_(@_)">
                  <c:v>137.97408333333331</c:v>
                </c:pt>
                <c:pt idx="780" formatCode="_(&quot;$&quot;* #,##0.00_);_(&quot;$&quot;* \(#,##0.00\);_(&quot;$&quot;* &quot;-&quot;??_);_(@_)">
                  <c:v>135.96354999999997</c:v>
                </c:pt>
                <c:pt idx="781" formatCode="_(&quot;$&quot;* #,##0.00_);_(&quot;$&quot;* \(#,##0.00\);_(&quot;$&quot;* &quot;-&quot;??_);_(@_)">
                  <c:v>134.31091666666666</c:v>
                </c:pt>
                <c:pt idx="782" formatCode="_(&quot;$&quot;* #,##0.00_);_(&quot;$&quot;* \(#,##0.00\);_(&quot;$&quot;* &quot;-&quot;??_);_(@_)">
                  <c:v>132.49995000000001</c:v>
                </c:pt>
                <c:pt idx="783" formatCode="_(&quot;$&quot;* #,##0.00_);_(&quot;$&quot;* \(#,##0.00\);_(&quot;$&quot;* &quot;-&quot;??_);_(@_)">
                  <c:v>131.73466666666667</c:v>
                </c:pt>
                <c:pt idx="784" formatCode="_(&quot;$&quot;* #,##0.00_);_(&quot;$&quot;* \(#,##0.00\);_(&quot;$&quot;* &quot;-&quot;??_);_(@_)">
                  <c:v>130.99576666666664</c:v>
                </c:pt>
                <c:pt idx="785" formatCode="_(&quot;$&quot;* #,##0.00_);_(&quot;$&quot;* \(#,##0.00\);_(&quot;$&quot;* &quot;-&quot;??_);_(@_)">
                  <c:v>129.95174999999998</c:v>
                </c:pt>
                <c:pt idx="786" formatCode="_(&quot;$&quot;* #,##0.00_);_(&quot;$&quot;* \(#,##0.00\);_(&quot;$&quot;* &quot;-&quot;??_);_(@_)">
                  <c:v>129.50808333333333</c:v>
                </c:pt>
                <c:pt idx="787" formatCode="_(&quot;$&quot;* #,##0.00_);_(&quot;$&quot;* \(#,##0.00\);_(&quot;$&quot;* &quot;-&quot;??_);_(@_)">
                  <c:v>128.59766666666667</c:v>
                </c:pt>
                <c:pt idx="788" formatCode="_(&quot;$&quot;* #,##0.00_);_(&quot;$&quot;* \(#,##0.00\);_(&quot;$&quot;* &quot;-&quot;??_);_(@_)">
                  <c:v>127.41676666666666</c:v>
                </c:pt>
                <c:pt idx="789" formatCode="_(&quot;$&quot;* #,##0.00_);_(&quot;$&quot;* \(#,##0.00\);_(&quot;$&quot;* &quot;-&quot;??_);_(@_)">
                  <c:v>126.50963333333333</c:v>
                </c:pt>
                <c:pt idx="790" formatCode="_(&quot;$&quot;* #,##0.00_);_(&quot;$&quot;* \(#,##0.00\);_(&quot;$&quot;* &quot;-&quot;??_);_(@_)">
                  <c:v>125.68333333333332</c:v>
                </c:pt>
                <c:pt idx="791" formatCode="_(&quot;$&quot;* #,##0.00_);_(&quot;$&quot;* \(#,##0.00\);_(&quot;$&quot;* &quot;-&quot;??_);_(@_)">
                  <c:v>126.27378333333336</c:v>
                </c:pt>
                <c:pt idx="792" formatCode="_(&quot;$&quot;* #,##0.00_);_(&quot;$&quot;* \(#,##0.00\);_(&quot;$&quot;* &quot;-&quot;??_);_(@_)">
                  <c:v>126.36284999999999</c:v>
                </c:pt>
                <c:pt idx="793" formatCode="_(&quot;$&quot;* #,##0.00_);_(&quot;$&quot;* \(#,##0.00\);_(&quot;$&quot;* &quot;-&quot;??_);_(@_)">
                  <c:v>126.4948</c:v>
                </c:pt>
                <c:pt idx="794" formatCode="_(&quot;$&quot;* #,##0.00_);_(&quot;$&quot;* \(#,##0.00\);_(&quot;$&quot;* &quot;-&quot;??_);_(@_)">
                  <c:v>127.88353333333333</c:v>
                </c:pt>
                <c:pt idx="795" formatCode="_(&quot;$&quot;* #,##0.00_);_(&quot;$&quot;* \(#,##0.00\);_(&quot;$&quot;* &quot;-&quot;??_);_(@_)">
                  <c:v>129.04631666666668</c:v>
                </c:pt>
                <c:pt idx="796" formatCode="_(&quot;$&quot;* #,##0.00_);_(&quot;$&quot;* \(#,##0.00\);_(&quot;$&quot;* &quot;-&quot;??_);_(@_)">
                  <c:v>130.65275</c:v>
                </c:pt>
                <c:pt idx="797" formatCode="_(&quot;$&quot;* #,##0.00_);_(&quot;$&quot;* \(#,##0.00\);_(&quot;$&quot;* &quot;-&quot;??_);_(@_)">
                  <c:v>131.69511666666668</c:v>
                </c:pt>
                <c:pt idx="798" formatCode="_(&quot;$&quot;* #,##0.00_);_(&quot;$&quot;* \(#,##0.00\);_(&quot;$&quot;* &quot;-&quot;??_);_(@_)">
                  <c:v>132.52966666666666</c:v>
                </c:pt>
                <c:pt idx="799" formatCode="_(&quot;$&quot;* #,##0.00_);_(&quot;$&quot;* \(#,##0.00\);_(&quot;$&quot;* &quot;-&quot;??_);_(@_)">
                  <c:v>133.27844999999999</c:v>
                </c:pt>
                <c:pt idx="800" formatCode="_(&quot;$&quot;* #,##0.00_);_(&quot;$&quot;* \(#,##0.00\);_(&quot;$&quot;* &quot;-&quot;??_);_(@_)">
                  <c:v>134.00083333333333</c:v>
                </c:pt>
                <c:pt idx="801" formatCode="_(&quot;$&quot;* #,##0.00_);_(&quot;$&quot;* \(#,##0.00\);_(&quot;$&quot;* &quot;-&quot;??_);_(@_)">
                  <c:v>135.27080000000001</c:v>
                </c:pt>
                <c:pt idx="802" formatCode="_(&quot;$&quot;* #,##0.00_);_(&quot;$&quot;* \(#,##0.00\);_(&quot;$&quot;* &quot;-&quot;??_);_(@_)">
                  <c:v>136.55233333333334</c:v>
                </c:pt>
                <c:pt idx="803" formatCode="_(&quot;$&quot;* #,##0.00_);_(&quot;$&quot;* \(#,##0.00\);_(&quot;$&quot;* &quot;-&quot;??_);_(@_)">
                  <c:v>137.52873333333332</c:v>
                </c:pt>
                <c:pt idx="804" formatCode="_(&quot;$&quot;* #,##0.00_);_(&quot;$&quot;* \(#,##0.00\);_(&quot;$&quot;* &quot;-&quot;??_);_(@_)">
                  <c:v>138.97190000000001</c:v>
                </c:pt>
                <c:pt idx="805" formatCode="_(&quot;$&quot;* #,##0.00_);_(&quot;$&quot;* \(#,##0.00\);_(&quot;$&quot;* &quot;-&quot;??_);_(@_)">
                  <c:v>140.73008333333334</c:v>
                </c:pt>
                <c:pt idx="806" formatCode="_(&quot;$&quot;* #,##0.00_);_(&quot;$&quot;* \(#,##0.00\);_(&quot;$&quot;* &quot;-&quot;??_);_(@_)">
                  <c:v>141.5762</c:v>
                </c:pt>
                <c:pt idx="807" formatCode="_(&quot;$&quot;* #,##0.00_);_(&quot;$&quot;* \(#,##0.00\);_(&quot;$&quot;* &quot;-&quot;??_);_(@_)">
                  <c:v>142.10068333333334</c:v>
                </c:pt>
                <c:pt idx="808" formatCode="_(&quot;$&quot;* #,##0.00_);_(&quot;$&quot;* \(#,##0.00\);_(&quot;$&quot;* &quot;-&quot;??_);_(@_)">
                  <c:v>142.57898333333333</c:v>
                </c:pt>
                <c:pt idx="809" formatCode="_(&quot;$&quot;* #,##0.00_);_(&quot;$&quot;* \(#,##0.00\);_(&quot;$&quot;* &quot;-&quot;??_);_(@_)">
                  <c:v>144.05678333333333</c:v>
                </c:pt>
                <c:pt idx="810" formatCode="_(&quot;$&quot;* #,##0.00_);_(&quot;$&quot;* \(#,##0.00\);_(&quot;$&quot;* &quot;-&quot;??_);_(@_)">
                  <c:v>145.79516666666666</c:v>
                </c:pt>
                <c:pt idx="811" formatCode="_(&quot;$&quot;* #,##0.00_);_(&quot;$&quot;* \(#,##0.00\);_(&quot;$&quot;* &quot;-&quot;??_);_(@_)">
                  <c:v>146.75176666666667</c:v>
                </c:pt>
                <c:pt idx="812" formatCode="_(&quot;$&quot;* #,##0.00_);_(&quot;$&quot;* \(#,##0.00\);_(&quot;$&quot;* &quot;-&quot;??_);_(@_)">
                  <c:v>148.67321666666669</c:v>
                </c:pt>
                <c:pt idx="813" formatCode="_(&quot;$&quot;* #,##0.00_);_(&quot;$&quot;* \(#,##0.00\);_(&quot;$&quot;* &quot;-&quot;??_);_(@_)">
                  <c:v>149.93166666666667</c:v>
                </c:pt>
                <c:pt idx="814" formatCode="_(&quot;$&quot;* #,##0.00_);_(&quot;$&quot;* \(#,##0.00\);_(&quot;$&quot;* &quot;-&quot;??_);_(@_)">
                  <c:v>150.8289</c:v>
                </c:pt>
                <c:pt idx="815" formatCode="_(&quot;$&quot;* #,##0.00_);_(&quot;$&quot;* \(#,##0.00\);_(&quot;$&quot;* &quot;-&quot;??_);_(@_)">
                  <c:v>150.89826666666667</c:v>
                </c:pt>
                <c:pt idx="816" formatCode="_(&quot;$&quot;* #,##0.00_);_(&quot;$&quot;* \(#,##0.00\);_(&quot;$&quot;* &quot;-&quot;??_);_(@_)">
                  <c:v>150.82980000000001</c:v>
                </c:pt>
                <c:pt idx="817" formatCode="_(&quot;$&quot;* #,##0.00_);_(&quot;$&quot;* \(#,##0.00\);_(&quot;$&quot;* &quot;-&quot;??_);_(@_)">
                  <c:v>151.11083333333332</c:v>
                </c:pt>
                <c:pt idx="818" formatCode="_(&quot;$&quot;* #,##0.00_);_(&quot;$&quot;* \(#,##0.00\);_(&quot;$&quot;* &quot;-&quot;??_);_(@_)">
                  <c:v>151.26211666666666</c:v>
                </c:pt>
                <c:pt idx="819" formatCode="_(&quot;$&quot;* #,##0.00_);_(&quot;$&quot;* \(#,##0.00\);_(&quot;$&quot;* &quot;-&quot;??_);_(@_)">
                  <c:v>151.59605000000002</c:v>
                </c:pt>
                <c:pt idx="820" formatCode="_(&quot;$&quot;* #,##0.00_);_(&quot;$&quot;* \(#,##0.00\);_(&quot;$&quot;* &quot;-&quot;??_);_(@_)">
                  <c:v>151.91155000000001</c:v>
                </c:pt>
                <c:pt idx="821" formatCode="_(&quot;$&quot;* #,##0.00_);_(&quot;$&quot;* \(#,##0.00\);_(&quot;$&quot;* &quot;-&quot;??_);_(@_)">
                  <c:v>151.49363333333335</c:v>
                </c:pt>
                <c:pt idx="822" formatCode="_(&quot;$&quot;* #,##0.00_);_(&quot;$&quot;* \(#,##0.00\);_(&quot;$&quot;* &quot;-&quot;??_);_(@_)">
                  <c:v>150.67763333333332</c:v>
                </c:pt>
                <c:pt idx="823" formatCode="_(&quot;$&quot;* #,##0.00_);_(&quot;$&quot;* \(#,##0.00\);_(&quot;$&quot;* &quot;-&quot;??_);_(@_)">
                  <c:v>150.04993333333331</c:v>
                </c:pt>
                <c:pt idx="824" formatCode="_(&quot;$&quot;* #,##0.00_);_(&quot;$&quot;* \(#,##0.00\);_(&quot;$&quot;* &quot;-&quot;??_);_(@_)">
                  <c:v>148.62603333333334</c:v>
                </c:pt>
                <c:pt idx="825" formatCode="_(&quot;$&quot;* #,##0.00_);_(&quot;$&quot;* \(#,##0.00\);_(&quot;$&quot;* &quot;-&quot;??_);_(@_)">
                  <c:v>147.66961666666666</c:v>
                </c:pt>
                <c:pt idx="826" formatCode="_(&quot;$&quot;* #,##0.00_);_(&quot;$&quot;* \(#,##0.00\);_(&quot;$&quot;* &quot;-&quot;??_);_(@_)">
                  <c:v>146.82056666666668</c:v>
                </c:pt>
                <c:pt idx="827" formatCode="_(&quot;$&quot;* #,##0.00_);_(&quot;$&quot;* \(#,##0.00\);_(&quot;$&quot;* &quot;-&quot;??_);_(@_)">
                  <c:v>146.29693333333333</c:v>
                </c:pt>
                <c:pt idx="828" formatCode="_(&quot;$&quot;* #,##0.00_);_(&quot;$&quot;* \(#,##0.00\);_(&quot;$&quot;* &quot;-&quot;??_);_(@_)">
                  <c:v>145.80136666666667</c:v>
                </c:pt>
                <c:pt idx="829" formatCode="_(&quot;$&quot;* #,##0.00_);_(&quot;$&quot;* \(#,##0.00\);_(&quot;$&quot;* &quot;-&quot;??_);_(@_)">
                  <c:v>146.07061666666667</c:v>
                </c:pt>
                <c:pt idx="830" formatCode="_(&quot;$&quot;* #,##0.00_);_(&quot;$&quot;* \(#,##0.00\);_(&quot;$&quot;* &quot;-&quot;??_);_(@_)">
                  <c:v>147.24673333333334</c:v>
                </c:pt>
                <c:pt idx="831" formatCode="_(&quot;$&quot;* #,##0.00_);_(&quot;$&quot;* \(#,##0.00\);_(&quot;$&quot;* &quot;-&quot;??_);_(@_)">
                  <c:v>147.8546</c:v>
                </c:pt>
                <c:pt idx="832" formatCode="_(&quot;$&quot;* #,##0.00_);_(&quot;$&quot;* \(#,##0.00\);_(&quot;$&quot;* &quot;-&quot;??_);_(@_)">
                  <c:v>148.75649999999999</c:v>
                </c:pt>
                <c:pt idx="833" formatCode="_(&quot;$&quot;* #,##0.00_);_(&quot;$&quot;* \(#,##0.00\);_(&quot;$&quot;* &quot;-&quot;??_);_(@_)">
                  <c:v>149.62866666666665</c:v>
                </c:pt>
                <c:pt idx="834" formatCode="_(&quot;$&quot;* #,##0.00_);_(&quot;$&quot;* \(#,##0.00\);_(&quot;$&quot;* &quot;-&quot;??_);_(@_)">
                  <c:v>150.0565</c:v>
                </c:pt>
                <c:pt idx="835" formatCode="_(&quot;$&quot;* #,##0.00_);_(&quot;$&quot;* \(#,##0.00\);_(&quot;$&quot;* &quot;-&quot;??_);_(@_)">
                  <c:v>149.96399999999997</c:v>
                </c:pt>
                <c:pt idx="836" formatCode="_(&quot;$&quot;* #,##0.00_);_(&quot;$&quot;* \(#,##0.00\);_(&quot;$&quot;* &quot;-&quot;??_);_(@_)">
                  <c:v>149.75916666666663</c:v>
                </c:pt>
                <c:pt idx="837" formatCode="_(&quot;$&quot;* #,##0.00_);_(&quot;$&quot;* \(#,##0.00\);_(&quot;$&quot;* &quot;-&quot;??_);_(@_)">
                  <c:v>149.98878333333332</c:v>
                </c:pt>
                <c:pt idx="838" formatCode="_(&quot;$&quot;* #,##0.00_);_(&quot;$&quot;* \(#,##0.00\);_(&quot;$&quot;* &quot;-&quot;??_);_(@_)">
                  <c:v>150.48105000000001</c:v>
                </c:pt>
                <c:pt idx="839" formatCode="_(&quot;$&quot;* #,##0.00_);_(&quot;$&quot;* \(#,##0.00\);_(&quot;$&quot;* &quot;-&quot;??_);_(@_)">
                  <c:v>151.20951666666667</c:v>
                </c:pt>
                <c:pt idx="840" formatCode="_(&quot;$&quot;* #,##0.00_);_(&quot;$&quot;* \(#,##0.00\);_(&quot;$&quot;* &quot;-&quot;??_);_(@_)">
                  <c:v>152.67965000000001</c:v>
                </c:pt>
                <c:pt idx="841" formatCode="_(&quot;$&quot;* #,##0.00_);_(&quot;$&quot;* \(#,##0.00\);_(&quot;$&quot;* &quot;-&quot;??_);_(@_)">
                  <c:v>154.13491666666667</c:v>
                </c:pt>
                <c:pt idx="842" formatCode="_(&quot;$&quot;* #,##0.00_);_(&quot;$&quot;* \(#,##0.00\);_(&quot;$&quot;* &quot;-&quot;??_);_(@_)">
                  <c:v>155.00048333333334</c:v>
                </c:pt>
                <c:pt idx="843" formatCode="_(&quot;$&quot;* #,##0.00_);_(&quot;$&quot;* \(#,##0.00\);_(&quot;$&quot;* &quot;-&quot;??_);_(@_)">
                  <c:v>155.98166666666665</c:v>
                </c:pt>
                <c:pt idx="844" formatCode="_(&quot;$&quot;* #,##0.00_);_(&quot;$&quot;* \(#,##0.00\);_(&quot;$&quot;* &quot;-&quot;??_);_(@_)">
                  <c:v>156.70846666666668</c:v>
                </c:pt>
                <c:pt idx="845" formatCode="_(&quot;$&quot;* #,##0.00_);_(&quot;$&quot;* \(#,##0.00\);_(&quot;$&quot;* &quot;-&quot;??_);_(@_)">
                  <c:v>157.25026666666668</c:v>
                </c:pt>
                <c:pt idx="846" formatCode="_(&quot;$&quot;* #,##0.00_);_(&quot;$&quot;* \(#,##0.00\);_(&quot;$&quot;* &quot;-&quot;??_);_(@_)">
                  <c:v>157.29156666666668</c:v>
                </c:pt>
                <c:pt idx="847" formatCode="_(&quot;$&quot;* #,##0.00_);_(&quot;$&quot;* \(#,##0.00\);_(&quot;$&quot;* &quot;-&quot;??_);_(@_)">
                  <c:v>157.5377</c:v>
                </c:pt>
                <c:pt idx="848" formatCode="_(&quot;$&quot;* #,##0.00_);_(&quot;$&quot;* \(#,##0.00\);_(&quot;$&quot;* &quot;-&quot;??_);_(@_)">
                  <c:v>158.28598333333332</c:v>
                </c:pt>
                <c:pt idx="849" formatCode="_(&quot;$&quot;* #,##0.00_);_(&quot;$&quot;* \(#,##0.00\);_(&quot;$&quot;* &quot;-&quot;??_);_(@_)">
                  <c:v>159.27213333333336</c:v>
                </c:pt>
                <c:pt idx="850" formatCode="_(&quot;$&quot;* #,##0.00_);_(&quot;$&quot;* \(#,##0.00\);_(&quot;$&quot;* &quot;-&quot;??_);_(@_)">
                  <c:v>160.25001666666665</c:v>
                </c:pt>
                <c:pt idx="851" formatCode="_(&quot;$&quot;* #,##0.00_);_(&quot;$&quot;* \(#,##0.00\);_(&quot;$&quot;* &quot;-&quot;??_);_(@_)">
                  <c:v>161.46411666666665</c:v>
                </c:pt>
                <c:pt idx="852" formatCode="_(&quot;$&quot;* #,##0.00_);_(&quot;$&quot;* \(#,##0.00\);_(&quot;$&quot;* &quot;-&quot;??_);_(@_)">
                  <c:v>162.4734</c:v>
                </c:pt>
                <c:pt idx="853" formatCode="_(&quot;$&quot;* #,##0.00_);_(&quot;$&quot;* \(#,##0.00\);_(&quot;$&quot;* &quot;-&quot;??_);_(@_)">
                  <c:v>163.11596666666665</c:v>
                </c:pt>
                <c:pt idx="854" formatCode="_(&quot;$&quot;* #,##0.00_);_(&quot;$&quot;* \(#,##0.00\);_(&quot;$&quot;* &quot;-&quot;??_);_(@_)">
                  <c:v>163.06146666666669</c:v>
                </c:pt>
                <c:pt idx="855" formatCode="_(&quot;$&quot;* #,##0.00_);_(&quot;$&quot;* \(#,##0.00\);_(&quot;$&quot;* &quot;-&quot;??_);_(@_)">
                  <c:v>162.38421666666667</c:v>
                </c:pt>
                <c:pt idx="856" formatCode="_(&quot;$&quot;* #,##0.00_);_(&quot;$&quot;* \(#,##0.00\);_(&quot;$&quot;* &quot;-&quot;??_);_(@_)">
                  <c:v>161.38155</c:v>
                </c:pt>
                <c:pt idx="857" formatCode="_(&quot;$&quot;* #,##0.00_);_(&quot;$&quot;* \(#,##0.00\);_(&quot;$&quot;* &quot;-&quot;??_);_(@_)">
                  <c:v>161.37</c:v>
                </c:pt>
                <c:pt idx="858" formatCode="_(&quot;$&quot;* #,##0.00_);_(&quot;$&quot;* \(#,##0.00\);_(&quot;$&quot;* &quot;-&quot;??_);_(@_)">
                  <c:v>161.60951666666668</c:v>
                </c:pt>
                <c:pt idx="859" formatCode="_(&quot;$&quot;* #,##0.00_);_(&quot;$&quot;* \(#,##0.00\);_(&quot;$&quot;* &quot;-&quot;??_);_(@_)">
                  <c:v>161.70366666666666</c:v>
                </c:pt>
                <c:pt idx="860" formatCode="_(&quot;$&quot;* #,##0.00_);_(&quot;$&quot;* \(#,##0.00\);_(&quot;$&quot;* &quot;-&quot;??_);_(@_)">
                  <c:v>162.43708333333333</c:v>
                </c:pt>
                <c:pt idx="861" formatCode="_(&quot;$&quot;* #,##0.00_);_(&quot;$&quot;* \(#,##0.00\);_(&quot;$&quot;* &quot;-&quot;??_);_(@_)">
                  <c:v>163.56530000000001</c:v>
                </c:pt>
                <c:pt idx="862" formatCode="_(&quot;$&quot;* #,##0.00_);_(&quot;$&quot;* \(#,##0.00\);_(&quot;$&quot;* &quot;-&quot;??_);_(@_)">
                  <c:v>164.64726666666667</c:v>
                </c:pt>
                <c:pt idx="863" formatCode="_(&quot;$&quot;* #,##0.00_);_(&quot;$&quot;* \(#,##0.00\);_(&quot;$&quot;* &quot;-&quot;??_);_(@_)">
                  <c:v>164.55806666666666</c:v>
                </c:pt>
                <c:pt idx="864" formatCode="_(&quot;$&quot;* #,##0.00_);_(&quot;$&quot;* \(#,##0.00\);_(&quot;$&quot;* &quot;-&quot;??_);_(@_)">
                  <c:v>164.57788333333335</c:v>
                </c:pt>
                <c:pt idx="865" formatCode="_(&quot;$&quot;* #,##0.00_);_(&quot;$&quot;* \(#,##0.00\);_(&quot;$&quot;* &quot;-&quot;??_);_(@_)">
                  <c:v>164.33671666666666</c:v>
                </c:pt>
                <c:pt idx="866" formatCode="_(&quot;$&quot;* #,##0.00_);_(&quot;$&quot;* \(#,##0.00\);_(&quot;$&quot;* &quot;-&quot;??_);_(@_)">
                  <c:v>163.88906666666665</c:v>
                </c:pt>
                <c:pt idx="867" formatCode="_(&quot;$&quot;* #,##0.00_);_(&quot;$&quot;* \(#,##0.00\);_(&quot;$&quot;* &quot;-&quot;??_);_(@_)">
                  <c:v>164.01790000000003</c:v>
                </c:pt>
                <c:pt idx="868" formatCode="_(&quot;$&quot;* #,##0.00_);_(&quot;$&quot;* \(#,##0.00\);_(&quot;$&quot;* &quot;-&quot;??_);_(@_)">
                  <c:v>164.51839999999999</c:v>
                </c:pt>
                <c:pt idx="869" formatCode="_(&quot;$&quot;* #,##0.00_);_(&quot;$&quot;* \(#,##0.00\);_(&quot;$&quot;* &quot;-&quot;??_);_(@_)">
                  <c:v>165.27328333333335</c:v>
                </c:pt>
                <c:pt idx="870" formatCode="_(&quot;$&quot;* #,##0.00_);_(&quot;$&quot;* \(#,##0.00\);_(&quot;$&quot;* &quot;-&quot;??_);_(@_)">
                  <c:v>165.80351666666667</c:v>
                </c:pt>
                <c:pt idx="871" formatCode="_(&quot;$&quot;* #,##0.00_);_(&quot;$&quot;* \(#,##0.00\);_(&quot;$&quot;* &quot;-&quot;??_);_(@_)">
                  <c:v>166.41138333333333</c:v>
                </c:pt>
                <c:pt idx="872" formatCode="_(&quot;$&quot;* #,##0.00_);_(&quot;$&quot;* \(#,##0.00\);_(&quot;$&quot;* &quot;-&quot;??_);_(@_)">
                  <c:v>166.7467</c:v>
                </c:pt>
                <c:pt idx="873" formatCode="_(&quot;$&quot;* #,##0.00_);_(&quot;$&quot;* \(#,##0.00\);_(&quot;$&quot;* &quot;-&quot;??_);_(@_)">
                  <c:v>167.59905000000001</c:v>
                </c:pt>
                <c:pt idx="874" formatCode="_(&quot;$&quot;* #,##0.00_);_(&quot;$&quot;* \(#,##0.00\);_(&quot;$&quot;* &quot;-&quot;??_);_(@_)">
                  <c:v>168.23005000000001</c:v>
                </c:pt>
                <c:pt idx="875" formatCode="_(&quot;$&quot;* #,##0.00_);_(&quot;$&quot;* \(#,##0.00\);_(&quot;$&quot;* &quot;-&quot;??_);_(@_)">
                  <c:v>168.59014999999999</c:v>
                </c:pt>
                <c:pt idx="876" formatCode="_(&quot;$&quot;* #,##0.00_);_(&quot;$&quot;* \(#,##0.00\);_(&quot;$&quot;* &quot;-&quot;??_);_(@_)">
                  <c:v>169.41938333333334</c:v>
                </c:pt>
                <c:pt idx="877" formatCode="_(&quot;$&quot;* #,##0.00_);_(&quot;$&quot;* \(#,##0.00\);_(&quot;$&quot;* &quot;-&quot;??_);_(@_)">
                  <c:v>170.46005</c:v>
                </c:pt>
                <c:pt idx="878" formatCode="_(&quot;$&quot;* #,##0.00_);_(&quot;$&quot;* \(#,##0.00\);_(&quot;$&quot;* &quot;-&quot;??_);_(@_)">
                  <c:v>171.61943333333332</c:v>
                </c:pt>
                <c:pt idx="879" formatCode="_(&quot;$&quot;* #,##0.00_);_(&quot;$&quot;* \(#,##0.00\);_(&quot;$&quot;* &quot;-&quot;??_);_(@_)">
                  <c:v>171.41096666666667</c:v>
                </c:pt>
                <c:pt idx="880" formatCode="_(&quot;$&quot;* #,##0.00_);_(&quot;$&quot;* \(#,##0.00\);_(&quot;$&quot;* &quot;-&quot;??_);_(@_)">
                  <c:v>171.21406666666667</c:v>
                </c:pt>
                <c:pt idx="881" formatCode="_(&quot;$&quot;* #,##0.00_);_(&quot;$&quot;* \(#,##0.00\);_(&quot;$&quot;* &quot;-&quot;??_);_(@_)">
                  <c:v>171.40549999999999</c:v>
                </c:pt>
                <c:pt idx="882" formatCode="_(&quot;$&quot;* #,##0.00_);_(&quot;$&quot;* \(#,##0.00\);_(&quot;$&quot;* &quot;-&quot;??_);_(@_)">
                  <c:v>171.6916166666667</c:v>
                </c:pt>
                <c:pt idx="883" formatCode="_(&quot;$&quot;* #,##0.00_);_(&quot;$&quot;* \(#,##0.00\);_(&quot;$&quot;* &quot;-&quot;??_);_(@_)">
                  <c:v>171.96455000000003</c:v>
                </c:pt>
                <c:pt idx="884" formatCode="_(&quot;$&quot;* #,##0.00_);_(&quot;$&quot;* \(#,##0.00\);_(&quot;$&quot;* &quot;-&quot;??_);_(@_)">
                  <c:v>172.23416666666665</c:v>
                </c:pt>
                <c:pt idx="885" formatCode="_(&quot;$&quot;* #,##0.00_);_(&quot;$&quot;* \(#,##0.00\);_(&quot;$&quot;* &quot;-&quot;??_);_(@_)">
                  <c:v>172.14981666666665</c:v>
                </c:pt>
                <c:pt idx="886" formatCode="_(&quot;$&quot;* #,##0.00_);_(&quot;$&quot;* \(#,##0.00\);_(&quot;$&quot;* &quot;-&quot;??_);_(@_)">
                  <c:v>172.11178333333331</c:v>
                </c:pt>
                <c:pt idx="887" formatCode="_(&quot;$&quot;* #,##0.00_);_(&quot;$&quot;* \(#,##0.00\);_(&quot;$&quot;* &quot;-&quot;??_);_(@_)">
                  <c:v>172.16139999999999</c:v>
                </c:pt>
                <c:pt idx="888" formatCode="_(&quot;$&quot;* #,##0.00_);_(&quot;$&quot;* \(#,##0.00\);_(&quot;$&quot;* &quot;-&quot;??_);_(@_)">
                  <c:v>172.22426666666669</c:v>
                </c:pt>
                <c:pt idx="889" formatCode="_(&quot;$&quot;* #,##0.00_);_(&quot;$&quot;* \(#,##0.00\);_(&quot;$&quot;* &quot;-&quot;??_);_(@_)">
                  <c:v>172.57825</c:v>
                </c:pt>
                <c:pt idx="890" formatCode="_(&quot;$&quot;* #,##0.00_);_(&quot;$&quot;* \(#,##0.00\);_(&quot;$&quot;* &quot;-&quot;??_);_(@_)">
                  <c:v>173.08276666666669</c:v>
                </c:pt>
                <c:pt idx="891" formatCode="_(&quot;$&quot;* #,##0.00_);_(&quot;$&quot;* \(#,##0.00\);_(&quot;$&quot;* &quot;-&quot;??_);_(@_)">
                  <c:v>174.49373333333332</c:v>
                </c:pt>
                <c:pt idx="892" formatCode="_(&quot;$&quot;* #,##0.00_);_(&quot;$&quot;* \(#,##0.00\);_(&quot;$&quot;* &quot;-&quot;??_);_(@_)">
                  <c:v>176.00063333333335</c:v>
                </c:pt>
                <c:pt idx="893" formatCode="_(&quot;$&quot;* #,##0.00_);_(&quot;$&quot;* \(#,##0.00\);_(&quot;$&quot;* &quot;-&quot;??_);_(@_)">
                  <c:v>177.0907</c:v>
                </c:pt>
                <c:pt idx="894" formatCode="_(&quot;$&quot;* #,##0.00_);_(&quot;$&quot;* \(#,##0.00\);_(&quot;$&quot;* &quot;-&quot;??_);_(@_)">
                  <c:v>177.71595000000002</c:v>
                </c:pt>
                <c:pt idx="895" formatCode="_(&quot;$&quot;* #,##0.00_);_(&quot;$&quot;* \(#,##0.00\);_(&quot;$&quot;* &quot;-&quot;??_);_(@_)">
                  <c:v>177.80196666666666</c:v>
                </c:pt>
                <c:pt idx="896" formatCode="_(&quot;$&quot;* #,##0.00_);_(&quot;$&quot;* \(#,##0.00\);_(&quot;$&quot;* &quot;-&quot;??_);_(@_)">
                  <c:v>178.35113333333334</c:v>
                </c:pt>
                <c:pt idx="897" formatCode="_(&quot;$&quot;* #,##0.00_);_(&quot;$&quot;* \(#,##0.00\);_(&quot;$&quot;* &quot;-&quot;??_);_(@_)">
                  <c:v>178.49504999999999</c:v>
                </c:pt>
                <c:pt idx="898" formatCode="_(&quot;$&quot;* #,##0.00_);_(&quot;$&quot;* \(#,##0.00\);_(&quot;$&quot;* &quot;-&quot;??_);_(@_)">
                  <c:v>178.96481666666668</c:v>
                </c:pt>
                <c:pt idx="899" formatCode="_(&quot;$&quot;* #,##0.00_);_(&quot;$&quot;* \(#,##0.00\);_(&quot;$&quot;* &quot;-&quot;??_);_(@_)">
                  <c:v>179.58180000000002</c:v>
                </c:pt>
                <c:pt idx="900" formatCode="_(&quot;$&quot;* #,##0.00_);_(&quot;$&quot;* \(#,##0.00\);_(&quot;$&quot;* &quot;-&quot;??_);_(@_)">
                  <c:v>180.36585000000002</c:v>
                </c:pt>
                <c:pt idx="901" formatCode="_(&quot;$&quot;* #,##0.00_);_(&quot;$&quot;* \(#,##0.00\);_(&quot;$&quot;* &quot;-&quot;??_);_(@_)">
                  <c:v>181.72056666666666</c:v>
                </c:pt>
                <c:pt idx="902" formatCode="_(&quot;$&quot;* #,##0.00_);_(&quot;$&quot;* \(#,##0.00\);_(&quot;$&quot;* &quot;-&quot;??_);_(@_)">
                  <c:v>182.44010000000003</c:v>
                </c:pt>
                <c:pt idx="903" formatCode="_(&quot;$&quot;* #,##0.00_);_(&quot;$&quot;* \(#,##0.00\);_(&quot;$&quot;* &quot;-&quot;??_);_(@_)">
                  <c:v>183.11001666666667</c:v>
                </c:pt>
                <c:pt idx="904" formatCode="_(&quot;$&quot;* #,##0.00_);_(&quot;$&quot;* \(#,##0.00\);_(&quot;$&quot;* &quot;-&quot;??_);_(@_)">
                  <c:v>183.13815</c:v>
                </c:pt>
                <c:pt idx="905" formatCode="_(&quot;$&quot;* #,##0.00_);_(&quot;$&quot;* \(#,##0.00\);_(&quot;$&quot;* &quot;-&quot;??_);_(@_)">
                  <c:v>183.74853333333331</c:v>
                </c:pt>
                <c:pt idx="906" formatCode="_(&quot;$&quot;* #,##0.00_);_(&quot;$&quot;* \(#,##0.00\);_(&quot;$&quot;* &quot;-&quot;??_);_(@_)">
                  <c:v>184.20011666666664</c:v>
                </c:pt>
                <c:pt idx="907" formatCode="_(&quot;$&quot;* #,##0.00_);_(&quot;$&quot;* \(#,##0.00\);_(&quot;$&quot;* &quot;-&quot;??_);_(@_)">
                  <c:v>184.07771666666667</c:v>
                </c:pt>
                <c:pt idx="908" formatCode="_(&quot;$&quot;* #,##0.00_);_(&quot;$&quot;* \(#,##0.00\);_(&quot;$&quot;* &quot;-&quot;??_);_(@_)">
                  <c:v>184.59711666666666</c:v>
                </c:pt>
                <c:pt idx="909" formatCode="_(&quot;$&quot;* #,##0.00_);_(&quot;$&quot;* \(#,##0.00\);_(&quot;$&quot;* &quot;-&quot;??_);_(@_)">
                  <c:v>185.29846666666666</c:v>
                </c:pt>
                <c:pt idx="910" formatCode="_(&quot;$&quot;* #,##0.00_);_(&quot;$&quot;* \(#,##0.00\);_(&quot;$&quot;* &quot;-&quot;??_);_(@_)">
                  <c:v>186.22973333333334</c:v>
                </c:pt>
                <c:pt idx="911" formatCode="_(&quot;$&quot;* #,##0.00_);_(&quot;$&quot;* \(#,##0.00\);_(&quot;$&quot;* &quot;-&quot;??_);_(@_)">
                  <c:v>187.38265000000001</c:v>
                </c:pt>
                <c:pt idx="912" formatCode="_(&quot;$&quot;* #,##0.00_);_(&quot;$&quot;* \(#,##0.00\);_(&quot;$&quot;* &quot;-&quot;??_);_(@_)">
                  <c:v>188.33873333333335</c:v>
                </c:pt>
                <c:pt idx="913" formatCode="_(&quot;$&quot;* #,##0.00_);_(&quot;$&quot;* \(#,##0.00\);_(&quot;$&quot;* &quot;-&quot;??_);_(@_)">
                  <c:v>189.34113333333335</c:v>
                </c:pt>
                <c:pt idx="914" formatCode="_(&quot;$&quot;* #,##0.00_);_(&quot;$&quot;* \(#,##0.00\);_(&quot;$&quot;* &quot;-&quot;??_);_(@_)">
                  <c:v>189.96143333333336</c:v>
                </c:pt>
                <c:pt idx="915" formatCode="_(&quot;$&quot;* #,##0.00_);_(&quot;$&quot;* \(#,##0.00\);_(&quot;$&quot;* &quot;-&quot;??_);_(@_)">
                  <c:v>190.1979666666667</c:v>
                </c:pt>
                <c:pt idx="916" formatCode="_(&quot;$&quot;* #,##0.00_);_(&quot;$&quot;* \(#,##0.00\);_(&quot;$&quot;* &quot;-&quot;??_);_(@_)">
                  <c:v>190.03586666666669</c:v>
                </c:pt>
                <c:pt idx="917" formatCode="_(&quot;$&quot;* #,##0.00_);_(&quot;$&quot;* \(#,##0.00\);_(&quot;$&quot;* &quot;-&quot;??_);_(@_)">
                  <c:v>189.0616</c:v>
                </c:pt>
                <c:pt idx="918" formatCode="_(&quot;$&quot;* #,##0.00_);_(&quot;$&quot;* \(#,##0.00\);_(&quot;$&quot;* &quot;-&quot;??_);_(@_)">
                  <c:v>188.61665000000002</c:v>
                </c:pt>
                <c:pt idx="919" formatCode="_(&quot;$&quot;* #,##0.00_);_(&quot;$&quot;* \(#,##0.00\);_(&quot;$&quot;* &quot;-&quot;??_);_(@_)">
                  <c:v>188.48596666666666</c:v>
                </c:pt>
                <c:pt idx="920" formatCode="_(&quot;$&quot;* #,##0.00_);_(&quot;$&quot;* \(#,##0.00\);_(&quot;$&quot;* &quot;-&quot;??_);_(@_)">
                  <c:v>188.30070000000001</c:v>
                </c:pt>
                <c:pt idx="921" formatCode="_(&quot;$&quot;* #,##0.00_);_(&quot;$&quot;* \(#,##0.00\);_(&quot;$&quot;* &quot;-&quot;??_);_(@_)">
                  <c:v>188.84821666666664</c:v>
                </c:pt>
                <c:pt idx="922" formatCode="_(&quot;$&quot;* #,##0.00_);_(&quot;$&quot;* \(#,##0.00\);_(&quot;$&quot;* &quot;-&quot;??_);_(@_)">
                  <c:v>189.69511666666668</c:v>
                </c:pt>
                <c:pt idx="923" formatCode="_(&quot;$&quot;* #,##0.00_);_(&quot;$&quot;* \(#,##0.00\);_(&quot;$&quot;* &quot;-&quot;??_);_(@_)">
                  <c:v>190.8563</c:v>
                </c:pt>
                <c:pt idx="924" formatCode="_(&quot;$&quot;* #,##0.00_);_(&quot;$&quot;* \(#,##0.00\);_(&quot;$&quot;* &quot;-&quot;??_);_(@_)">
                  <c:v>191.41208333333336</c:v>
                </c:pt>
                <c:pt idx="925" formatCode="_(&quot;$&quot;* #,##0.00_);_(&quot;$&quot;* \(#,##0.00\);_(&quot;$&quot;* &quot;-&quot;??_);_(@_)">
                  <c:v>191.64366666666663</c:v>
                </c:pt>
                <c:pt idx="926" formatCode="_(&quot;$&quot;* #,##0.00_);_(&quot;$&quot;* \(#,##0.00\);_(&quot;$&quot;* &quot;-&quot;??_);_(@_)">
                  <c:v>191.98441666666668</c:v>
                </c:pt>
                <c:pt idx="927" formatCode="_(&quot;$&quot;* #,##0.00_);_(&quot;$&quot;* \(#,##0.00\);_(&quot;$&quot;* &quot;-&quot;??_);_(@_)">
                  <c:v>191.92321666666666</c:v>
                </c:pt>
                <c:pt idx="928" formatCode="_(&quot;$&quot;* #,##0.00_);_(&quot;$&quot;* \(#,##0.00\);_(&quot;$&quot;* &quot;-&quot;??_);_(@_)">
                  <c:v>192.0506</c:v>
                </c:pt>
                <c:pt idx="929" formatCode="_(&quot;$&quot;* #,##0.00_);_(&quot;$&quot;* \(#,##0.00\);_(&quot;$&quot;* &quot;-&quot;??_);_(@_)">
                  <c:v>191.73963333333333</c:v>
                </c:pt>
                <c:pt idx="930" formatCode="_(&quot;$&quot;* #,##0.00_);_(&quot;$&quot;* \(#,##0.00\);_(&quot;$&quot;* &quot;-&quot;??_);_(@_)">
                  <c:v>192.18623333333335</c:v>
                </c:pt>
                <c:pt idx="931" formatCode="_(&quot;$&quot;* #,##0.00_);_(&quot;$&quot;* \(#,##0.00\);_(&quot;$&quot;* &quot;-&quot;??_);_(@_)">
                  <c:v>192.93224999999998</c:v>
                </c:pt>
                <c:pt idx="932" formatCode="_(&quot;$&quot;* #,##0.00_);_(&quot;$&quot;* \(#,##0.00\);_(&quot;$&quot;* &quot;-&quot;??_);_(@_)">
                  <c:v>193.40533333333335</c:v>
                </c:pt>
                <c:pt idx="933" formatCode="_(&quot;$&quot;* #,##0.00_);_(&quot;$&quot;* \(#,##0.00\);_(&quot;$&quot;* &quot;-&quot;??_);_(@_)">
                  <c:v>193.23330000000001</c:v>
                </c:pt>
                <c:pt idx="934" formatCode="_(&quot;$&quot;* #,##0.00_);_(&quot;$&quot;* \(#,##0.00\);_(&quot;$&quot;* &quot;-&quot;??_);_(@_)">
                  <c:v>192.68246666666667</c:v>
                </c:pt>
                <c:pt idx="935" formatCode="_(&quot;$&quot;* #,##0.00_);_(&quot;$&quot;* \(#,##0.00\);_(&quot;$&quot;* &quot;-&quot;??_);_(@_)">
                  <c:v>190.82488333333333</c:v>
                </c:pt>
                <c:pt idx="936" formatCode="_(&quot;$&quot;* #,##0.00_);_(&quot;$&quot;* \(#,##0.00\);_(&quot;$&quot;* &quot;-&quot;??_);_(@_)">
                  <c:v>188.01618333333332</c:v>
                </c:pt>
                <c:pt idx="937" formatCode="_(&quot;$&quot;* #,##0.00_);_(&quot;$&quot;* \(#,##0.00\);_(&quot;$&quot;* &quot;-&quot;??_);_(@_)">
                  <c:v>185.26206666666667</c:v>
                </c:pt>
                <c:pt idx="938" formatCode="_(&quot;$&quot;* #,##0.00_);_(&quot;$&quot;* \(#,##0.00\);_(&quot;$&quot;* &quot;-&quot;??_);_(@_)">
                  <c:v>182.38058333333333</c:v>
                </c:pt>
                <c:pt idx="939" formatCode="_(&quot;$&quot;* #,##0.00_);_(&quot;$&quot;* \(#,##0.00\);_(&quot;$&quot;* &quot;-&quot;??_);_(@_)">
                  <c:v>179.9639</c:v>
                </c:pt>
                <c:pt idx="940" formatCode="_(&quot;$&quot;* #,##0.00_);_(&quot;$&quot;* \(#,##0.00\);_(&quot;$&quot;* &quot;-&quot;??_);_(@_)">
                  <c:v>177.79040000000001</c:v>
                </c:pt>
                <c:pt idx="941" formatCode="_(&quot;$&quot;* #,##0.00_);_(&quot;$&quot;* \(#,##0.00\);_(&quot;$&quot;* &quot;-&quot;??_);_(@_)">
                  <c:v>177.41198333333332</c:v>
                </c:pt>
                <c:pt idx="942" formatCode="_(&quot;$&quot;* #,##0.00_);_(&quot;$&quot;* \(#,##0.00\);_(&quot;$&quot;* &quot;-&quot;??_);_(@_)">
                  <c:v>177.22005000000001</c:v>
                </c:pt>
                <c:pt idx="943" formatCode="_(&quot;$&quot;* #,##0.00_);_(&quot;$&quot;* \(#,##0.00\);_(&quot;$&quot;* &quot;-&quot;??_);_(@_)">
                  <c:v>176.7252</c:v>
                </c:pt>
                <c:pt idx="944" formatCode="_(&quot;$&quot;* #,##0.00_);_(&quot;$&quot;* \(#,##0.00\);_(&quot;$&quot;* &quot;-&quot;??_);_(@_)">
                  <c:v>176.07098333333332</c:v>
                </c:pt>
                <c:pt idx="945" formatCode="_(&quot;$&quot;* #,##0.00_);_(&quot;$&quot;* \(#,##0.00\);_(&quot;$&quot;* &quot;-&quot;??_);_(@_)">
                  <c:v>175.53433333333336</c:v>
                </c:pt>
                <c:pt idx="946" formatCode="_(&quot;$&quot;* #,##0.00_);_(&quot;$&quot;* \(#,##0.00\);_(&quot;$&quot;* &quot;-&quot;??_);_(@_)">
                  <c:v>175.21133333333333</c:v>
                </c:pt>
                <c:pt idx="947" formatCode="_(&quot;$&quot;* #,##0.00_);_(&quot;$&quot;* \(#,##0.00\);_(&quot;$&quot;* &quot;-&quot;??_);_(@_)">
                  <c:v>174.84196666666665</c:v>
                </c:pt>
                <c:pt idx="948" formatCode="_(&quot;$&quot;* #,##0.00_);_(&quot;$&quot;* \(#,##0.00\);_(&quot;$&quot;* &quot;-&quot;??_);_(@_)">
                  <c:v>175.44985</c:v>
                </c:pt>
                <c:pt idx="949" formatCode="_(&quot;$&quot;* #,##0.00_);_(&quot;$&quot;* \(#,##0.00\);_(&quot;$&quot;* &quot;-&quot;??_);_(@_)">
                  <c:v>175.41838333333331</c:v>
                </c:pt>
                <c:pt idx="950" formatCode="_(&quot;$&quot;* #,##0.00_);_(&quot;$&quot;* \(#,##0.00\);_(&quot;$&quot;* &quot;-&quot;??_);_(@_)">
                  <c:v>176.18196666666668</c:v>
                </c:pt>
                <c:pt idx="951" formatCode="_(&quot;$&quot;* #,##0.00_);_(&quot;$&quot;* \(#,##0.00\);_(&quot;$&quot;* &quot;-&quot;??_);_(@_)">
                  <c:v>177.12608333333333</c:v>
                </c:pt>
                <c:pt idx="952" formatCode="_(&quot;$&quot;* #,##0.00_);_(&quot;$&quot;* \(#,##0.00\);_(&quot;$&quot;* &quot;-&quot;??_);_(@_)">
                  <c:v>178.49755000000002</c:v>
                </c:pt>
                <c:pt idx="953" formatCode="_(&quot;$&quot;* #,##0.00_);_(&quot;$&quot;* \(#,##0.00\);_(&quot;$&quot;* &quot;-&quot;??_);_(@_)">
                  <c:v>180.22348333333332</c:v>
                </c:pt>
                <c:pt idx="954" formatCode="_(&quot;$&quot;* #,##0.00_);_(&quot;$&quot;* \(#,##0.00\);_(&quot;$&quot;* &quot;-&quot;??_);_(@_)">
                  <c:v>181.34151666666671</c:v>
                </c:pt>
                <c:pt idx="955" formatCode="_(&quot;$&quot;* #,##0.00_);_(&quot;$&quot;* \(#,##0.00\);_(&quot;$&quot;* &quot;-&quot;??_);_(@_)">
                  <c:v>183.50803333333332</c:v>
                </c:pt>
                <c:pt idx="956" formatCode="_(&quot;$&quot;* #,##0.00_);_(&quot;$&quot;* \(#,##0.00\);_(&quot;$&quot;* &quot;-&quot;??_);_(@_)">
                  <c:v>185.34493333333333</c:v>
                </c:pt>
                <c:pt idx="957" formatCode="_(&quot;$&quot;* #,##0.00_);_(&quot;$&quot;* \(#,##0.00\);_(&quot;$&quot;* &quot;-&quot;??_);_(@_)">
                  <c:v>185.79546666666667</c:v>
                </c:pt>
                <c:pt idx="958" formatCode="_(&quot;$&quot;* #,##0.00_);_(&quot;$&quot;* \(#,##0.00\);_(&quot;$&quot;* &quot;-&quot;??_);_(@_)">
                  <c:v>184.70889999999997</c:v>
                </c:pt>
                <c:pt idx="959" formatCode="_(&quot;$&quot;* #,##0.00_);_(&quot;$&quot;* \(#,##0.00\);_(&quot;$&quot;* &quot;-&quot;??_);_(@_)">
                  <c:v>183.14031666666665</c:v>
                </c:pt>
                <c:pt idx="960" formatCode="_(&quot;$&quot;* #,##0.00_);_(&quot;$&quot;* \(#,##0.00\);_(&quot;$&quot;* &quot;-&quot;??_);_(@_)">
                  <c:v>181.73076666666668</c:v>
                </c:pt>
                <c:pt idx="961" formatCode="_(&quot;$&quot;* #,##0.00_);_(&quot;$&quot;* \(#,##0.00\);_(&quot;$&quot;* &quot;-&quot;??_);_(@_)">
                  <c:v>179.55100000000002</c:v>
                </c:pt>
                <c:pt idx="962" formatCode="_(&quot;$&quot;* #,##0.00_);_(&quot;$&quot;* \(#,##0.00\);_(&quot;$&quot;* &quot;-&quot;??_);_(@_)">
                  <c:v>176.98530000000002</c:v>
                </c:pt>
                <c:pt idx="963" formatCode="_(&quot;$&quot;* #,##0.00_);_(&quot;$&quot;* \(#,##0.00\);_(&quot;$&quot;* &quot;-&quot;??_);_(@_)">
                  <c:v>175.79768333333334</c:v>
                </c:pt>
                <c:pt idx="964" formatCode="_(&quot;$&quot;* #,##0.00_);_(&quot;$&quot;* \(#,##0.00\);_(&quot;$&quot;* &quot;-&quot;??_);_(@_)">
                  <c:v>175.37531666666666</c:v>
                </c:pt>
                <c:pt idx="965" formatCode="_(&quot;$&quot;* #,##0.00_);_(&quot;$&quot;* \(#,##0.00\);_(&quot;$&quot;* &quot;-&quot;??_);_(@_)">
                  <c:v>175.34053333333335</c:v>
                </c:pt>
                <c:pt idx="966" formatCode="_(&quot;$&quot;* #,##0.00_);_(&quot;$&quot;* \(#,##0.00\);_(&quot;$&quot;* &quot;-&quot;??_);_(@_)">
                  <c:v>175.29250000000002</c:v>
                </c:pt>
                <c:pt idx="967" formatCode="_(&quot;$&quot;* #,##0.00_);_(&quot;$&quot;* \(#,##0.00\);_(&quot;$&quot;* &quot;-&quot;??_);_(@_)">
                  <c:v>175.15833333333333</c:v>
                </c:pt>
                <c:pt idx="968" formatCode="_(&quot;$&quot;* #,##0.00_);_(&quot;$&quot;* \(#,##0.00\);_(&quot;$&quot;* &quot;-&quot;??_);_(@_)">
                  <c:v>175.11195000000001</c:v>
                </c:pt>
                <c:pt idx="969" formatCode="_(&quot;$&quot;* #,##0.00_);_(&quot;$&quot;* \(#,##0.00\);_(&quot;$&quot;* &quot;-&quot;??_);_(@_)">
                  <c:v>174.95460000000003</c:v>
                </c:pt>
                <c:pt idx="970" formatCode="_(&quot;$&quot;* #,##0.00_);_(&quot;$&quot;* \(#,##0.00\);_(&quot;$&quot;* &quot;-&quot;??_);_(@_)">
                  <c:v>175.13181666666665</c:v>
                </c:pt>
                <c:pt idx="971" formatCode="_(&quot;$&quot;* #,##0.00_);_(&quot;$&quot;* \(#,##0.00\);_(&quot;$&quot;* &quot;-&quot;??_);_(@_)">
                  <c:v>174.13634999999999</c:v>
                </c:pt>
                <c:pt idx="972" formatCode="_(&quot;$&quot;* #,##0.00_);_(&quot;$&quot;* \(#,##0.00\);_(&quot;$&quot;* &quot;-&quot;??_);_(@_)">
                  <c:v>172.70525000000001</c:v>
                </c:pt>
                <c:pt idx="973" formatCode="_(&quot;$&quot;* #,##0.00_);_(&quot;$&quot;* \(#,##0.00\);_(&quot;$&quot;* &quot;-&quot;??_);_(@_)">
                  <c:v>171.9102</c:v>
                </c:pt>
                <c:pt idx="974" formatCode="_(&quot;$&quot;* #,##0.00_);_(&quot;$&quot;* \(#,##0.00\);_(&quot;$&quot;* &quot;-&quot;??_);_(@_)">
                  <c:v>171.45968333333334</c:v>
                </c:pt>
                <c:pt idx="975" formatCode="_(&quot;$&quot;* #,##0.00_);_(&quot;$&quot;* \(#,##0.00\);_(&quot;$&quot;* &quot;-&quot;??_);_(@_)">
                  <c:v>171.28741666666667</c:v>
                </c:pt>
                <c:pt idx="976" formatCode="_(&quot;$&quot;* #,##0.00_);_(&quot;$&quot;* \(#,##0.00\);_(&quot;$&quot;* &quot;-&quot;??_);_(@_)">
                  <c:v>170.67788333333337</c:v>
                </c:pt>
                <c:pt idx="977" formatCode="_(&quot;$&quot;* #,##0.00_);_(&quot;$&quot;* \(#,##0.00\);_(&quot;$&quot;* &quot;-&quot;??_);_(@_)">
                  <c:v>170.95946666666669</c:v>
                </c:pt>
                <c:pt idx="978" formatCode="_(&quot;$&quot;* #,##0.00_);_(&quot;$&quot;* \(#,##0.00\);_(&quot;$&quot;* &quot;-&quot;??_);_(@_)">
                  <c:v>171.70151666666666</c:v>
                </c:pt>
                <c:pt idx="979" formatCode="_(&quot;$&quot;* #,##0.00_);_(&quot;$&quot;* \(#,##0.00\);_(&quot;$&quot;* &quot;-&quot;??_);_(@_)">
                  <c:v>172.82783333333336</c:v>
                </c:pt>
                <c:pt idx="980" formatCode="_(&quot;$&quot;* #,##0.00_);_(&quot;$&quot;* \(#,##0.00\);_(&quot;$&quot;* &quot;-&quot;??_);_(@_)">
                  <c:v>174.11648333333332</c:v>
                </c:pt>
                <c:pt idx="981" formatCode="_(&quot;$&quot;* #,##0.00_);_(&quot;$&quot;* \(#,##0.00\);_(&quot;$&quot;* &quot;-&quot;??_);_(@_)">
                  <c:v>174.88503333333333</c:v>
                </c:pt>
                <c:pt idx="982" formatCode="_(&quot;$&quot;* #,##0.00_);_(&quot;$&quot;* \(#,##0.00\);_(&quot;$&quot;* &quot;-&quot;??_);_(@_)">
                  <c:v>176.11073333333334</c:v>
                </c:pt>
                <c:pt idx="983" formatCode="_(&quot;$&quot;* #,##0.00_);_(&quot;$&quot;* \(#,##0.00\);_(&quot;$&quot;* &quot;-&quot;??_);_(@_)">
                  <c:v>177.27846666666665</c:v>
                </c:pt>
                <c:pt idx="984" formatCode="_(&quot;$&quot;* #,##0.00_);_(&quot;$&quot;* \(#,##0.00\);_(&quot;$&quot;* &quot;-&quot;??_);_(@_)">
                  <c:v>177.93106666666665</c:v>
                </c:pt>
                <c:pt idx="985" formatCode="_(&quot;$&quot;* #,##0.00_);_(&quot;$&quot;* \(#,##0.00\);_(&quot;$&quot;* &quot;-&quot;??_);_(@_)">
                  <c:v>178.13480000000001</c:v>
                </c:pt>
                <c:pt idx="986" formatCode="_(&quot;$&quot;* #,##0.00_);_(&quot;$&quot;* \(#,##0.00\);_(&quot;$&quot;* &quot;-&quot;??_);_(@_)">
                  <c:v>177.83001666666664</c:v>
                </c:pt>
                <c:pt idx="987" formatCode="_(&quot;$&quot;* #,##0.00_);_(&quot;$&quot;* \(#,##0.00\);_(&quot;$&quot;* &quot;-&quot;??_);_(@_)">
                  <c:v>177.40764999999999</c:v>
                </c:pt>
                <c:pt idx="988" formatCode="_(&quot;$&quot;* #,##0.00_);_(&quot;$&quot;* \(#,##0.00\);_(&quot;$&quot;* &quot;-&quot;??_);_(@_)">
                  <c:v>176.68880000000001</c:v>
                </c:pt>
                <c:pt idx="989" formatCode="_(&quot;$&quot;* #,##0.00_);_(&quot;$&quot;* \(#,##0.00\);_(&quot;$&quot;* &quot;-&quot;??_);_(@_)">
                  <c:v>175.39188333333334</c:v>
                </c:pt>
                <c:pt idx="990" formatCode="_(&quot;$&quot;* #,##0.00_);_(&quot;$&quot;* \(#,##0.00\);_(&quot;$&quot;* &quot;-&quot;??_);_(@_)">
                  <c:v>174.42291666666665</c:v>
                </c:pt>
                <c:pt idx="991" formatCode="_(&quot;$&quot;* #,##0.00_);_(&quot;$&quot;* \(#,##0.00\);_(&quot;$&quot;* &quot;-&quot;??_);_(@_)">
                  <c:v>173.54836666666668</c:v>
                </c:pt>
                <c:pt idx="992" formatCode="_(&quot;$&quot;* #,##0.00_);_(&quot;$&quot;* \(#,##0.00\);_(&quot;$&quot;* &quot;-&quot;??_);_(@_)">
                  <c:v>172.5462666666667</c:v>
                </c:pt>
                <c:pt idx="993" formatCode="_(&quot;$&quot;* #,##0.00_);_(&quot;$&quot;* \(#,##0.00\);_(&quot;$&quot;* &quot;-&quot;??_);_(@_)">
                  <c:v>171.06383333333335</c:v>
                </c:pt>
                <c:pt idx="994" formatCode="_(&quot;$&quot;* #,##0.00_);_(&quot;$&quot;* \(#,##0.00\);_(&quot;$&quot;* &quot;-&quot;??_);_(@_)">
                  <c:v>169.86463333333333</c:v>
                </c:pt>
                <c:pt idx="995" formatCode="_(&quot;$&quot;* #,##0.00_);_(&quot;$&quot;* \(#,##0.00\);_(&quot;$&quot;* &quot;-&quot;??_);_(@_)">
                  <c:v>169.43561666666668</c:v>
                </c:pt>
                <c:pt idx="996" formatCode="_(&quot;$&quot;* #,##0.00_);_(&quot;$&quot;* \(#,##0.00\);_(&quot;$&quot;* &quot;-&quot;??_);_(@_)">
                  <c:v>169.06625</c:v>
                </c:pt>
                <c:pt idx="997" formatCode="_(&quot;$&quot;* #,##0.00_);_(&quot;$&quot;* \(#,##0.00\);_(&quot;$&quot;* &quot;-&quot;??_);_(@_)">
                  <c:v>169.15403333333333</c:v>
                </c:pt>
                <c:pt idx="998" formatCode="_(&quot;$&quot;* #,##0.00_);_(&quot;$&quot;* \(#,##0.00\);_(&quot;$&quot;* &quot;-&quot;??_);_(@_)">
                  <c:v>170.22569999999999</c:v>
                </c:pt>
                <c:pt idx="999" formatCode="_(&quot;$&quot;* #,##0.00_);_(&quot;$&quot;* \(#,##0.00\);_(&quot;$&quot;* &quot;-&quot;??_);_(@_)">
                  <c:v>171.84230000000002</c:v>
                </c:pt>
                <c:pt idx="1000" formatCode="_(&quot;$&quot;* #,##0.00_);_(&quot;$&quot;* \(#,##0.00\);_(&quot;$&quot;* &quot;-&quot;??_);_(@_)">
                  <c:v>173.66594999999998</c:v>
                </c:pt>
                <c:pt idx="1001" formatCode="_(&quot;$&quot;* #,##0.00_);_(&quot;$&quot;* \(#,##0.00\);_(&quot;$&quot;* &quot;-&quot;??_);_(@_)">
                  <c:v>175.57575</c:v>
                </c:pt>
                <c:pt idx="1002" formatCode="_(&quot;$&quot;* #,##0.00_);_(&quot;$&quot;* \(#,##0.00\);_(&quot;$&quot;* &quot;-&quot;??_);_(@_)">
                  <c:v>177.58325000000002</c:v>
                </c:pt>
                <c:pt idx="1003" formatCode="_(&quot;$&quot;* #,##0.00_);_(&quot;$&quot;* \(#,##0.00\);_(&quot;$&quot;* &quot;-&quot;??_);_(@_)">
                  <c:v>178.98121666666668</c:v>
                </c:pt>
                <c:pt idx="1004" formatCode="_(&quot;$&quot;* #,##0.00_);_(&quot;$&quot;* \(#,##0.00\);_(&quot;$&quot;* &quot;-&quot;??_);_(@_)">
                  <c:v>180.48446666666666</c:v>
                </c:pt>
                <c:pt idx="1005" formatCode="_(&quot;$&quot;* #,##0.00_);_(&quot;$&quot;* \(#,##0.00\);_(&quot;$&quot;* &quot;-&quot;??_);_(@_)">
                  <c:v>181.87473333333332</c:v>
                </c:pt>
                <c:pt idx="1006" formatCode="_(&quot;$&quot;* #,##0.00_);_(&quot;$&quot;* \(#,##0.00\);_(&quot;$&quot;* &quot;-&quot;??_);_(@_)">
                  <c:v>183.27549999999999</c:v>
                </c:pt>
                <c:pt idx="1007" formatCode="_(&quot;$&quot;* #,##0.00_);_(&quot;$&quot;* \(#,##0.00\);_(&quot;$&quot;* &quot;-&quot;??_);_(@_)">
                  <c:v>184.34180000000001</c:v>
                </c:pt>
                <c:pt idx="1008" formatCode="_(&quot;$&quot;* #,##0.00_);_(&quot;$&quot;* \(#,##0.00\);_(&quot;$&quot;* &quot;-&quot;??_);_(@_)">
                  <c:v>185.51283333333333</c:v>
                </c:pt>
                <c:pt idx="1009" formatCode="_(&quot;$&quot;* #,##0.00_);_(&quot;$&quot;* \(#,##0.00\);_(&quot;$&quot;* &quot;-&quot;??_);_(@_)">
                  <c:v>186.76005000000001</c:v>
                </c:pt>
                <c:pt idx="1010" formatCode="_(&quot;$&quot;* #,##0.00_);_(&quot;$&quot;* \(#,##0.00\);_(&quot;$&quot;* &quot;-&quot;??_);_(@_)">
                  <c:v>187.59759999999997</c:v>
                </c:pt>
                <c:pt idx="1011" formatCode="_(&quot;$&quot;* #,##0.00_);_(&quot;$&quot;* \(#,##0.00\);_(&quot;$&quot;* &quot;-&quot;??_);_(@_)">
                  <c:v>188.56618333333336</c:v>
                </c:pt>
                <c:pt idx="1012" formatCode="_(&quot;$&quot;* #,##0.00_);_(&quot;$&quot;* \(#,##0.00\);_(&quot;$&quot;* &quot;-&quot;??_);_(@_)">
                  <c:v>189.20803333333333</c:v>
                </c:pt>
                <c:pt idx="1013" formatCode="_(&quot;$&quot;* #,##0.00_);_(&quot;$&quot;* \(#,##0.00\);_(&quot;$&quot;* &quot;-&quot;??_);_(@_)">
                  <c:v>189.53311666666664</c:v>
                </c:pt>
                <c:pt idx="1014" formatCode="_(&quot;$&quot;* #,##0.00_);_(&quot;$&quot;* \(#,##0.00\);_(&quot;$&quot;* &quot;-&quot;??_);_(@_)">
                  <c:v>189.54638333333332</c:v>
                </c:pt>
                <c:pt idx="1015" formatCode="_(&quot;$&quot;* #,##0.00_);_(&quot;$&quot;* \(#,##0.00\);_(&quot;$&quot;* &quot;-&quot;??_);_(@_)">
                  <c:v>189.66414999999998</c:v>
                </c:pt>
                <c:pt idx="1016" formatCode="_(&quot;$&quot;* #,##0.00_);_(&quot;$&quot;* \(#,##0.00\);_(&quot;$&quot;* &quot;-&quot;??_);_(@_)">
                  <c:v>189.31918333333331</c:v>
                </c:pt>
                <c:pt idx="1017" formatCode="_(&quot;$&quot;* #,##0.00_);_(&quot;$&quot;* \(#,##0.00\);_(&quot;$&quot;* &quot;-&quot;??_);_(@_)">
                  <c:v>189.20475000000002</c:v>
                </c:pt>
                <c:pt idx="1018" formatCode="_(&quot;$&quot;* #,##0.00_);_(&quot;$&quot;* \(#,##0.00\);_(&quot;$&quot;* &quot;-&quot;??_);_(@_)">
                  <c:v>189.19314999999997</c:v>
                </c:pt>
                <c:pt idx="1019" formatCode="_(&quot;$&quot;* #,##0.00_);_(&quot;$&quot;* \(#,##0.00\);_(&quot;$&quot;* &quot;-&quot;??_);_(@_)">
                  <c:v>189.10358333333332</c:v>
                </c:pt>
                <c:pt idx="1020" formatCode="_(&quot;$&quot;* #,##0.00_);_(&quot;$&quot;* \(#,##0.00\);_(&quot;$&quot;* &quot;-&quot;??_);_(@_)">
                  <c:v>189.70564999999999</c:v>
                </c:pt>
                <c:pt idx="1021" formatCode="_(&quot;$&quot;* #,##0.00_);_(&quot;$&quot;* \(#,##0.00\);_(&quot;$&quot;* &quot;-&quot;??_);_(@_)">
                  <c:v>190.02408333333332</c:v>
                </c:pt>
                <c:pt idx="1022" formatCode="_(&quot;$&quot;* #,##0.00_);_(&quot;$&quot;* \(#,##0.00\);_(&quot;$&quot;* &quot;-&quot;??_);_(@_)">
                  <c:v>190.83676666666665</c:v>
                </c:pt>
                <c:pt idx="1023" formatCode="_(&quot;$&quot;* #,##0.00_);_(&quot;$&quot;* \(#,##0.00\);_(&quot;$&quot;* &quot;-&quot;??_);_(@_)">
                  <c:v>191.79208333333335</c:v>
                </c:pt>
                <c:pt idx="1024" formatCode="_(&quot;$&quot;* #,##0.00_);_(&quot;$&quot;* \(#,##0.00\);_(&quot;$&quot;* &quot;-&quot;??_);_(@_)">
                  <c:v>192.11383333333333</c:v>
                </c:pt>
                <c:pt idx="1025" formatCode="_(&quot;$&quot;* #,##0.00_);_(&quot;$&quot;* \(#,##0.00\);_(&quot;$&quot;* &quot;-&quot;??_);_(@_)">
                  <c:v>192.98955000000001</c:v>
                </c:pt>
                <c:pt idx="1026" formatCode="_(&quot;$&quot;* #,##0.00_);_(&quot;$&quot;* \(#,##0.00\);_(&quot;$&quot;* &quot;-&quot;??_);_(@_)">
                  <c:v>193.74251666666666</c:v>
                </c:pt>
                <c:pt idx="1027" formatCode="_(&quot;$&quot;* #,##0.00_);_(&quot;$&quot;* \(#,##0.00\);_(&quot;$&quot;* &quot;-&quot;??_);_(@_)">
                  <c:v>194.70281666666668</c:v>
                </c:pt>
                <c:pt idx="1028" formatCode="_(&quot;$&quot;* #,##0.00_);_(&quot;$&quot;* \(#,##0.00\);_(&quot;$&quot;* &quot;-&quot;??_);_(@_)">
                  <c:v>195.25013333333334</c:v>
                </c:pt>
                <c:pt idx="1029" formatCode="_(&quot;$&quot;* #,##0.00_);_(&quot;$&quot;* \(#,##0.00\);_(&quot;$&quot;* &quot;-&quot;??_);_(@_)">
                  <c:v>195.27998333333335</c:v>
                </c:pt>
                <c:pt idx="1030" formatCode="_(&quot;$&quot;* #,##0.00_);_(&quot;$&quot;* \(#,##0.00\);_(&quot;$&quot;* &quot;-&quot;??_);_(@_)">
                  <c:v>195.90360000000001</c:v>
                </c:pt>
                <c:pt idx="1031" formatCode="_(&quot;$&quot;* #,##0.00_);_(&quot;$&quot;* \(#,##0.00\);_(&quot;$&quot;* &quot;-&quot;??_);_(@_)">
                  <c:v>195.92350000000002</c:v>
                </c:pt>
                <c:pt idx="1032" formatCode="_(&quot;$&quot;* #,##0.00_);_(&quot;$&quot;* \(#,##0.00\);_(&quot;$&quot;* &quot;-&quot;??_);_(@_)">
                  <c:v>195.37950000000001</c:v>
                </c:pt>
                <c:pt idx="1033" formatCode="_(&quot;$&quot;* #,##0.00_);_(&quot;$&quot;* \(#,##0.00\);_(&quot;$&quot;* &quot;-&quot;??_);_(@_)">
                  <c:v>194.63150000000005</c:v>
                </c:pt>
                <c:pt idx="1034" formatCode="_(&quot;$&quot;* #,##0.00_);_(&quot;$&quot;* \(#,##0.00\);_(&quot;$&quot;* &quot;-&quot;??_);_(@_)">
                  <c:v>193.88185000000001</c:v>
                </c:pt>
                <c:pt idx="1035" formatCode="_(&quot;$&quot;* #,##0.00_);_(&quot;$&quot;* \(#,##0.00\);_(&quot;$&quot;* &quot;-&quot;??_);_(@_)">
                  <c:v>193.42741666666666</c:v>
                </c:pt>
                <c:pt idx="1036" formatCode="_(&quot;$&quot;* #,##0.00_);_(&quot;$&quot;* \(#,##0.00\);_(&quot;$&quot;* &quot;-&quot;??_);_(@_)">
                  <c:v>192.87014999999997</c:v>
                </c:pt>
                <c:pt idx="1037" formatCode="_(&quot;$&quot;* #,##0.00_);_(&quot;$&quot;* \(#,##0.00\);_(&quot;$&quot;* &quot;-&quot;??_);_(@_)">
                  <c:v>192.48868333333334</c:v>
                </c:pt>
                <c:pt idx="1038" formatCode="_(&quot;$&quot;* #,##0.00_);_(&quot;$&quot;* \(#,##0.00\);_(&quot;$&quot;* &quot;-&quot;??_);_(@_)">
                  <c:v>190.98936666666668</c:v>
                </c:pt>
                <c:pt idx="1039" formatCode="_(&quot;$&quot;* #,##0.00_);_(&quot;$&quot;* \(#,##0.00\);_(&quot;$&quot;* &quot;-&quot;??_);_(@_)">
                  <c:v>189.43861666666669</c:v>
                </c:pt>
                <c:pt idx="1040" formatCode="_(&quot;$&quot;* #,##0.00_);_(&quot;$&quot;* \(#,##0.00\);_(&quot;$&quot;* &quot;-&quot;??_);_(@_)">
                  <c:v>187.59100000000001</c:v>
                </c:pt>
                <c:pt idx="1041" formatCode="_(&quot;$&quot;* #,##0.00_);_(&quot;$&quot;* \(#,##0.00\);_(&quot;$&quot;* &quot;-&quot;??_);_(@_)">
                  <c:v>185.60571666666667</c:v>
                </c:pt>
                <c:pt idx="1042" formatCode="_(&quot;$&quot;* #,##0.00_);_(&quot;$&quot;* \(#,##0.00\);_(&quot;$&quot;* &quot;-&quot;??_);_(@_)">
                  <c:v>184.27556666666669</c:v>
                </c:pt>
                <c:pt idx="1043" formatCode="_(&quot;$&quot;* #,##0.00_);_(&quot;$&quot;* \(#,##0.00\);_(&quot;$&quot;* &quot;-&quot;??_);_(@_)">
                  <c:v>183.04990000000001</c:v>
                </c:pt>
                <c:pt idx="1044" formatCode="_(&quot;$&quot;* #,##0.00_);_(&quot;$&quot;* \(#,##0.00\);_(&quot;$&quot;* &quot;-&quot;??_);_(@_)">
                  <c:v>183.14111666666668</c:v>
                </c:pt>
                <c:pt idx="1045" formatCode="_(&quot;$&quot;* #,##0.00_);_(&quot;$&quot;* \(#,##0.00\);_(&quot;$&quot;* &quot;-&quot;??_);_(@_)">
                  <c:v>183.36336666666662</c:v>
                </c:pt>
                <c:pt idx="1046" formatCode="_(&quot;$&quot;* #,##0.00_);_(&quot;$&quot;* \(#,##0.00\);_(&quot;$&quot;* &quot;-&quot;??_);_(@_)">
                  <c:v>184.02843333333331</c:v>
                </c:pt>
                <c:pt idx="1047" formatCode="_(&quot;$&quot;* #,##0.00_);_(&quot;$&quot;* \(#,##0.00\);_(&quot;$&quot;* &quot;-&quot;??_);_(@_)">
                  <c:v>184.43478333333334</c:v>
                </c:pt>
                <c:pt idx="1048" formatCode="_(&quot;$&quot;* #,##0.00_);_(&quot;$&quot;* \(#,##0.00\);_(&quot;$&quot;* &quot;-&quot;??_);_(@_)">
                  <c:v>183.95711666666662</c:v>
                </c:pt>
                <c:pt idx="1049" formatCode="_(&quot;$&quot;* #,##0.00_);_(&quot;$&quot;* \(#,##0.00\);_(&quot;$&quot;* &quot;-&quot;??_);_(@_)">
                  <c:v>184.53594999999999</c:v>
                </c:pt>
                <c:pt idx="1050" formatCode="_(&quot;$&quot;* #,##0.00_);_(&quot;$&quot;* \(#,##0.00\);_(&quot;$&quot;* &quot;-&quot;??_);_(@_)">
                  <c:v>185.42658333333335</c:v>
                </c:pt>
                <c:pt idx="1051" formatCode="_(&quot;$&quot;* #,##0.00_);_(&quot;$&quot;* \(#,##0.00\);_(&quot;$&quot;* &quot;-&quot;??_);_(@_)">
                  <c:v>186.80316666666667</c:v>
                </c:pt>
                <c:pt idx="1052" formatCode="_(&quot;$&quot;* #,##0.00_);_(&quot;$&quot;* \(#,##0.00\);_(&quot;$&quot;* &quot;-&quot;??_);_(@_)">
                  <c:v>188.33898333333332</c:v>
                </c:pt>
                <c:pt idx="1053" formatCode="_(&quot;$&quot;* #,##0.00_);_(&quot;$&quot;* \(#,##0.00\);_(&quot;$&quot;* &quot;-&quot;??_);_(@_)">
                  <c:v>190.14181666666664</c:v>
                </c:pt>
                <c:pt idx="1054" formatCode="_(&quot;$&quot;* #,##0.00_);_(&quot;$&quot;* \(#,##0.00\);_(&quot;$&quot;* &quot;-&quot;??_);_(@_)">
                  <c:v>192.04748333333336</c:v>
                </c:pt>
                <c:pt idx="1055" formatCode="_(&quot;$&quot;* #,##0.00_);_(&quot;$&quot;* \(#,##0.00\);_(&quot;$&quot;* &quot;-&quot;??_);_(@_)">
                  <c:v>192.67606666666666</c:v>
                </c:pt>
                <c:pt idx="1056" formatCode="_(&quot;$&quot;* #,##0.00_);_(&quot;$&quot;* \(#,##0.00\);_(&quot;$&quot;* &quot;-&quot;??_);_(@_)">
                  <c:v>192.70426666666665</c:v>
                </c:pt>
                <c:pt idx="1057" formatCode="_(&quot;$&quot;* #,##0.00_);_(&quot;$&quot;* \(#,##0.00\);_(&quot;$&quot;* &quot;-&quot;??_);_(@_)">
                  <c:v>191.73403333333331</c:v>
                </c:pt>
                <c:pt idx="1058" formatCode="_(&quot;$&quot;* #,##0.00_);_(&quot;$&quot;* \(#,##0.00\);_(&quot;$&quot;* &quot;-&quot;??_);_(@_)">
                  <c:v>189.94611666666665</c:v>
                </c:pt>
                <c:pt idx="1059" formatCode="_(&quot;$&quot;* #,##0.00_);_(&quot;$&quot;* \(#,##0.00\);_(&quot;$&quot;* &quot;-&quot;??_);_(@_)">
                  <c:v>188.67899999999997</c:v>
                </c:pt>
                <c:pt idx="1060" formatCode="_(&quot;$&quot;* #,##0.00_);_(&quot;$&quot;* \(#,##0.00\);_(&quot;$&quot;* &quot;-&quot;??_);_(@_)">
                  <c:v>187.29909999999998</c:v>
                </c:pt>
                <c:pt idx="1061" formatCode="_(&quot;$&quot;* #,##0.00_);_(&quot;$&quot;* \(#,##0.00\);_(&quot;$&quot;* &quot;-&quot;??_);_(@_)">
                  <c:v>186.51294999999996</c:v>
                </c:pt>
                <c:pt idx="1062" formatCode="_(&quot;$&quot;* #,##0.00_);_(&quot;$&quot;* \(#,##0.00\);_(&quot;$&quot;* &quot;-&quot;??_);_(@_)">
                  <c:v>186.10993333333332</c:v>
                </c:pt>
                <c:pt idx="1063" formatCode="_(&quot;$&quot;* #,##0.00_);_(&quot;$&quot;* \(#,##0.00\);_(&quot;$&quot;* &quot;-&quot;??_);_(@_)">
                  <c:v>186.33714999999998</c:v>
                </c:pt>
                <c:pt idx="1064" formatCode="_(&quot;$&quot;* #,##0.00_);_(&quot;$&quot;* \(#,##0.00\);_(&quot;$&quot;* &quot;-&quot;??_);_(@_)">
                  <c:v>186.9873</c:v>
                </c:pt>
                <c:pt idx="1065" formatCode="_(&quot;$&quot;* #,##0.00_);_(&quot;$&quot;* \(#,##0.00\);_(&quot;$&quot;* &quot;-&quot;??_);_(@_)">
                  <c:v>187.35730000000001</c:v>
                </c:pt>
                <c:pt idx="1066" formatCode="_(&quot;$&quot;* #,##0.00_);_(&quot;$&quot;* \(#,##0.00\);_(&quot;$&quot;* &quot;-&quot;??_);_(@_)">
                  <c:v>187.61251666666666</c:v>
                </c:pt>
                <c:pt idx="1067" formatCode="_(&quot;$&quot;* #,##0.00_);_(&quot;$&quot;* \(#,##0.00\);_(&quot;$&quot;* &quot;-&quot;??_);_(@_)">
                  <c:v>187.21383333333333</c:v>
                </c:pt>
                <c:pt idx="1068" formatCode="_(&quot;$&quot;* #,##0.00_);_(&quot;$&quot;* \(#,##0.00\);_(&quot;$&quot;* &quot;-&quot;??_);_(@_)">
                  <c:v>186.39864999999998</c:v>
                </c:pt>
                <c:pt idx="1069" formatCode="_(&quot;$&quot;* #,##0.00_);_(&quot;$&quot;* \(#,##0.00\);_(&quot;$&quot;* &quot;-&quot;??_);_(@_)">
                  <c:v>185.51706666666666</c:v>
                </c:pt>
                <c:pt idx="1070" formatCode="_(&quot;$&quot;* #,##0.00_);_(&quot;$&quot;* \(#,##0.00\);_(&quot;$&quot;* &quot;-&quot;??_);_(@_)">
                  <c:v>184.55886666666666</c:v>
                </c:pt>
                <c:pt idx="1071" formatCode="_(&quot;$&quot;* #,##0.00_);_(&quot;$&quot;* \(#,##0.00\);_(&quot;$&quot;* &quot;-&quot;??_);_(@_)">
                  <c:v>183.34825000000001</c:v>
                </c:pt>
                <c:pt idx="1072" formatCode="_(&quot;$&quot;* #,##0.00_);_(&quot;$&quot;* \(#,##0.00\);_(&quot;$&quot;* &quot;-&quot;??_);_(@_)">
                  <c:v>182.54615000000001</c:v>
                </c:pt>
                <c:pt idx="1073" formatCode="_(&quot;$&quot;* #,##0.00_);_(&quot;$&quot;* \(#,##0.00\);_(&quot;$&quot;* &quot;-&quot;??_);_(@_)">
                  <c:v>182.43488333333335</c:v>
                </c:pt>
                <c:pt idx="1074" formatCode="_(&quot;$&quot;* #,##0.00_);_(&quot;$&quot;* \(#,##0.00\);_(&quot;$&quot;* &quot;-&quot;??_);_(@_)">
                  <c:v>182.16420000000002</c:v>
                </c:pt>
                <c:pt idx="1075" formatCode="_(&quot;$&quot;* #,##0.00_);_(&quot;$&quot;* \(#,##0.00\);_(&quot;$&quot;* &quot;-&quot;??_);_(@_)">
                  <c:v>181.71583333333331</c:v>
                </c:pt>
                <c:pt idx="1076" formatCode="_(&quot;$&quot;* #,##0.00_);_(&quot;$&quot;* \(#,##0.00\);_(&quot;$&quot;* &quot;-&quot;??_);_(@_)">
                  <c:v>181.7689833333333</c:v>
                </c:pt>
                <c:pt idx="1077" formatCode="_(&quot;$&quot;* #,##0.00_);_(&quot;$&quot;* \(#,##0.00\);_(&quot;$&quot;* &quot;-&quot;??_);_(@_)">
                  <c:v>181.74573333333333</c:v>
                </c:pt>
                <c:pt idx="1078" formatCode="_(&quot;$&quot;* #,##0.00_);_(&quot;$&quot;* \(#,##0.00\);_(&quot;$&quot;* &quot;-&quot;??_);_(@_)">
                  <c:v>181.48499999999999</c:v>
                </c:pt>
                <c:pt idx="1079" formatCode="_(&quot;$&quot;* #,##0.00_);_(&quot;$&quot;* \(#,##0.00\);_(&quot;$&quot;* &quot;-&quot;??_);_(@_)">
                  <c:v>180.70283333333336</c:v>
                </c:pt>
                <c:pt idx="1080" formatCode="_(&quot;$&quot;* #,##0.00_);_(&quot;$&quot;* \(#,##0.00\);_(&quot;$&quot;* &quot;-&quot;??_);_(@_)">
                  <c:v>179.47061666666664</c:v>
                </c:pt>
                <c:pt idx="1081" formatCode="_(&quot;$&quot;* #,##0.00_);_(&quot;$&quot;* \(#,##0.00\);_(&quot;$&quot;* &quot;-&quot;??_);_(@_)">
                  <c:v>177.63724999999999</c:v>
                </c:pt>
                <c:pt idx="1082" formatCode="_(&quot;$&quot;* #,##0.00_);_(&quot;$&quot;* \(#,##0.00\);_(&quot;$&quot;* &quot;-&quot;??_);_(@_)">
                  <c:v>175.3937</c:v>
                </c:pt>
                <c:pt idx="1083" formatCode="_(&quot;$&quot;* #,##0.00_);_(&quot;$&quot;* \(#,##0.00\);_(&quot;$&quot;* &quot;-&quot;??_);_(@_)">
                  <c:v>173.33116666666669</c:v>
                </c:pt>
                <c:pt idx="1084" formatCode="_(&quot;$&quot;* #,##0.00_);_(&quot;$&quot;* \(#,##0.00\);_(&quot;$&quot;* &quot;-&quot;??_);_(@_)">
                  <c:v>171.66720000000001</c:v>
                </c:pt>
                <c:pt idx="1085" formatCode="_(&quot;$&quot;* #,##0.00_);_(&quot;$&quot;* \(#,##0.00\);_(&quot;$&quot;* &quot;-&quot;??_);_(@_)">
                  <c:v>170.51968333333335</c:v>
                </c:pt>
                <c:pt idx="1086" formatCode="_(&quot;$&quot;* #,##0.00_);_(&quot;$&quot;* \(#,##0.00\);_(&quot;$&quot;* &quot;-&quot;??_);_(@_)">
                  <c:v>170.20913333333334</c:v>
                </c:pt>
                <c:pt idx="1087" formatCode="_(&quot;$&quot;* #,##0.00_);_(&quot;$&quot;* \(#,##0.00\);_(&quot;$&quot;* &quot;-&quot;??_);_(@_)">
                  <c:v>170.37685000000002</c:v>
                </c:pt>
                <c:pt idx="1088" formatCode="_(&quot;$&quot;* #,##0.00_);_(&quot;$&quot;* \(#,##0.00\);_(&quot;$&quot;* &quot;-&quot;??_);_(@_)">
                  <c:v>171.02118333333331</c:v>
                </c:pt>
                <c:pt idx="1089" formatCode="_(&quot;$&quot;* #,##0.00_);_(&quot;$&quot;* \(#,##0.00\);_(&quot;$&quot;* &quot;-&quot;??_);_(@_)">
                  <c:v>171.62235000000001</c:v>
                </c:pt>
                <c:pt idx="1090" formatCode="_(&quot;$&quot;* #,##0.00_);_(&quot;$&quot;* \(#,##0.00\);_(&quot;$&quot;* &quot;-&quot;??_);_(@_)">
                  <c:v>172.11888333333332</c:v>
                </c:pt>
                <c:pt idx="1091" formatCode="_(&quot;$&quot;* #,##0.00_);_(&quot;$&quot;* \(#,##0.00\);_(&quot;$&quot;* &quot;-&quot;??_);_(@_)">
                  <c:v>172.67188333333334</c:v>
                </c:pt>
                <c:pt idx="1092" formatCode="_(&quot;$&quot;* #,##0.00_);_(&quot;$&quot;* \(#,##0.00\);_(&quot;$&quot;* &quot;-&quot;??_);_(@_)">
                  <c:v>173.57528333333335</c:v>
                </c:pt>
                <c:pt idx="1093" formatCode="_(&quot;$&quot;* #,##0.00_);_(&quot;$&quot;* \(#,##0.00\);_(&quot;$&quot;* &quot;-&quot;??_);_(@_)">
                  <c:v>173.61513333333335</c:v>
                </c:pt>
                <c:pt idx="1094" formatCode="_(&quot;$&quot;* #,##0.00_);_(&quot;$&quot;* \(#,##0.00\);_(&quot;$&quot;* &quot;-&quot;??_);_(@_)">
                  <c:v>173.49556666666669</c:v>
                </c:pt>
                <c:pt idx="1095" formatCode="_(&quot;$&quot;* #,##0.00_);_(&quot;$&quot;* \(#,##0.00\);_(&quot;$&quot;* &quot;-&quot;??_);_(@_)">
                  <c:v>173.20161666666669</c:v>
                </c:pt>
                <c:pt idx="1096" formatCode="_(&quot;$&quot;* #,##0.00_);_(&quot;$&quot;* \(#,##0.00\);_(&quot;$&quot;* &quot;-&quot;??_);_(@_)">
                  <c:v>172.53568333333337</c:v>
                </c:pt>
                <c:pt idx="1097" formatCode="_(&quot;$&quot;* #,##0.00_);_(&quot;$&quot;* \(#,##0.00\);_(&quot;$&quot;* &quot;-&quot;??_);_(@_)">
                  <c:v>172.07568333333333</c:v>
                </c:pt>
                <c:pt idx="1098" formatCode="_(&quot;$&quot;* #,##0.00_);_(&quot;$&quot;* \(#,##0.00\);_(&quot;$&quot;* &quot;-&quot;??_);_(@_)">
                  <c:v>170.88166666666666</c:v>
                </c:pt>
                <c:pt idx="1099" formatCode="_(&quot;$&quot;* #,##0.00_);_(&quot;$&quot;* \(#,##0.00\);_(&quot;$&quot;* &quot;-&quot;??_);_(@_)">
                  <c:v>170.65915000000001</c:v>
                </c:pt>
                <c:pt idx="1100" formatCode="_(&quot;$&quot;* #,##0.00_);_(&quot;$&quot;* \(#,##0.00\);_(&quot;$&quot;* &quot;-&quot;??_);_(@_)">
                  <c:v>170.08788333333334</c:v>
                </c:pt>
                <c:pt idx="1101" formatCode="_(&quot;$&quot;* #,##0.00_);_(&quot;$&quot;* \(#,##0.00\);_(&quot;$&quot;* &quot;-&quot;??_);_(@_)">
                  <c:v>169.88861666666668</c:v>
                </c:pt>
                <c:pt idx="1102" formatCode="_(&quot;$&quot;* #,##0.00_);_(&quot;$&quot;* \(#,##0.00\);_(&quot;$&quot;* &quot;-&quot;??_);_(@_)">
                  <c:v>169.74083333333337</c:v>
                </c:pt>
                <c:pt idx="1103" formatCode="_(&quot;$&quot;* #,##0.00_);_(&quot;$&quot;* \(#,##0.00\);_(&quot;$&quot;* &quot;-&quot;??_);_(@_)">
                  <c:v>169.12140000000002</c:v>
                </c:pt>
                <c:pt idx="1104" formatCode="_(&quot;$&quot;* #,##0.00_);_(&quot;$&quot;* \(#,##0.00\);_(&quot;$&quot;* &quot;-&quot;??_);_(@_)">
                  <c:v>168.61823333333334</c:v>
                </c:pt>
                <c:pt idx="1105" formatCode="_(&quot;$&quot;* #,##0.00_);_(&quot;$&quot;* \(#,##0.00\);_(&quot;$&quot;* &quot;-&quot;??_);_(@_)">
                  <c:v>168.55845000000002</c:v>
                </c:pt>
                <c:pt idx="1106" formatCode="_(&quot;$&quot;* #,##0.00_);_(&quot;$&quot;* \(#,##0.00\);_(&quot;$&quot;* &quot;-&quot;??_);_(@_)">
                  <c:v>168.38241666666667</c:v>
                </c:pt>
                <c:pt idx="1107" formatCode="_(&quot;$&quot;* #,##0.00_);_(&quot;$&quot;* \(#,##0.00\);_(&quot;$&quot;* &quot;-&quot;??_);_(@_)">
                  <c:v>169.2775</c:v>
                </c:pt>
                <c:pt idx="1108" formatCode="_(&quot;$&quot;* #,##0.00_);_(&quot;$&quot;* \(#,##0.00\);_(&quot;$&quot;* &quot;-&quot;??_);_(@_)">
                  <c:v>170.56118333333333</c:v>
                </c:pt>
                <c:pt idx="1109" formatCode="_(&quot;$&quot;* #,##0.00_);_(&quot;$&quot;* \(#,##0.00\);_(&quot;$&quot;* &quot;-&quot;??_);_(@_)">
                  <c:v>171.07764999999998</c:v>
                </c:pt>
                <c:pt idx="1110" formatCode="_(&quot;$&quot;* #,##0.00_);_(&quot;$&quot;* \(#,##0.00\);_(&quot;$&quot;* &quot;-&quot;??_);_(@_)">
                  <c:v>171.23208333333332</c:v>
                </c:pt>
                <c:pt idx="1111" formatCode="_(&quot;$&quot;* #,##0.00_);_(&quot;$&quot;* \(#,##0.00\);_(&quot;$&quot;* &quot;-&quot;??_);_(@_)">
                  <c:v>170.95474999999999</c:v>
                </c:pt>
                <c:pt idx="1112" formatCode="_(&quot;$&quot;* #,##0.00_);_(&quot;$&quot;* \(#,##0.00\);_(&quot;$&quot;* &quot;-&quot;??_);_(@_)">
                  <c:v>170.83185</c:v>
                </c:pt>
                <c:pt idx="1113" formatCode="_(&quot;$&quot;* #,##0.00_);_(&quot;$&quot;* \(#,##0.00\);_(&quot;$&quot;* &quot;-&quot;??_);_(@_)">
                  <c:v>169.16454999999996</c:v>
                </c:pt>
                <c:pt idx="1114" formatCode="_(&quot;$&quot;* #,##0.00_);_(&quot;$&quot;* \(#,##0.00\);_(&quot;$&quot;* &quot;-&quot;??_);_(@_)">
                  <c:v>167.38598333333331</c:v>
                </c:pt>
                <c:pt idx="1115" formatCode="_(&quot;$&quot;* #,##0.00_);_(&quot;$&quot;* \(#,##0.00\);_(&quot;$&quot;* &quot;-&quot;??_);_(@_)">
                  <c:v>166.42444999999998</c:v>
                </c:pt>
                <c:pt idx="1116" formatCode="_(&quot;$&quot;* #,##0.00_);_(&quot;$&quot;* \(#,##0.00\);_(&quot;$&quot;* &quot;-&quot;??_);_(@_)">
                  <c:v>166.36466666666664</c:v>
                </c:pt>
                <c:pt idx="1117" formatCode="_(&quot;$&quot;* #,##0.00_);_(&quot;$&quot;* \(#,##0.00\);_(&quot;$&quot;* &quot;-&quot;??_);_(@_)">
                  <c:v>166.67853333333332</c:v>
                </c:pt>
                <c:pt idx="1118" formatCode="_(&quot;$&quot;* #,##0.00_);_(&quot;$&quot;* \(#,##0.00\);_(&quot;$&quot;* &quot;-&quot;??_);_(@_)">
                  <c:v>167.05385000000001</c:v>
                </c:pt>
                <c:pt idx="1119" formatCode="_(&quot;$&quot;* #,##0.00_);_(&quot;$&quot;* \(#,##0.00\);_(&quot;$&quot;* &quot;-&quot;??_);_(@_)">
                  <c:v>168.46541666666667</c:v>
                </c:pt>
                <c:pt idx="1120" formatCode="_(&quot;$&quot;* #,##0.00_);_(&quot;$&quot;* \(#,##0.00\);_(&quot;$&quot;* &quot;-&quot;??_);_(@_)">
                  <c:v>169.21105000000003</c:v>
                </c:pt>
                <c:pt idx="1121" formatCode="_(&quot;$&quot;* #,##0.00_);_(&quot;$&quot;* \(#,##0.00\);_(&quot;$&quot;* &quot;-&quot;??_);_(@_)">
                  <c:v>169.60961666666668</c:v>
                </c:pt>
                <c:pt idx="1122" formatCode="_(&quot;$&quot;* #,##0.00_);_(&quot;$&quot;* \(#,##0.00\);_(&quot;$&quot;* &quot;-&quot;??_);_(@_)">
                  <c:v>170.27555000000001</c:v>
                </c:pt>
                <c:pt idx="1123" formatCode="_(&quot;$&quot;* #,##0.00_);_(&quot;$&quot;* \(#,##0.00\);_(&quot;$&quot;* &quot;-&quot;??_);_(@_)">
                  <c:v>172.51576666666668</c:v>
                </c:pt>
                <c:pt idx="1124" formatCode="_(&quot;$&quot;* #,##0.00_);_(&quot;$&quot;* \(#,##0.00\);_(&quot;$&quot;* &quot;-&quot;??_);_(@_)">
                  <c:v>174.57665</c:v>
                </c:pt>
                <c:pt idx="1125" formatCode="_(&quot;$&quot;* #,##0.00_);_(&quot;$&quot;* \(#,##0.00\);_(&quot;$&quot;* &quot;-&quot;??_);_(@_)">
                  <c:v>176.05463333333333</c:v>
                </c:pt>
                <c:pt idx="1126" formatCode="_(&quot;$&quot;* #,##0.00_);_(&quot;$&quot;* \(#,##0.00\);_(&quot;$&quot;* &quot;-&quot;??_);_(@_)">
                  <c:v>178.11551666666665</c:v>
                </c:pt>
                <c:pt idx="1127" formatCode="_(&quot;$&quot;* #,##0.00_);_(&quot;$&quot;* \(#,##0.00\);_(&quot;$&quot;* &quot;-&quot;??_);_(@_)">
                  <c:v>180.65134999999998</c:v>
                </c:pt>
                <c:pt idx="1128" formatCode="_(&quot;$&quot;* #,##0.00_);_(&quot;$&quot;* \(#,##0.00\);_(&quot;$&quot;* &quot;-&quot;??_);_(@_)">
                  <c:v>182.35654999999997</c:v>
                </c:pt>
                <c:pt idx="1129" formatCode="_(&quot;$&quot;* #,##0.00_);_(&quot;$&quot;* \(#,##0.00\);_(&quot;$&quot;* &quot;-&quot;??_);_(@_)">
                  <c:v>182.88011666666668</c:v>
                </c:pt>
                <c:pt idx="1130" formatCode="_(&quot;$&quot;* #,##0.00_);_(&quot;$&quot;* \(#,##0.00\);_(&quot;$&quot;* &quot;-&quot;??_);_(@_)">
                  <c:v>183.87223333333336</c:v>
                </c:pt>
                <c:pt idx="1131" formatCode="_(&quot;$&quot;* #,##0.00_);_(&quot;$&quot;* \(#,##0.00\);_(&quot;$&quot;* &quot;-&quot;??_);_(@_)">
                  <c:v>185.13056666666668</c:v>
                </c:pt>
                <c:pt idx="1132" formatCode="_(&quot;$&quot;* #,##0.00_);_(&quot;$&quot;* \(#,##0.00\);_(&quot;$&quot;* &quot;-&quot;??_);_(@_)">
                  <c:v>186.35238333333334</c:v>
                </c:pt>
                <c:pt idx="1133" formatCode="_(&quot;$&quot;* #,##0.00_);_(&quot;$&quot;* \(#,##0.00\);_(&quot;$&quot;* &quot;-&quot;??_);_(@_)">
                  <c:v>187.27530000000002</c:v>
                </c:pt>
                <c:pt idx="1134" formatCode="_(&quot;$&quot;* #,##0.00_);_(&quot;$&quot;* \(#,##0.00\);_(&quot;$&quot;* &quot;-&quot;??_);_(@_)">
                  <c:v>188.60396666666668</c:v>
                </c:pt>
                <c:pt idx="1135" formatCode="_(&quot;$&quot;* #,##0.00_);_(&quot;$&quot;* \(#,##0.00\);_(&quot;$&quot;* &quot;-&quot;??_);_(@_)">
                  <c:v>189.61335</c:v>
                </c:pt>
                <c:pt idx="1136" formatCode="_(&quot;$&quot;* #,##0.00_);_(&quot;$&quot;* \(#,##0.00\);_(&quot;$&quot;* &quot;-&quot;??_);_(@_)">
                  <c:v>190.1903666666667</c:v>
                </c:pt>
                <c:pt idx="1137" formatCode="_(&quot;$&quot;* #,##0.00_);_(&quot;$&quot;* \(#,##0.00\);_(&quot;$&quot;* &quot;-&quot;??_);_(@_)">
                  <c:v>189.71810000000002</c:v>
                </c:pt>
                <c:pt idx="1138" formatCode="_(&quot;$&quot;* #,##0.00_);_(&quot;$&quot;* \(#,##0.00\);_(&quot;$&quot;* &quot;-&quot;??_);_(@_)">
                  <c:v>189.74138333333335</c:v>
                </c:pt>
                <c:pt idx="1139" formatCode="_(&quot;$&quot;* #,##0.00_);_(&quot;$&quot;* \(#,##0.00\);_(&quot;$&quot;* &quot;-&quot;??_);_(@_)">
                  <c:v>189.76133333333334</c:v>
                </c:pt>
                <c:pt idx="1140" formatCode="_(&quot;$&quot;* #,##0.00_);_(&quot;$&quot;* \(#,##0.00\);_(&quot;$&quot;* &quot;-&quot;??_);_(@_)">
                  <c:v>189.63661666666667</c:v>
                </c:pt>
                <c:pt idx="1141" formatCode="_(&quot;$&quot;* #,##0.00_);_(&quot;$&quot;* \(#,##0.00\);_(&quot;$&quot;* &quot;-&quot;??_);_(@_)">
                  <c:v>189.46034999999998</c:v>
                </c:pt>
                <c:pt idx="1142" formatCode="_(&quot;$&quot;* #,##0.00_);_(&quot;$&quot;* \(#,##0.00\);_(&quot;$&quot;* &quot;-&quot;??_);_(@_)">
                  <c:v>189.68485000000001</c:v>
                </c:pt>
                <c:pt idx="1143" formatCode="_(&quot;$&quot;* #,##0.00_);_(&quot;$&quot;* \(#,##0.00\);_(&quot;$&quot;* &quot;-&quot;??_);_(@_)">
                  <c:v>190.87383333333332</c:v>
                </c:pt>
                <c:pt idx="1144" formatCode="_(&quot;$&quot;* #,##0.00_);_(&quot;$&quot;* \(#,##0.00\);_(&quot;$&quot;* &quot;-&quot;??_);_(@_)">
                  <c:v>191.60053333333335</c:v>
                </c:pt>
                <c:pt idx="1145" formatCode="_(&quot;$&quot;* #,##0.00_);_(&quot;$&quot;* \(#,##0.00\);_(&quot;$&quot;* &quot;-&quot;??_);_(@_)">
                  <c:v>192.57831666666667</c:v>
                </c:pt>
                <c:pt idx="1146" formatCode="_(&quot;$&quot;* #,##0.00_);_(&quot;$&quot;* \(#,##0.00\);_(&quot;$&quot;* &quot;-&quot;??_);_(@_)">
                  <c:v>193.27508333333336</c:v>
                </c:pt>
                <c:pt idx="1147" formatCode="_(&quot;$&quot;* #,##0.00_);_(&quot;$&quot;* \(#,##0.00\);_(&quot;$&quot;* &quot;-&quot;??_);_(@_)">
                  <c:v>194.20630000000003</c:v>
                </c:pt>
                <c:pt idx="1148" formatCode="_(&quot;$&quot;* #,##0.00_);_(&quot;$&quot;* \(#,##0.00\);_(&quot;$&quot;* &quot;-&quot;??_);_(@_)">
                  <c:v>194.35096666666666</c:v>
                </c:pt>
                <c:pt idx="1149" formatCode="_(&quot;$&quot;* #,##0.00_);_(&quot;$&quot;* \(#,##0.00\);_(&quot;$&quot;* &quot;-&quot;??_);_(@_)">
                  <c:v>196.53270000000001</c:v>
                </c:pt>
                <c:pt idx="1150" formatCode="_(&quot;$&quot;* #,##0.00_);_(&quot;$&quot;* \(#,##0.00\);_(&quot;$&quot;* &quot;-&quot;??_);_(@_)">
                  <c:v>199.64566666666667</c:v>
                </c:pt>
                <c:pt idx="1151" formatCode="_(&quot;$&quot;* #,##0.00_);_(&quot;$&quot;* \(#,##0.00\);_(&quot;$&quot;* &quot;-&quot;??_);_(@_)">
                  <c:v>202.70043333333331</c:v>
                </c:pt>
                <c:pt idx="1152" formatCode="_(&quot;$&quot;* #,##0.00_);_(&quot;$&quot;* \(#,##0.00\);_(&quot;$&quot;* &quot;-&quot;??_);_(@_)">
                  <c:v>205.69533333333334</c:v>
                </c:pt>
                <c:pt idx="1153" formatCode="_(&quot;$&quot;* #,##0.00_);_(&quot;$&quot;* \(#,##0.00\);_(&quot;$&quot;* &quot;-&quot;??_);_(@_)">
                  <c:v>208.98458333333335</c:v>
                </c:pt>
                <c:pt idx="1154" formatCode="_(&quot;$&quot;* #,##0.00_);_(&quot;$&quot;* \(#,##0.00\);_(&quot;$&quot;* &quot;-&quot;??_);_(@_)">
                  <c:v>212.50496666666666</c:v>
                </c:pt>
                <c:pt idx="1155" formatCode="_(&quot;$&quot;* #,##0.00_);_(&quot;$&quot;* \(#,##0.00\);_(&quot;$&quot;* &quot;-&quot;??_);_(@_)">
                  <c:v>212.9256833333333</c:v>
                </c:pt>
                <c:pt idx="1156" formatCode="_(&quot;$&quot;* #,##0.00_);_(&quot;$&quot;* \(#,##0.00\);_(&quot;$&quot;* &quot;-&quot;??_);_(@_)">
                  <c:v>211.99778333333336</c:v>
                </c:pt>
                <c:pt idx="1157" formatCode="_(&quot;$&quot;* #,##0.00_);_(&quot;$&quot;* \(#,##0.00\);_(&quot;$&quot;* &quot;-&quot;??_);_(@_)">
                  <c:v>210.9834166666667</c:v>
                </c:pt>
                <c:pt idx="1158" formatCode="_(&quot;$&quot;* #,##0.00_);_(&quot;$&quot;* \(#,##0.00\);_(&quot;$&quot;* &quot;-&quot;??_);_(@_)">
                  <c:v>210.41470000000001</c:v>
                </c:pt>
                <c:pt idx="1159" formatCode="_(&quot;$&quot;* #,##0.00_);_(&quot;$&quot;* \(#,##0.00\);_(&quot;$&quot;* &quot;-&quot;??_);_(@_)">
                  <c:v>209.84598333333335</c:v>
                </c:pt>
                <c:pt idx="1160" formatCode="_(&quot;$&quot;* #,##0.00_);_(&quot;$&quot;* \(#,##0.00\);_(&quot;$&quot;* &quot;-&quot;??_);_(@_)">
                  <c:v>209.81440000000001</c:v>
                </c:pt>
                <c:pt idx="1161" formatCode="_(&quot;$&quot;* #,##0.00_);_(&quot;$&quot;* \(#,##0.00\);_(&quot;$&quot;* &quot;-&quot;??_);_(@_)">
                  <c:v>209.97071666666668</c:v>
                </c:pt>
                <c:pt idx="1162" formatCode="_(&quot;$&quot;* #,##0.00_);_(&quot;$&quot;* \(#,##0.00\);_(&quot;$&quot;* &quot;-&quot;??_);_(@_)">
                  <c:v>211.51056666666668</c:v>
                </c:pt>
                <c:pt idx="1163" formatCode="_(&quot;$&quot;* #,##0.00_);_(&quot;$&quot;* \(#,##0.00\);_(&quot;$&quot;* &quot;-&quot;??_);_(@_)">
                  <c:v>213.52766666666665</c:v>
                </c:pt>
                <c:pt idx="1164" formatCode="_(&quot;$&quot;* #,##0.00_);_(&quot;$&quot;* \(#,##0.00\);_(&quot;$&quot;* &quot;-&quot;??_);_(@_)">
                  <c:v>215.60298333333333</c:v>
                </c:pt>
                <c:pt idx="1165" formatCode="_(&quot;$&quot;* #,##0.00_);_(&quot;$&quot;* \(#,##0.00\);_(&quot;$&quot;* &quot;-&quot;??_);_(@_)">
                  <c:v>217.77971666666667</c:v>
                </c:pt>
                <c:pt idx="1166" formatCode="_(&quot;$&quot;* #,##0.00_);_(&quot;$&quot;* \(#,##0.00\);_(&quot;$&quot;* &quot;-&quot;??_);_(@_)">
                  <c:v>220.06121666666664</c:v>
                </c:pt>
                <c:pt idx="1167" formatCode="_(&quot;$&quot;* #,##0.00_);_(&quot;$&quot;* \(#,##0.00\);_(&quot;$&quot;* &quot;-&quot;??_);_(@_)">
                  <c:v>223.06443333333334</c:v>
                </c:pt>
                <c:pt idx="1168" formatCode="_(&quot;$&quot;* #,##0.00_);_(&quot;$&quot;* \(#,##0.00\);_(&quot;$&quot;* &quot;-&quot;??_);_(@_)">
                  <c:v>225.76333333333332</c:v>
                </c:pt>
                <c:pt idx="1169" formatCode="_(&quot;$&quot;* #,##0.00_);_(&quot;$&quot;* \(#,##0.00\);_(&quot;$&quot;* &quot;-&quot;??_);_(@_)">
                  <c:v>226.97726666666665</c:v>
                </c:pt>
                <c:pt idx="1170" formatCode="_(&quot;$&quot;* #,##0.00_);_(&quot;$&quot;* \(#,##0.00\);_(&quot;$&quot;* &quot;-&quot;??_);_(@_)">
                  <c:v>228.47221666666664</c:v>
                </c:pt>
                <c:pt idx="1171" formatCode="_(&quot;$&quot;* #,##0.00_);_(&quot;$&quot;* \(#,##0.00\);_(&quot;$&quot;* &quot;-&quot;??_);_(@_)">
                  <c:v>229.81253333333328</c:v>
                </c:pt>
                <c:pt idx="1172" formatCode="_(&quot;$&quot;* #,##0.00_);_(&quot;$&quot;* \(#,##0.00\);_(&quot;$&quot;* &quot;-&quot;??_);_(@_)">
                  <c:v>230.97658333333334</c:v>
                </c:pt>
                <c:pt idx="1173" formatCode="_(&quot;$&quot;* #,##0.00_);_(&quot;$&quot;* \(#,##0.00\);_(&quot;$&quot;* &quot;-&quot;??_);_(@_)">
                  <c:v>231.00983333333332</c:v>
                </c:pt>
                <c:pt idx="1174" formatCode="_(&quot;$&quot;* #,##0.00_);_(&quot;$&quot;* \(#,##0.00\);_(&quot;$&quot;* &quot;-&quot;??_);_(@_)">
                  <c:v>229.54646666666667</c:v>
                </c:pt>
                <c:pt idx="1175" formatCode="_(&quot;$&quot;* #,##0.00_);_(&quot;$&quot;* \(#,##0.00\);_(&quot;$&quot;* &quot;-&quot;??_);_(@_)">
                  <c:v>229.00435000000002</c:v>
                </c:pt>
                <c:pt idx="1176" formatCode="_(&quot;$&quot;* #,##0.00_);_(&quot;$&quot;* \(#,##0.00\);_(&quot;$&quot;* &quot;-&quot;??_);_(@_)">
                  <c:v>227.91015000000002</c:v>
                </c:pt>
                <c:pt idx="1177" formatCode="_(&quot;$&quot;* #,##0.00_);_(&quot;$&quot;* \(#,##0.00\);_(&quot;$&quot;* &quot;-&quot;??_);_(@_)">
                  <c:v>226.3486833333333</c:v>
                </c:pt>
                <c:pt idx="1178" formatCode="_(&quot;$&quot;* #,##0.00_);_(&quot;$&quot;* \(#,##0.00\);_(&quot;$&quot;* &quot;-&quot;??_);_(@_)">
                  <c:v>223.64144999999999</c:v>
                </c:pt>
                <c:pt idx="1179" formatCode="_(&quot;$&quot;* #,##0.00_);_(&quot;$&quot;* \(#,##0.00\);_(&quot;$&quot;* &quot;-&quot;??_);_(@_)">
                  <c:v>221.7474</c:v>
                </c:pt>
                <c:pt idx="1180" formatCode="_(&quot;$&quot;* #,##0.00_);_(&quot;$&quot;* \(#,##0.00\);_(&quot;$&quot;* &quot;-&quot;??_);_(@_)">
                  <c:v>220.71308333333332</c:v>
                </c:pt>
                <c:pt idx="1181" formatCode="_(&quot;$&quot;* #,##0.00_);_(&quot;$&quot;* \(#,##0.00\);_(&quot;$&quot;* &quot;-&quot;??_);_(@_)">
                  <c:v>219.7037</c:v>
                </c:pt>
                <c:pt idx="1182" formatCode="_(&quot;$&quot;* #,##0.00_);_(&quot;$&quot;* \(#,##0.00\);_(&quot;$&quot;* &quot;-&quot;??_);_(@_)">
                  <c:v>218.84564999999998</c:v>
                </c:pt>
                <c:pt idx="1183" formatCode="_(&quot;$&quot;* #,##0.00_);_(&quot;$&quot;* \(#,##0.00\);_(&quot;$&quot;* &quot;-&quot;??_);_(@_)">
                  <c:v>218.35841666666667</c:v>
                </c:pt>
                <c:pt idx="1184" formatCode="_(&quot;$&quot;* #,##0.00_);_(&quot;$&quot;* \(#,##0.00\);_(&quot;$&quot;* &quot;-&quot;??_);_(@_)">
                  <c:v>218.32848333333334</c:v>
                </c:pt>
                <c:pt idx="1185" formatCode="_(&quot;$&quot;* #,##0.00_);_(&quot;$&quot;* \(#,##0.00\);_(&quot;$&quot;* &quot;-&quot;??_);_(@_)">
                  <c:v>218.72259999999997</c:v>
                </c:pt>
                <c:pt idx="1186" formatCode="_(&quot;$&quot;* #,##0.00_);_(&quot;$&quot;* \(#,##0.00\);_(&quot;$&quot;* &quot;-&quot;??_);_(@_)">
                  <c:v>217.27751666666666</c:v>
                </c:pt>
                <c:pt idx="1187" formatCode="_(&quot;$&quot;* #,##0.00_);_(&quot;$&quot;* \(#,##0.00\);_(&quot;$&quot;* &quot;-&quot;??_);_(@_)">
                  <c:v>215.44664999999998</c:v>
                </c:pt>
                <c:pt idx="1188" formatCode="_(&quot;$&quot;* #,##0.00_);_(&quot;$&quot;* \(#,##0.00\);_(&quot;$&quot;* &quot;-&quot;??_);_(@_)">
                  <c:v>213.95335</c:v>
                </c:pt>
                <c:pt idx="1189" formatCode="_(&quot;$&quot;* #,##0.00_);_(&quot;$&quot;* \(#,##0.00\);_(&quot;$&quot;* &quot;-&quot;??_);_(@_)">
                  <c:v>212.49496666666664</c:v>
                </c:pt>
                <c:pt idx="1190" formatCode="_(&quot;$&quot;* #,##0.00_);_(&quot;$&quot;* \(#,##0.00\);_(&quot;$&quot;* &quot;-&quot;??_);_(@_)">
                  <c:v>212.14243333333332</c:v>
                </c:pt>
                <c:pt idx="1191" formatCode="_(&quot;$&quot;* #,##0.00_);_(&quot;$&quot;* \(#,##0.00\);_(&quot;$&quot;* &quot;-&quot;??_);_(@_)">
                  <c:v>211.79683333333332</c:v>
                </c:pt>
                <c:pt idx="1192" formatCode="_(&quot;$&quot;* #,##0.00_);_(&quot;$&quot;* \(#,##0.00\);_(&quot;$&quot;* &quot;-&quot;??_);_(@_)">
                  <c:v>213.83491666666669</c:v>
                </c:pt>
                <c:pt idx="1193" formatCode="_(&quot;$&quot;* #,##0.00_);_(&quot;$&quot;* \(#,##0.00\);_(&quot;$&quot;* &quot;-&quot;??_);_(@_)">
                  <c:v>216.28715</c:v>
                </c:pt>
                <c:pt idx="1194" formatCode="_(&quot;$&quot;* #,##0.00_);_(&quot;$&quot;* \(#,##0.00\);_(&quot;$&quot;* &quot;-&quot;??_);_(@_)">
                  <c:v>218.80813333333333</c:v>
                </c:pt>
                <c:pt idx="1195" formatCode="_(&quot;$&quot;* #,##0.00_);_(&quot;$&quot;* \(#,##0.00\);_(&quot;$&quot;* &quot;-&quot;??_);_(@_)">
                  <c:v>220.97020000000001</c:v>
                </c:pt>
                <c:pt idx="1196" formatCode="_(&quot;$&quot;* #,##0.00_);_(&quot;$&quot;* \(#,##0.00\);_(&quot;$&quot;* &quot;-&quot;??_);_(@_)">
                  <c:v>222.61839999999998</c:v>
                </c:pt>
                <c:pt idx="1197" formatCode="_(&quot;$&quot;* #,##0.00_);_(&quot;$&quot;* \(#,##0.00\);_(&quot;$&quot;* &quot;-&quot;??_);_(@_)">
                  <c:v>224.11343333333332</c:v>
                </c:pt>
                <c:pt idx="1198" formatCode="_(&quot;$&quot;* #,##0.00_);_(&quot;$&quot;* \(#,##0.00\);_(&quot;$&quot;* &quot;-&quot;??_);_(@_)">
                  <c:v>224.9675</c:v>
                </c:pt>
                <c:pt idx="1199" formatCode="_(&quot;$&quot;* #,##0.00_);_(&quot;$&quot;* \(#,##0.00\);_(&quot;$&quot;* &quot;-&quot;??_);_(@_)">
                  <c:v>225.43531666666669</c:v>
                </c:pt>
                <c:pt idx="1200" formatCode="_(&quot;$&quot;* #,##0.00_);_(&quot;$&quot;* \(#,##0.00\);_(&quot;$&quot;* &quot;-&quot;??_);_(@_)">
                  <c:v>225.78826666666669</c:v>
                </c:pt>
                <c:pt idx="1201" formatCode="_(&quot;$&quot;* #,##0.00_);_(&quot;$&quot;* \(#,##0.00\);_(&quot;$&quot;* &quot;-&quot;??_);_(@_)">
                  <c:v>225.9763833333333</c:v>
                </c:pt>
                <c:pt idx="1202" formatCode="_(&quot;$&quot;* #,##0.00_);_(&quot;$&quot;* \(#,##0.00\);_(&quot;$&quot;* &quot;-&quot;??_);_(@_)">
                  <c:v>226.33264999999997</c:v>
                </c:pt>
                <c:pt idx="1203" formatCode="_(&quot;$&quot;* #,##0.00_);_(&quot;$&quot;* \(#,##0.00\);_(&quot;$&quot;* &quot;-&quot;??_);_(@_)">
                  <c:v>226.32931666666664</c:v>
                </c:pt>
                <c:pt idx="1204" formatCode="_(&quot;$&quot;* #,##0.00_);_(&quot;$&quot;* \(#,##0.00\);_(&quot;$&quot;* &quot;-&quot;??_);_(@_)">
                  <c:v>226.8937</c:v>
                </c:pt>
                <c:pt idx="1205" formatCode="_(&quot;$&quot;* #,##0.00_);_(&quot;$&quot;* \(#,##0.00\);_(&quot;$&quot;* &quot;-&quot;??_);_(@_)">
                  <c:v>227.63788333333332</c:v>
                </c:pt>
                <c:pt idx="1206" formatCode="_(&quot;$&quot;* #,##0.00_);_(&quot;$&quot;* \(#,##0.00\);_(&quot;$&quot;* &quot;-&quot;??_);_(@_)">
                  <c:v>226.96029999999999</c:v>
                </c:pt>
                <c:pt idx="1207" formatCode="_(&quot;$&quot;* #,##0.00_);_(&quot;$&quot;* \(#,##0.00\);_(&quot;$&quot;* &quot;-&quot;??_);_(@_)">
                  <c:v>225.90646666666666</c:v>
                </c:pt>
                <c:pt idx="1208" formatCode="_(&quot;$&quot;* #,##0.00_);_(&quot;$&quot;* \(#,##0.00\);_(&quot;$&quot;* &quot;-&quot;??_);_(@_)">
                  <c:v>224.96583333333334</c:v>
                </c:pt>
                <c:pt idx="1209" formatCode="_(&quot;$&quot;* #,##0.00_);_(&quot;$&quot;* \(#,##0.00\);_(&quot;$&quot;* &quot;-&quot;??_);_(@_)">
                  <c:v>224.02186666666668</c:v>
                </c:pt>
                <c:pt idx="1210" formatCode="_(&quot;$&quot;* #,##0.00_);_(&quot;$&quot;* \(#,##0.00\);_(&quot;$&quot;* &quot;-&quot;??_);_(@_)">
                  <c:v>222.54348333333334</c:v>
                </c:pt>
                <c:pt idx="1211" formatCode="_(&quot;$&quot;* #,##0.00_);_(&quot;$&quot;* \(#,##0.00\);_(&quot;$&quot;* &quot;-&quot;??_);_(@_)">
                  <c:v>221.06344999999999</c:v>
                </c:pt>
                <c:pt idx="1212" formatCode="_(&quot;$&quot;* #,##0.00_);_(&quot;$&quot;* \(#,##0.00\);_(&quot;$&quot;* &quot;-&quot;??_);_(@_)">
                  <c:v>221.0451333333333</c:v>
                </c:pt>
                <c:pt idx="1213" formatCode="_(&quot;$&quot;* #,##0.00_);_(&quot;$&quot;* \(#,##0.00\);_(&quot;$&quot;* &quot;-&quot;??_);_(@_)">
                  <c:v>221.36478333333335</c:v>
                </c:pt>
                <c:pt idx="1214" formatCode="_(&quot;$&quot;* #,##0.00_);_(&quot;$&quot;* \(#,##0.00\);_(&quot;$&quot;* &quot;-&quot;??_);_(@_)">
                  <c:v>221.38476666666668</c:v>
                </c:pt>
                <c:pt idx="1215" formatCode="_(&quot;$&quot;* #,##0.00_);_(&quot;$&quot;* \(#,##0.00\);_(&quot;$&quot;* &quot;-&quot;??_);_(@_)">
                  <c:v>220.63560000000004</c:v>
                </c:pt>
                <c:pt idx="1216" formatCode="_(&quot;$&quot;* #,##0.00_);_(&quot;$&quot;* \(#,##0.00\);_(&quot;$&quot;* &quot;-&quot;??_);_(@_)">
                  <c:v>219.94968333333335</c:v>
                </c:pt>
                <c:pt idx="1217" formatCode="_(&quot;$&quot;* #,##0.00_);_(&quot;$&quot;* \(#,##0.00\);_(&quot;$&quot;* &quot;-&quot;??_);_(@_)">
                  <c:v>220.04625000000001</c:v>
                </c:pt>
                <c:pt idx="1218" formatCode="_(&quot;$&quot;* #,##0.00_);_(&quot;$&quot;* \(#,##0.00\);_(&quot;$&quot;* &quot;-&quot;??_);_(@_)">
                  <c:v>221.08011666666667</c:v>
                </c:pt>
                <c:pt idx="1219" formatCode="_(&quot;$&quot;* #,##0.00_);_(&quot;$&quot;* \(#,##0.00\);_(&quot;$&quot;* &quot;-&quot;??_);_(@_)">
                  <c:v>221.98411666666667</c:v>
                </c:pt>
                <c:pt idx="1220" formatCode="_(&quot;$&quot;* #,##0.00_);_(&quot;$&quot;* \(#,##0.00\);_(&quot;$&quot;* &quot;-&quot;??_);_(@_)">
                  <c:v>222.64505</c:v>
                </c:pt>
                <c:pt idx="1221" formatCode="_(&quot;$&quot;* #,##0.00_);_(&quot;$&quot;* \(#,##0.00\);_(&quot;$&quot;* &quot;-&quot;??_);_(@_)">
                  <c:v>224.48468333333335</c:v>
                </c:pt>
                <c:pt idx="1222" formatCode="_(&quot;$&quot;* #,##0.00_);_(&quot;$&quot;* \(#,##0.00\);_(&quot;$&quot;* &quot;-&quot;??_);_(@_)">
                  <c:v>226.07960000000003</c:v>
                </c:pt>
                <c:pt idx="1223" formatCode="_(&quot;$&quot;* #,##0.00_);_(&quot;$&quot;* \(#,##0.00\);_(&quot;$&quot;* &quot;-&quot;??_);_(@_)">
                  <c:v>227.21668333333332</c:v>
                </c:pt>
                <c:pt idx="1224" formatCode="_(&quot;$&quot;* #,##0.00_);_(&quot;$&quot;* \(#,##0.00\);_(&quot;$&quot;* &quot;-&quot;??_);_(@_)">
                  <c:v>227.03688333333332</c:v>
                </c:pt>
                <c:pt idx="1225" formatCode="_(&quot;$&quot;* #,##0.00_);_(&quot;$&quot;* \(#,##0.00\);_(&quot;$&quot;* &quot;-&quot;??_);_(@_)">
                  <c:v>227.83599999999998</c:v>
                </c:pt>
                <c:pt idx="1226" formatCode="_(&quot;$&quot;* #,##0.00_);_(&quot;$&quot;* \(#,##0.00\);_(&quot;$&quot;* &quot;-&quot;??_);_(@_)">
                  <c:v>227.79271666666668</c:v>
                </c:pt>
                <c:pt idx="1227" formatCode="_(&quot;$&quot;* #,##0.00_);_(&quot;$&quot;* \(#,##0.00\);_(&quot;$&quot;* &quot;-&quot;??_);_(@_)">
                  <c:v>227.69449999999998</c:v>
                </c:pt>
                <c:pt idx="1228" formatCode="_(&quot;$&quot;* #,##0.00_);_(&quot;$&quot;* \(#,##0.00\);_(&quot;$&quot;* &quot;-&quot;??_);_(@_)">
                  <c:v>227.57796666666664</c:v>
                </c:pt>
                <c:pt idx="1229" formatCode="_(&quot;$&quot;* #,##0.00_);_(&quot;$&quot;* \(#,##0.00\);_(&quot;$&quot;* &quot;-&quot;??_);_(@_)">
                  <c:v>227.45809999999997</c:v>
                </c:pt>
                <c:pt idx="1230" formatCode="_(&quot;$&quot;* #,##0.00_);_(&quot;$&quot;* \(#,##0.00\);_(&quot;$&quot;* &quot;-&quot;??_);_(@_)">
                  <c:v>226.44255000000001</c:v>
                </c:pt>
                <c:pt idx="1231" formatCode="_(&quot;$&quot;* #,##0.00_);_(&quot;$&quot;* \(#,##0.00\);_(&quot;$&quot;* &quot;-&quot;??_);_(@_)">
                  <c:v>225.23888333333332</c:v>
                </c:pt>
                <c:pt idx="1232" formatCode="_(&quot;$&quot;* #,##0.00_);_(&quot;$&quot;* \(#,##0.00\);_(&quot;$&quot;* &quot;-&quot;??_);_(@_)">
                  <c:v>225.79326666666668</c:v>
                </c:pt>
                <c:pt idx="1233" formatCode="_(&quot;$&quot;* #,##0.00_);_(&quot;$&quot;* \(#,##0.00\);_(&quot;$&quot;* &quot;-&quot;??_);_(@_)">
                  <c:v>226.16951666666668</c:v>
                </c:pt>
                <c:pt idx="1234" formatCode="_(&quot;$&quot;* #,##0.00_);_(&quot;$&quot;* \(#,##0.00\);_(&quot;$&quot;* &quot;-&quot;??_);_(@_)">
                  <c:v>226.48249999999999</c:v>
                </c:pt>
                <c:pt idx="1235" formatCode="_(&quot;$&quot;* #,##0.00_);_(&quot;$&quot;* \(#,##0.00\);_(&quot;$&quot;* &quot;-&quot;??_);_(@_)">
                  <c:v>227.23166666666668</c:v>
                </c:pt>
                <c:pt idx="1236" formatCode="_(&quot;$&quot;* #,##0.00_);_(&quot;$&quot;* \(#,##0.00\);_(&quot;$&quot;* &quot;-&quot;??_);_(@_)">
                  <c:v>229.25610000000003</c:v>
                </c:pt>
                <c:pt idx="1237" formatCode="_(&quot;$&quot;* #,##0.00_);_(&quot;$&quot;* \(#,##0.00\);_(&quot;$&quot;* &quot;-&quot;??_);_(@_)">
                  <c:v>230.25666666666666</c:v>
                </c:pt>
                <c:pt idx="1238" formatCode="_(&quot;$&quot;* #,##0.00_);_(&quot;$&quot;* \(#,##0.00\);_(&quot;$&quot;* &quot;-&quot;??_);_(@_)">
                  <c:v>230.69119999999998</c:v>
                </c:pt>
                <c:pt idx="1239" formatCode="_(&quot;$&quot;* #,##0.00_);_(&quot;$&quot;* \(#,##0.00\);_(&quot;$&quot;* &quot;-&quot;??_);_(@_)">
                  <c:v>231.68343333333337</c:v>
                </c:pt>
                <c:pt idx="1240" formatCode="_(&quot;$&quot;* #,##0.00_);_(&quot;$&quot;* \(#,##0.00\);_(&quot;$&quot;* &quot;-&quot;??_);_(@_)">
                  <c:v>233.17013333333333</c:v>
                </c:pt>
                <c:pt idx="1241" formatCode="_(&quot;$&quot;* #,##0.00_);_(&quot;$&quot;* \(#,##0.00\);_(&quot;$&quot;* &quot;-&quot;??_);_(@_)">
                  <c:v>233.92929999999998</c:v>
                </c:pt>
                <c:pt idx="1242" formatCode="_(&quot;$&quot;* #,##0.00_);_(&quot;$&quot;* \(#,##0.00\);_(&quot;$&quot;* &quot;-&quot;??_);_(@_)">
                  <c:v>233.41486666666665</c:v>
                </c:pt>
                <c:pt idx="1243" formatCode="_(&quot;$&quot;* #,##0.00_);_(&quot;$&quot;* \(#,##0.00\);_(&quot;$&quot;* &quot;-&quot;??_);_(@_)">
                  <c:v>233.21341666666663</c:v>
                </c:pt>
                <c:pt idx="1244" formatCode="_(&quot;$&quot;* #,##0.00_);_(&quot;$&quot;* \(#,##0.00\);_(&quot;$&quot;* &quot;-&quot;??_);_(@_)">
                  <c:v>233.09021666666669</c:v>
                </c:pt>
                <c:pt idx="1245" formatCode="_(&quot;$&quot;* #,##0.00_);_(&quot;$&quot;* \(#,##0.00\);_(&quot;$&quot;* &quot;-&quot;??_);_(@_)">
                  <c:v>232.82384999999999</c:v>
                </c:pt>
                <c:pt idx="1246" formatCode="_(&quot;$&quot;* #,##0.00_);_(&quot;$&quot;* \(#,##0.00\);_(&quot;$&quot;* &quot;-&quot;??_);_(@_)">
                  <c:v>232.35603333333333</c:v>
                </c:pt>
                <c:pt idx="1247" formatCode="_(&quot;$&quot;* #,##0.00_);_(&quot;$&quot;* \(#,##0.00\);_(&quot;$&quot;* &quot;-&quot;??_);_(@_)">
                  <c:v>231.39708333333331</c:v>
                </c:pt>
                <c:pt idx="1248" formatCode="_(&quot;$&quot;* #,##0.00_);_(&quot;$&quot;* \(#,##0.00\);_(&quot;$&quot;* &quot;-&quot;??_);_(@_)">
                  <c:v>230.58963333333335</c:v>
                </c:pt>
                <c:pt idx="1249" formatCode="_(&quot;$&quot;* #,##0.00_);_(&quot;$&quot;* \(#,##0.00\);_(&quot;$&quot;* &quot;-&quot;??_);_(@_)">
                  <c:v>229.31436666666664</c:v>
                </c:pt>
                <c:pt idx="1250" formatCode="_(&quot;$&quot;* #,##0.00_);_(&quot;$&quot;* \(#,##0.00\);_(&quot;$&quot;* &quot;-&quot;??_);_(@_)">
                  <c:v>227.74941666666669</c:v>
                </c:pt>
                <c:pt idx="1251" formatCode="_(&quot;$&quot;* #,##0.00_);_(&quot;$&quot;* \(#,##0.00\);_(&quot;$&quot;* &quot;-&quot;??_);_(@_)">
                  <c:v>226.09290000000001</c:v>
                </c:pt>
                <c:pt idx="1252" formatCode="_(&quot;$&quot;* #,##0.00_);_(&quot;$&quot;* \(#,##0.00\);_(&quot;$&quot;* &quot;-&quot;??_);_(@_)">
                  <c:v>224.26990000000001</c:v>
                </c:pt>
                <c:pt idx="1253" formatCode="_(&quot;$&quot;* #,##0.00_);_(&quot;$&quot;* \(#,##0.00\);_(&quot;$&quot;* &quot;-&quot;??_);_(@_)">
                  <c:v>223.83371666666665</c:v>
                </c:pt>
                <c:pt idx="1254" formatCode="_(&quot;$&quot;* #,##0.00_);_(&quot;$&quot;* \(#,##0.00\);_(&quot;$&quot;* &quot;-&quot;??_);_(@_)">
                  <c:v>224.05010000000001</c:v>
                </c:pt>
                <c:pt idx="1255" formatCode="_(&quot;$&quot;* #,##0.00_);_(&quot;$&quot;* \(#,##0.00\);_(&quot;$&quot;* &quot;-&quot;??_);_(@_)">
                  <c:v>224.31093333333334</c:v>
                </c:pt>
                <c:pt idx="1256" formatCode="_(&quot;$&quot;* #,##0.00_);_(&quot;$&quot;* \(#,##0.00\);_(&quot;$&quot;* &quot;-&quot;??_);_(@_)">
                  <c:v>224.7216</c:v>
                </c:pt>
                <c:pt idx="1257" formatCode="_(&quot;$&quot;* #,##0.00_);_(&quot;$&quot;* \(#,##0.00\);_(&quot;$&quot;* &quot;-&quot;??_);_(@_)">
                  <c:v>225.04086666666663</c:v>
                </c:pt>
                <c:pt idx="1258" formatCode="_(&quot;$&quot;* #,##0.00_);_(&quot;$&quot;* \(#,##0.00\);_(&quot;$&quot;* &quot;-&quot;??_);_(@_)">
                  <c:v>225.554</c:v>
                </c:pt>
                <c:pt idx="1259" formatCode="_(&quot;$&quot;* #,##0.00_);_(&quot;$&quot;* \(#,##0.00\);_(&quot;$&quot;* &quot;-&quot;??_);_(@_)">
                  <c:v>225.13499999999999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E-4DAB-9A7A-D2EF2EE7B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528320"/>
        <c:axId val="1246525920"/>
      </c:lineChart>
      <c:dateAx>
        <c:axId val="1246528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5920"/>
        <c:crosses val="autoZero"/>
        <c:auto val="1"/>
        <c:lblOffset val="100"/>
        <c:baseTimeUnit val="days"/>
      </c:dateAx>
      <c:valAx>
        <c:axId val="1246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5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Time Series of </a:t>
            </a:r>
            <a:r>
              <a:rPr lang="vi-VN" sz="240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Forecast</a:t>
            </a:r>
            <a:endParaRPr lang="en-US" sz="2400">
              <a:solidFill>
                <a:schemeClr val="accent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3b. Exponential Smoothing'!$C$2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31750" cap="rnd">
              <a:solidFill>
                <a:schemeClr val="accent4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3b. Exponential Smoothing'!$B$3:$B$1260</c:f>
              <c:numCache>
                <c:formatCode>m/d/yyyy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 3b. Exponential Smoothing'!$C$3:$C$1260</c:f>
              <c:numCache>
                <c:formatCode>General</c:formatCode>
                <c:ptCount val="1258"/>
                <c:pt idx="0">
                  <c:v>63.656199999999998</c:v>
                </c:pt>
                <c:pt idx="1">
                  <c:v>64.412400000000005</c:v>
                </c:pt>
                <c:pt idx="2">
                  <c:v>64.737200000000001</c:v>
                </c:pt>
                <c:pt idx="3">
                  <c:v>64.540899999999993</c:v>
                </c:pt>
                <c:pt idx="4">
                  <c:v>63.789499999999997</c:v>
                </c:pt>
                <c:pt idx="5">
                  <c:v>63.503500000000003</c:v>
                </c:pt>
                <c:pt idx="6">
                  <c:v>63.447800000000001</c:v>
                </c:pt>
                <c:pt idx="7">
                  <c:v>64.560299999999998</c:v>
                </c:pt>
                <c:pt idx="8">
                  <c:v>64.056100000000001</c:v>
                </c:pt>
                <c:pt idx="9">
                  <c:v>64.916499999999999</c:v>
                </c:pt>
                <c:pt idx="10">
                  <c:v>64.773600000000002</c:v>
                </c:pt>
                <c:pt idx="11">
                  <c:v>64.024600000000007</c:v>
                </c:pt>
                <c:pt idx="12">
                  <c:v>62.883099999999999</c:v>
                </c:pt>
                <c:pt idx="13">
                  <c:v>63.438099999999999</c:v>
                </c:pt>
                <c:pt idx="14">
                  <c:v>64.368799999999993</c:v>
                </c:pt>
                <c:pt idx="15">
                  <c:v>65.612099999999998</c:v>
                </c:pt>
                <c:pt idx="16">
                  <c:v>64.693600000000004</c:v>
                </c:pt>
                <c:pt idx="17">
                  <c:v>65.071700000000007</c:v>
                </c:pt>
                <c:pt idx="18">
                  <c:v>65.6267</c:v>
                </c:pt>
                <c:pt idx="19">
                  <c:v>65.793899999999994</c:v>
                </c:pt>
                <c:pt idx="20">
                  <c:v>66.688299999999998</c:v>
                </c:pt>
                <c:pt idx="21">
                  <c:v>67.829800000000006</c:v>
                </c:pt>
                <c:pt idx="22">
                  <c:v>67.963200000000001</c:v>
                </c:pt>
                <c:pt idx="23">
                  <c:v>67.800799999999995</c:v>
                </c:pt>
                <c:pt idx="24">
                  <c:v>67.868600000000001</c:v>
                </c:pt>
                <c:pt idx="25">
                  <c:v>67.727999999999994</c:v>
                </c:pt>
                <c:pt idx="26">
                  <c:v>68.833299999999994</c:v>
                </c:pt>
                <c:pt idx="27">
                  <c:v>68.898700000000005</c:v>
                </c:pt>
                <c:pt idx="28">
                  <c:v>70.265699999999995</c:v>
                </c:pt>
                <c:pt idx="29">
                  <c:v>70.239000000000004</c:v>
                </c:pt>
                <c:pt idx="30">
                  <c:v>70.655900000000003</c:v>
                </c:pt>
                <c:pt idx="31">
                  <c:v>71.1721</c:v>
                </c:pt>
                <c:pt idx="32">
                  <c:v>72.796000000000006</c:v>
                </c:pt>
                <c:pt idx="33">
                  <c:v>72.088300000000004</c:v>
                </c:pt>
                <c:pt idx="34">
                  <c:v>72.662700000000001</c:v>
                </c:pt>
                <c:pt idx="35">
                  <c:v>72.320999999999998</c:v>
                </c:pt>
                <c:pt idx="36">
                  <c:v>73.484399999999994</c:v>
                </c:pt>
                <c:pt idx="37">
                  <c:v>75.045199999999994</c:v>
                </c:pt>
                <c:pt idx="38">
                  <c:v>75.2149</c:v>
                </c:pt>
                <c:pt idx="39">
                  <c:v>76.821799999999996</c:v>
                </c:pt>
                <c:pt idx="40">
                  <c:v>75.784400000000005</c:v>
                </c:pt>
                <c:pt idx="41">
                  <c:v>75.459699999999998</c:v>
                </c:pt>
                <c:pt idx="42">
                  <c:v>76.404899999999998</c:v>
                </c:pt>
                <c:pt idx="43">
                  <c:v>77.250799999999998</c:v>
                </c:pt>
                <c:pt idx="44">
                  <c:v>76.7273</c:v>
                </c:pt>
                <c:pt idx="45">
                  <c:v>77.001099999999994</c:v>
                </c:pt>
                <c:pt idx="46">
                  <c:v>77.372</c:v>
                </c:pt>
                <c:pt idx="47">
                  <c:v>77.149000000000001</c:v>
                </c:pt>
                <c:pt idx="48">
                  <c:v>74.880399999999995</c:v>
                </c:pt>
                <c:pt idx="49">
                  <c:v>76.998699999999999</c:v>
                </c:pt>
                <c:pt idx="50">
                  <c:v>78.610500000000002</c:v>
                </c:pt>
                <c:pt idx="51">
                  <c:v>78.496600000000001</c:v>
                </c:pt>
                <c:pt idx="52">
                  <c:v>75.016099999999994</c:v>
                </c:pt>
                <c:pt idx="53">
                  <c:v>74.810100000000006</c:v>
                </c:pt>
                <c:pt idx="54">
                  <c:v>77.279899999999998</c:v>
                </c:pt>
                <c:pt idx="55">
                  <c:v>77.91</c:v>
                </c:pt>
                <c:pt idx="56">
                  <c:v>78.821399999999997</c:v>
                </c:pt>
                <c:pt idx="57">
                  <c:v>77.75</c:v>
                </c:pt>
                <c:pt idx="58">
                  <c:v>78.119200000000006</c:v>
                </c:pt>
                <c:pt idx="59">
                  <c:v>77.647900000000007</c:v>
                </c:pt>
                <c:pt idx="60">
                  <c:v>79.491900000000001</c:v>
                </c:pt>
                <c:pt idx="61">
                  <c:v>78.925799999999995</c:v>
                </c:pt>
                <c:pt idx="62">
                  <c:v>78.945300000000003</c:v>
                </c:pt>
                <c:pt idx="63">
                  <c:v>77.499700000000004</c:v>
                </c:pt>
                <c:pt idx="64">
                  <c:v>78.622100000000003</c:v>
                </c:pt>
                <c:pt idx="65">
                  <c:v>77.815600000000003</c:v>
                </c:pt>
                <c:pt idx="66">
                  <c:v>76.054199999999994</c:v>
                </c:pt>
                <c:pt idx="67">
                  <c:v>72.441599999999994</c:v>
                </c:pt>
                <c:pt idx="68">
                  <c:v>69.987799999999993</c:v>
                </c:pt>
                <c:pt idx="69">
                  <c:v>71.098100000000002</c:v>
                </c:pt>
                <c:pt idx="70">
                  <c:v>66.450599999999994</c:v>
                </c:pt>
                <c:pt idx="71">
                  <c:v>66.411699999999996</c:v>
                </c:pt>
                <c:pt idx="72">
                  <c:v>72.5946</c:v>
                </c:pt>
                <c:pt idx="73">
                  <c:v>70.289100000000005</c:v>
                </c:pt>
                <c:pt idx="74">
                  <c:v>73.549400000000006</c:v>
                </c:pt>
                <c:pt idx="75">
                  <c:v>71.163700000000006</c:v>
                </c:pt>
                <c:pt idx="76">
                  <c:v>70.218599999999995</c:v>
                </c:pt>
                <c:pt idx="77">
                  <c:v>64.664900000000003</c:v>
                </c:pt>
                <c:pt idx="78">
                  <c:v>69.322199999999995</c:v>
                </c:pt>
                <c:pt idx="79">
                  <c:v>66.914599999999993</c:v>
                </c:pt>
                <c:pt idx="80">
                  <c:v>60.306399999999996</c:v>
                </c:pt>
                <c:pt idx="81">
                  <c:v>67.531700000000001</c:v>
                </c:pt>
                <c:pt idx="82">
                  <c:v>58.843899999999998</c:v>
                </c:pt>
                <c:pt idx="83">
                  <c:v>61.4313</c:v>
                </c:pt>
                <c:pt idx="84">
                  <c:v>59.927500000000002</c:v>
                </c:pt>
                <c:pt idx="85">
                  <c:v>59.468299999999999</c:v>
                </c:pt>
                <c:pt idx="86">
                  <c:v>55.692900000000002</c:v>
                </c:pt>
                <c:pt idx="87">
                  <c:v>54.509799999999998</c:v>
                </c:pt>
                <c:pt idx="88">
                  <c:v>59.978499999999997</c:v>
                </c:pt>
                <c:pt idx="89">
                  <c:v>59.648099999999999</c:v>
                </c:pt>
                <c:pt idx="90">
                  <c:v>62.786900000000003</c:v>
                </c:pt>
                <c:pt idx="91">
                  <c:v>60.187399999999997</c:v>
                </c:pt>
                <c:pt idx="92">
                  <c:v>61.905000000000001</c:v>
                </c:pt>
                <c:pt idx="93">
                  <c:v>61.778700000000001</c:v>
                </c:pt>
                <c:pt idx="94">
                  <c:v>58.528100000000002</c:v>
                </c:pt>
                <c:pt idx="95">
                  <c:v>59.5047</c:v>
                </c:pt>
                <c:pt idx="96">
                  <c:v>58.649500000000003</c:v>
                </c:pt>
                <c:pt idx="97">
                  <c:v>63.765999999999998</c:v>
                </c:pt>
                <c:pt idx="98">
                  <c:v>63.0274</c:v>
                </c:pt>
                <c:pt idx="99">
                  <c:v>64.640600000000006</c:v>
                </c:pt>
                <c:pt idx="100">
                  <c:v>65.106999999999999</c:v>
                </c:pt>
                <c:pt idx="101">
                  <c:v>66.385000000000005</c:v>
                </c:pt>
                <c:pt idx="102">
                  <c:v>69.7376</c:v>
                </c:pt>
                <c:pt idx="103">
                  <c:v>69.101100000000002</c:v>
                </c:pt>
                <c:pt idx="104">
                  <c:v>69.650099999999995</c:v>
                </c:pt>
                <c:pt idx="105">
                  <c:v>68.705100000000002</c:v>
                </c:pt>
                <c:pt idx="106">
                  <c:v>67.278999999999996</c:v>
                </c:pt>
                <c:pt idx="107">
                  <c:v>65.199399999999997</c:v>
                </c:pt>
                <c:pt idx="108">
                  <c:v>67.077299999999994</c:v>
                </c:pt>
                <c:pt idx="109">
                  <c:v>66.817400000000006</c:v>
                </c:pt>
                <c:pt idx="110">
                  <c:v>68.746399999999994</c:v>
                </c:pt>
                <c:pt idx="111">
                  <c:v>68.795000000000002</c:v>
                </c:pt>
                <c:pt idx="112">
                  <c:v>67.679900000000004</c:v>
                </c:pt>
                <c:pt idx="113">
                  <c:v>69.902799999999999</c:v>
                </c:pt>
                <c:pt idx="114">
                  <c:v>71.377499999999998</c:v>
                </c:pt>
                <c:pt idx="115">
                  <c:v>70.228399999999993</c:v>
                </c:pt>
                <c:pt idx="116">
                  <c:v>71.221999999999994</c:v>
                </c:pt>
                <c:pt idx="117">
                  <c:v>72.290999999999997</c:v>
                </c:pt>
                <c:pt idx="118">
                  <c:v>73.036799999999999</c:v>
                </c:pt>
                <c:pt idx="119">
                  <c:v>73.792400000000001</c:v>
                </c:pt>
                <c:pt idx="120">
                  <c:v>75.548699999999997</c:v>
                </c:pt>
                <c:pt idx="121">
                  <c:v>76.737499999999997</c:v>
                </c:pt>
                <c:pt idx="122">
                  <c:v>75.860600000000005</c:v>
                </c:pt>
                <c:pt idx="123">
                  <c:v>74.944599999999994</c:v>
                </c:pt>
                <c:pt idx="124">
                  <c:v>75.405000000000001</c:v>
                </c:pt>
                <c:pt idx="125">
                  <c:v>74.959199999999996</c:v>
                </c:pt>
                <c:pt idx="126">
                  <c:v>76.725399999999993</c:v>
                </c:pt>
                <c:pt idx="127">
                  <c:v>76.281999999999996</c:v>
                </c:pt>
                <c:pt idx="128">
                  <c:v>77.765600000000006</c:v>
                </c:pt>
                <c:pt idx="129">
                  <c:v>77.1858</c:v>
                </c:pt>
                <c:pt idx="130">
                  <c:v>77.682699999999997</c:v>
                </c:pt>
                <c:pt idx="131">
                  <c:v>77.156499999999994</c:v>
                </c:pt>
                <c:pt idx="132">
                  <c:v>77.492699999999999</c:v>
                </c:pt>
                <c:pt idx="133">
                  <c:v>77.526799999999994</c:v>
                </c:pt>
                <c:pt idx="134">
                  <c:v>77.451300000000003</c:v>
                </c:pt>
                <c:pt idx="135">
                  <c:v>78.403800000000004</c:v>
                </c:pt>
                <c:pt idx="136">
                  <c:v>78.766800000000003</c:v>
                </c:pt>
                <c:pt idx="137">
                  <c:v>79.200400000000002</c:v>
                </c:pt>
                <c:pt idx="138">
                  <c:v>78.518299999999996</c:v>
                </c:pt>
                <c:pt idx="139">
                  <c:v>80.754599999999996</c:v>
                </c:pt>
                <c:pt idx="140">
                  <c:v>81.231999999999999</c:v>
                </c:pt>
                <c:pt idx="141">
                  <c:v>83.797200000000004</c:v>
                </c:pt>
                <c:pt idx="142">
                  <c:v>85.953000000000003</c:v>
                </c:pt>
                <c:pt idx="143">
                  <c:v>81.826400000000007</c:v>
                </c:pt>
                <c:pt idx="144">
                  <c:v>82.532799999999995</c:v>
                </c:pt>
                <c:pt idx="145">
                  <c:v>83.553600000000003</c:v>
                </c:pt>
                <c:pt idx="146">
                  <c:v>85.767899999999997</c:v>
                </c:pt>
                <c:pt idx="147">
                  <c:v>85.648600000000002</c:v>
                </c:pt>
                <c:pt idx="148">
                  <c:v>85.682699999999997</c:v>
                </c:pt>
                <c:pt idx="149">
                  <c:v>85.192999999999998</c:v>
                </c:pt>
                <c:pt idx="150">
                  <c:v>87.421999999999997</c:v>
                </c:pt>
                <c:pt idx="151">
                  <c:v>89.287999999999997</c:v>
                </c:pt>
                <c:pt idx="152">
                  <c:v>87.7119</c:v>
                </c:pt>
                <c:pt idx="153">
                  <c:v>88.876300000000001</c:v>
                </c:pt>
                <c:pt idx="154">
                  <c:v>86.145499999999998</c:v>
                </c:pt>
                <c:pt idx="155">
                  <c:v>88.130899999999997</c:v>
                </c:pt>
                <c:pt idx="156">
                  <c:v>88.866600000000005</c:v>
                </c:pt>
                <c:pt idx="157">
                  <c:v>88.698499999999996</c:v>
                </c:pt>
                <c:pt idx="158">
                  <c:v>88.698499999999996</c:v>
                </c:pt>
                <c:pt idx="159">
                  <c:v>91.071200000000005</c:v>
                </c:pt>
                <c:pt idx="160">
                  <c:v>90.788600000000002</c:v>
                </c:pt>
                <c:pt idx="161">
                  <c:v>92.903099999999995</c:v>
                </c:pt>
                <c:pt idx="162">
                  <c:v>93.302599999999998</c:v>
                </c:pt>
                <c:pt idx="163">
                  <c:v>93.465800000000002</c:v>
                </c:pt>
                <c:pt idx="164">
                  <c:v>93.034599999999998</c:v>
                </c:pt>
                <c:pt idx="165">
                  <c:v>94.574200000000005</c:v>
                </c:pt>
                <c:pt idx="166">
                  <c:v>95.224599999999995</c:v>
                </c:pt>
                <c:pt idx="167">
                  <c:v>94.052899999999994</c:v>
                </c:pt>
                <c:pt idx="168">
                  <c:v>93.862899999999996</c:v>
                </c:pt>
                <c:pt idx="169">
                  <c:v>95.840900000000005</c:v>
                </c:pt>
                <c:pt idx="170">
                  <c:v>94.518100000000004</c:v>
                </c:pt>
                <c:pt idx="171">
                  <c:v>94.783699999999996</c:v>
                </c:pt>
                <c:pt idx="172">
                  <c:v>90.469499999999996</c:v>
                </c:pt>
                <c:pt idx="173">
                  <c:v>90.245400000000004</c:v>
                </c:pt>
                <c:pt idx="174">
                  <c:v>92.384200000000007</c:v>
                </c:pt>
                <c:pt idx="175">
                  <c:v>90.866500000000002</c:v>
                </c:pt>
                <c:pt idx="176">
                  <c:v>92.6083</c:v>
                </c:pt>
                <c:pt idx="177">
                  <c:v>93.728899999999996</c:v>
                </c:pt>
                <c:pt idx="178">
                  <c:v>103.5412</c:v>
                </c:pt>
                <c:pt idx="179">
                  <c:v>106.1502</c:v>
                </c:pt>
                <c:pt idx="180">
                  <c:v>106.8591</c:v>
                </c:pt>
                <c:pt idx="181">
                  <c:v>107.24639999999999</c:v>
                </c:pt>
                <c:pt idx="182">
                  <c:v>110.98820000000001</c:v>
                </c:pt>
                <c:pt idx="183">
                  <c:v>108.4648</c:v>
                </c:pt>
                <c:pt idx="184">
                  <c:v>110.04130000000001</c:v>
                </c:pt>
                <c:pt idx="185">
                  <c:v>106.7687</c:v>
                </c:pt>
                <c:pt idx="186">
                  <c:v>110.3171</c:v>
                </c:pt>
                <c:pt idx="187">
                  <c:v>112.2694</c:v>
                </c:pt>
                <c:pt idx="188">
                  <c:v>112.1694</c:v>
                </c:pt>
                <c:pt idx="189">
                  <c:v>111.87649999999999</c:v>
                </c:pt>
                <c:pt idx="190">
                  <c:v>112.8087</c:v>
                </c:pt>
                <c:pt idx="191">
                  <c:v>112.9503</c:v>
                </c:pt>
                <c:pt idx="192">
                  <c:v>115.45659999999999</c:v>
                </c:pt>
                <c:pt idx="193">
                  <c:v>121.4064</c:v>
                </c:pt>
                <c:pt idx="194">
                  <c:v>122.8584</c:v>
                </c:pt>
                <c:pt idx="195">
                  <c:v>121.8505</c:v>
                </c:pt>
                <c:pt idx="196">
                  <c:v>123.5076</c:v>
                </c:pt>
                <c:pt idx="197">
                  <c:v>122.0311</c:v>
                </c:pt>
                <c:pt idx="198">
                  <c:v>121.8335</c:v>
                </c:pt>
                <c:pt idx="199">
                  <c:v>125.96510000000001</c:v>
                </c:pt>
                <c:pt idx="200">
                  <c:v>130.98259999999999</c:v>
                </c:pt>
                <c:pt idx="201">
                  <c:v>128.2688</c:v>
                </c:pt>
                <c:pt idx="202">
                  <c:v>117.9995</c:v>
                </c:pt>
                <c:pt idx="203">
                  <c:v>118.0776</c:v>
                </c:pt>
                <c:pt idx="204">
                  <c:v>110.13160000000001</c:v>
                </c:pt>
                <c:pt idx="205">
                  <c:v>114.5244</c:v>
                </c:pt>
                <c:pt idx="206">
                  <c:v>110.7856</c:v>
                </c:pt>
                <c:pt idx="207">
                  <c:v>109.33110000000001</c:v>
                </c:pt>
                <c:pt idx="208">
                  <c:v>112.61109999999999</c:v>
                </c:pt>
                <c:pt idx="209">
                  <c:v>112.7868</c:v>
                </c:pt>
                <c:pt idx="210">
                  <c:v>109.4581</c:v>
                </c:pt>
                <c:pt idx="211">
                  <c:v>107.7107</c:v>
                </c:pt>
                <c:pt idx="212">
                  <c:v>104.2941</c:v>
                </c:pt>
                <c:pt idx="213">
                  <c:v>107.4569</c:v>
                </c:pt>
                <c:pt idx="214">
                  <c:v>109.1456</c:v>
                </c:pt>
                <c:pt idx="215">
                  <c:v>104.56740000000001</c:v>
                </c:pt>
                <c:pt idx="216">
                  <c:v>105.6412</c:v>
                </c:pt>
                <c:pt idx="217">
                  <c:v>109.6045</c:v>
                </c:pt>
                <c:pt idx="218">
                  <c:v>112.2206</c:v>
                </c:pt>
                <c:pt idx="219">
                  <c:v>111.37130000000001</c:v>
                </c:pt>
                <c:pt idx="220">
                  <c:v>113.05029999999999</c:v>
                </c:pt>
                <c:pt idx="221">
                  <c:v>114.00700000000001</c:v>
                </c:pt>
                <c:pt idx="222">
                  <c:v>110.32680000000001</c:v>
                </c:pt>
                <c:pt idx="223">
                  <c:v>113.7239</c:v>
                </c:pt>
                <c:pt idx="224">
                  <c:v>110.4635</c:v>
                </c:pt>
                <c:pt idx="225">
                  <c:v>112.3377</c:v>
                </c:pt>
                <c:pt idx="226">
                  <c:v>112.2304</c:v>
                </c:pt>
                <c:pt idx="227">
                  <c:v>114.1827</c:v>
                </c:pt>
                <c:pt idx="228">
                  <c:v>121.43559999999999</c:v>
                </c:pt>
                <c:pt idx="229">
                  <c:v>118.21429999999999</c:v>
                </c:pt>
                <c:pt idx="230">
                  <c:v>118.3022</c:v>
                </c:pt>
                <c:pt idx="231">
                  <c:v>117.8336</c:v>
                </c:pt>
                <c:pt idx="232">
                  <c:v>116.18380000000001</c:v>
                </c:pt>
                <c:pt idx="233">
                  <c:v>113.2163</c:v>
                </c:pt>
                <c:pt idx="234">
                  <c:v>114.7098</c:v>
                </c:pt>
                <c:pt idx="235">
                  <c:v>114.0851</c:v>
                </c:pt>
                <c:pt idx="236">
                  <c:v>112.9918</c:v>
                </c:pt>
                <c:pt idx="237">
                  <c:v>112.2987</c:v>
                </c:pt>
                <c:pt idx="238">
                  <c:v>112.3085</c:v>
                </c:pt>
                <c:pt idx="239">
                  <c:v>113.8215</c:v>
                </c:pt>
                <c:pt idx="240">
                  <c:v>108.5502</c:v>
                </c:pt>
                <c:pt idx="241">
                  <c:v>112.572</c:v>
                </c:pt>
                <c:pt idx="242">
                  <c:v>106.26600000000001</c:v>
                </c:pt>
                <c:pt idx="243">
                  <c:v>106.1781</c:v>
                </c:pt>
                <c:pt idx="244">
                  <c:v>107.8083</c:v>
                </c:pt>
                <c:pt idx="245">
                  <c:v>112.21080000000001</c:v>
                </c:pt>
                <c:pt idx="246">
                  <c:v>116.1936</c:v>
                </c:pt>
                <c:pt idx="247">
                  <c:v>116.0616</c:v>
                </c:pt>
                <c:pt idx="248">
                  <c:v>113.7441</c:v>
                </c:pt>
                <c:pt idx="249">
                  <c:v>113.40179999999999</c:v>
                </c:pt>
                <c:pt idx="250">
                  <c:v>116.8439</c:v>
                </c:pt>
                <c:pt idx="251">
                  <c:v>116.5701</c:v>
                </c:pt>
                <c:pt idx="252">
                  <c:v>116.619</c:v>
                </c:pt>
                <c:pt idx="253">
                  <c:v>117.636</c:v>
                </c:pt>
                <c:pt idx="254">
                  <c:v>116.7461</c:v>
                </c:pt>
                <c:pt idx="255">
                  <c:v>115.4162</c:v>
                </c:pt>
                <c:pt idx="256">
                  <c:v>116.0127</c:v>
                </c:pt>
                <c:pt idx="257">
                  <c:v>114.7415</c:v>
                </c:pt>
                <c:pt idx="258">
                  <c:v>111.3288</c:v>
                </c:pt>
                <c:pt idx="259">
                  <c:v>112.61960000000001</c:v>
                </c:pt>
                <c:pt idx="260">
                  <c:v>113.4605</c:v>
                </c:pt>
                <c:pt idx="261">
                  <c:v>114.0081</c:v>
                </c:pt>
                <c:pt idx="262">
                  <c:v>116.4136</c:v>
                </c:pt>
                <c:pt idx="263">
                  <c:v>120.00239999999999</c:v>
                </c:pt>
                <c:pt idx="264">
                  <c:v>120.3544</c:v>
                </c:pt>
                <c:pt idx="265">
                  <c:v>120.2175</c:v>
                </c:pt>
                <c:pt idx="266">
                  <c:v>119.5428</c:v>
                </c:pt>
                <c:pt idx="267">
                  <c:v>121.00960000000001</c:v>
                </c:pt>
                <c:pt idx="268">
                  <c:v>121.62560000000001</c:v>
                </c:pt>
                <c:pt idx="269">
                  <c:v>119.08320000000001</c:v>
                </c:pt>
                <c:pt idx="270">
                  <c:v>120.5108</c:v>
                </c:pt>
                <c:pt idx="271">
                  <c:v>119.6992</c:v>
                </c:pt>
                <c:pt idx="272">
                  <c:v>119.08320000000001</c:v>
                </c:pt>
                <c:pt idx="273">
                  <c:v>125.04810000000001</c:v>
                </c:pt>
                <c:pt idx="274">
                  <c:v>124.9796</c:v>
                </c:pt>
                <c:pt idx="275">
                  <c:v>125.85</c:v>
                </c:pt>
                <c:pt idx="276">
                  <c:v>123.85509999999999</c:v>
                </c:pt>
                <c:pt idx="277">
                  <c:v>125.3903</c:v>
                </c:pt>
                <c:pt idx="278">
                  <c:v>128.95949999999999</c:v>
                </c:pt>
                <c:pt idx="279">
                  <c:v>128.0599</c:v>
                </c:pt>
                <c:pt idx="280">
                  <c:v>129.04750000000001</c:v>
                </c:pt>
                <c:pt idx="281">
                  <c:v>133.66300000000001</c:v>
                </c:pt>
                <c:pt idx="282">
                  <c:v>131.88329999999999</c:v>
                </c:pt>
                <c:pt idx="283">
                  <c:v>130.75880000000001</c:v>
                </c:pt>
                <c:pt idx="284">
                  <c:v>129.7516</c:v>
                </c:pt>
                <c:pt idx="285">
                  <c:v>126.5442</c:v>
                </c:pt>
                <c:pt idx="286">
                  <c:v>128.1088</c:v>
                </c:pt>
                <c:pt idx="287">
                  <c:v>123.79640000000001</c:v>
                </c:pt>
                <c:pt idx="288">
                  <c:v>128.02080000000001</c:v>
                </c:pt>
                <c:pt idx="289">
                  <c:v>129.12569999999999</c:v>
                </c:pt>
                <c:pt idx="290">
                  <c:v>126.1237</c:v>
                </c:pt>
                <c:pt idx="291">
                  <c:v>125.9477</c:v>
                </c:pt>
                <c:pt idx="292">
                  <c:v>127.9915</c:v>
                </c:pt>
                <c:pt idx="293">
                  <c:v>126.0553</c:v>
                </c:pt>
                <c:pt idx="294">
                  <c:v>124.3245</c:v>
                </c:pt>
                <c:pt idx="295">
                  <c:v>124.9992</c:v>
                </c:pt>
                <c:pt idx="296">
                  <c:v>129.1062</c:v>
                </c:pt>
                <c:pt idx="297">
                  <c:v>133.839</c:v>
                </c:pt>
                <c:pt idx="298">
                  <c:v>135.99029999999999</c:v>
                </c:pt>
                <c:pt idx="299">
                  <c:v>139.7551</c:v>
                </c:pt>
                <c:pt idx="300">
                  <c:v>139.9897</c:v>
                </c:pt>
                <c:pt idx="301">
                  <c:v>138.91409999999999</c:v>
                </c:pt>
                <c:pt idx="302">
                  <c:v>134.05420000000001</c:v>
                </c:pt>
                <c:pt idx="303">
                  <c:v>129.0378</c:v>
                </c:pt>
                <c:pt idx="304">
                  <c:v>131.1695</c:v>
                </c:pt>
                <c:pt idx="305">
                  <c:v>132.00069999999999</c:v>
                </c:pt>
                <c:pt idx="306">
                  <c:v>130.97389999999999</c:v>
                </c:pt>
                <c:pt idx="307">
                  <c:v>134.3475</c:v>
                </c:pt>
                <c:pt idx="308">
                  <c:v>133.93129999999999</c:v>
                </c:pt>
                <c:pt idx="309">
                  <c:v>134.07820000000001</c:v>
                </c:pt>
                <c:pt idx="310">
                  <c:v>133.1968</c:v>
                </c:pt>
                <c:pt idx="311">
                  <c:v>132.58959999999999</c:v>
                </c:pt>
                <c:pt idx="312">
                  <c:v>132.33500000000001</c:v>
                </c:pt>
                <c:pt idx="313">
                  <c:v>132.57</c:v>
                </c:pt>
                <c:pt idx="314">
                  <c:v>130.43510000000001</c:v>
                </c:pt>
                <c:pt idx="315">
                  <c:v>128.1337</c:v>
                </c:pt>
                <c:pt idx="316">
                  <c:v>127.0271</c:v>
                </c:pt>
                <c:pt idx="317">
                  <c:v>127.18380000000001</c:v>
                </c:pt>
                <c:pt idx="318">
                  <c:v>123.3938</c:v>
                </c:pt>
                <c:pt idx="319">
                  <c:v>123.2567</c:v>
                </c:pt>
                <c:pt idx="320">
                  <c:v>122.7573</c:v>
                </c:pt>
                <c:pt idx="321">
                  <c:v>118.4875</c:v>
                </c:pt>
                <c:pt idx="322">
                  <c:v>118.75190000000001</c:v>
                </c:pt>
                <c:pt idx="323">
                  <c:v>125.1468</c:v>
                </c:pt>
                <c:pt idx="324">
                  <c:v>122.532</c:v>
                </c:pt>
                <c:pt idx="325">
                  <c:v>119.53530000000001</c:v>
                </c:pt>
                <c:pt idx="326">
                  <c:v>117.6452</c:v>
                </c:pt>
                <c:pt idx="327">
                  <c:v>118.90860000000001</c:v>
                </c:pt>
                <c:pt idx="328">
                  <c:v>113.9532</c:v>
                </c:pt>
                <c:pt idx="329">
                  <c:v>118.58540000000001</c:v>
                </c:pt>
                <c:pt idx="330">
                  <c:v>117.4984</c:v>
                </c:pt>
                <c:pt idx="331">
                  <c:v>119.4374</c:v>
                </c:pt>
                <c:pt idx="332">
                  <c:v>118.5266</c:v>
                </c:pt>
                <c:pt idx="333">
                  <c:v>121.4254</c:v>
                </c:pt>
                <c:pt idx="334">
                  <c:v>122.9727</c:v>
                </c:pt>
                <c:pt idx="335">
                  <c:v>122.1795</c:v>
                </c:pt>
                <c:pt idx="336">
                  <c:v>118.03700000000001</c:v>
                </c:pt>
                <c:pt idx="337">
                  <c:v>117.5082</c:v>
                </c:pt>
                <c:pt idx="338">
                  <c:v>120.8378</c:v>
                </c:pt>
                <c:pt idx="339">
                  <c:v>120.00539999999999</c:v>
                </c:pt>
                <c:pt idx="340">
                  <c:v>117.6061</c:v>
                </c:pt>
                <c:pt idx="341">
                  <c:v>118.09569999999999</c:v>
                </c:pt>
                <c:pt idx="342">
                  <c:v>118.7029</c:v>
                </c:pt>
                <c:pt idx="343">
                  <c:v>118.8792</c:v>
                </c:pt>
                <c:pt idx="344">
                  <c:v>117.42</c:v>
                </c:pt>
                <c:pt idx="345">
                  <c:v>119.62350000000001</c:v>
                </c:pt>
                <c:pt idx="346">
                  <c:v>120.4559</c:v>
                </c:pt>
                <c:pt idx="347">
                  <c:v>123.2959</c:v>
                </c:pt>
                <c:pt idx="348">
                  <c:v>123.59950000000001</c:v>
                </c:pt>
                <c:pt idx="349">
                  <c:v>125.25449999999999</c:v>
                </c:pt>
                <c:pt idx="350">
                  <c:v>127.66370000000001</c:v>
                </c:pt>
                <c:pt idx="351">
                  <c:v>130.2491</c:v>
                </c:pt>
                <c:pt idx="352">
                  <c:v>128.52539999999999</c:v>
                </c:pt>
                <c:pt idx="353">
                  <c:v>131.64949999999999</c:v>
                </c:pt>
                <c:pt idx="354">
                  <c:v>129.29910000000001</c:v>
                </c:pt>
                <c:pt idx="355">
                  <c:v>131.71799999999999</c:v>
                </c:pt>
                <c:pt idx="356">
                  <c:v>131.38509999999999</c:v>
                </c:pt>
                <c:pt idx="357">
                  <c:v>132.05099999999999</c:v>
                </c:pt>
                <c:pt idx="358">
                  <c:v>130.35679999999999</c:v>
                </c:pt>
                <c:pt idx="359">
                  <c:v>130.73869999999999</c:v>
                </c:pt>
                <c:pt idx="360">
                  <c:v>129.21100000000001</c:v>
                </c:pt>
                <c:pt idx="361">
                  <c:v>131.54179999999999</c:v>
                </c:pt>
                <c:pt idx="362">
                  <c:v>131.93350000000001</c:v>
                </c:pt>
                <c:pt idx="363">
                  <c:v>131.6103</c:v>
                </c:pt>
                <c:pt idx="364">
                  <c:v>130.81710000000001</c:v>
                </c:pt>
                <c:pt idx="365">
                  <c:v>130.7191</c:v>
                </c:pt>
                <c:pt idx="366">
                  <c:v>128.74090000000001</c:v>
                </c:pt>
                <c:pt idx="367">
                  <c:v>129.79859999999999</c:v>
                </c:pt>
                <c:pt idx="368">
                  <c:v>125.2056</c:v>
                </c:pt>
                <c:pt idx="369">
                  <c:v>125.4504</c:v>
                </c:pt>
                <c:pt idx="370">
                  <c:v>127.0565</c:v>
                </c:pt>
                <c:pt idx="371">
                  <c:v>127.7334</c:v>
                </c:pt>
                <c:pt idx="372">
                  <c:v>124.43729999999999</c:v>
                </c:pt>
                <c:pt idx="373">
                  <c:v>123.51519999999999</c:v>
                </c:pt>
                <c:pt idx="374">
                  <c:v>120.4349</c:v>
                </c:pt>
                <c:pt idx="375">
                  <c:v>122.593</c:v>
                </c:pt>
                <c:pt idx="376">
                  <c:v>125.0258</c:v>
                </c:pt>
                <c:pt idx="377">
                  <c:v>123.8683</c:v>
                </c:pt>
                <c:pt idx="378">
                  <c:v>122.4753</c:v>
                </c:pt>
                <c:pt idx="379">
                  <c:v>122.3184</c:v>
                </c:pt>
                <c:pt idx="380">
                  <c:v>124.88849999999999</c:v>
                </c:pt>
                <c:pt idx="381">
                  <c:v>123.04430000000001</c:v>
                </c:pt>
                <c:pt idx="382">
                  <c:v>124.6825</c:v>
                </c:pt>
                <c:pt idx="383">
                  <c:v>124.4863</c:v>
                </c:pt>
                <c:pt idx="384">
                  <c:v>124.43729999999999</c:v>
                </c:pt>
                <c:pt idx="385">
                  <c:v>122.89709999999999</c:v>
                </c:pt>
                <c:pt idx="386">
                  <c:v>122.23990000000001</c:v>
                </c:pt>
                <c:pt idx="387">
                  <c:v>121.9161</c:v>
                </c:pt>
                <c:pt idx="388">
                  <c:v>122.68129999999999</c:v>
                </c:pt>
                <c:pt idx="389">
                  <c:v>121.1902</c:v>
                </c:pt>
                <c:pt idx="390">
                  <c:v>123.49550000000001</c:v>
                </c:pt>
                <c:pt idx="391">
                  <c:v>123.50530000000001</c:v>
                </c:pt>
                <c:pt idx="392">
                  <c:v>124.32940000000001</c:v>
                </c:pt>
                <c:pt idx="393">
                  <c:v>124.7119</c:v>
                </c:pt>
                <c:pt idx="394">
                  <c:v>123.71129999999999</c:v>
                </c:pt>
                <c:pt idx="395">
                  <c:v>124.9278</c:v>
                </c:pt>
                <c:pt idx="396">
                  <c:v>127.9982</c:v>
                </c:pt>
                <c:pt idx="397">
                  <c:v>127.1742</c:v>
                </c:pt>
                <c:pt idx="398">
                  <c:v>127.67449999999999</c:v>
                </c:pt>
                <c:pt idx="399">
                  <c:v>129.2833</c:v>
                </c:pt>
                <c:pt idx="400">
                  <c:v>127.9786</c:v>
                </c:pt>
                <c:pt idx="401">
                  <c:v>129.78360000000001</c:v>
                </c:pt>
                <c:pt idx="402">
                  <c:v>131.43170000000001</c:v>
                </c:pt>
                <c:pt idx="403">
                  <c:v>131.15700000000001</c:v>
                </c:pt>
                <c:pt idx="404">
                  <c:v>130.8725</c:v>
                </c:pt>
                <c:pt idx="405">
                  <c:v>130.57820000000001</c:v>
                </c:pt>
                <c:pt idx="406">
                  <c:v>132.21639999999999</c:v>
                </c:pt>
                <c:pt idx="407">
                  <c:v>133.73689999999999</c:v>
                </c:pt>
                <c:pt idx="408">
                  <c:v>134.35499999999999</c:v>
                </c:pt>
                <c:pt idx="409">
                  <c:v>134.6591</c:v>
                </c:pt>
                <c:pt idx="410">
                  <c:v>137.2979</c:v>
                </c:pt>
                <c:pt idx="411">
                  <c:v>139.31870000000001</c:v>
                </c:pt>
                <c:pt idx="412">
                  <c:v>141.8202</c:v>
                </c:pt>
                <c:pt idx="413">
                  <c:v>140.5155</c:v>
                </c:pt>
                <c:pt idx="414">
                  <c:v>142.34989999999999</c:v>
                </c:pt>
                <c:pt idx="415">
                  <c:v>141.7516</c:v>
                </c:pt>
                <c:pt idx="416">
                  <c:v>142.8699</c:v>
                </c:pt>
                <c:pt idx="417">
                  <c:v>146.31309999999999</c:v>
                </c:pt>
                <c:pt idx="418">
                  <c:v>145.6558</c:v>
                </c:pt>
                <c:pt idx="419">
                  <c:v>143.60560000000001</c:v>
                </c:pt>
                <c:pt idx="420">
                  <c:v>139.7405</c:v>
                </c:pt>
                <c:pt idx="421">
                  <c:v>143.37020000000001</c:v>
                </c:pt>
                <c:pt idx="422">
                  <c:v>142.6344</c:v>
                </c:pt>
                <c:pt idx="423">
                  <c:v>144.0078</c:v>
                </c:pt>
                <c:pt idx="424">
                  <c:v>145.73429999999999</c:v>
                </c:pt>
                <c:pt idx="425">
                  <c:v>146.15620000000001</c:v>
                </c:pt>
                <c:pt idx="426">
                  <c:v>143.97839999999999</c:v>
                </c:pt>
                <c:pt idx="427">
                  <c:v>142.22239999999999</c:v>
                </c:pt>
                <c:pt idx="428">
                  <c:v>142.8699</c:v>
                </c:pt>
                <c:pt idx="429">
                  <c:v>143.0857</c:v>
                </c:pt>
                <c:pt idx="430">
                  <c:v>142.75210000000001</c:v>
                </c:pt>
                <c:pt idx="431">
                  <c:v>144.55709999999999</c:v>
                </c:pt>
                <c:pt idx="432">
                  <c:v>144.155</c:v>
                </c:pt>
                <c:pt idx="433">
                  <c:v>144.2629</c:v>
                </c:pt>
                <c:pt idx="434">
                  <c:v>143.57509999999999</c:v>
                </c:pt>
                <c:pt idx="435">
                  <c:v>143.52600000000001</c:v>
                </c:pt>
                <c:pt idx="436">
                  <c:v>143.04470000000001</c:v>
                </c:pt>
                <c:pt idx="437">
                  <c:v>143.30009999999999</c:v>
                </c:pt>
                <c:pt idx="438">
                  <c:v>146.27690000000001</c:v>
                </c:pt>
                <c:pt idx="439">
                  <c:v>146.48320000000001</c:v>
                </c:pt>
                <c:pt idx="440">
                  <c:v>148.46770000000001</c:v>
                </c:pt>
                <c:pt idx="441">
                  <c:v>147.554</c:v>
                </c:pt>
                <c:pt idx="442">
                  <c:v>143.79130000000001</c:v>
                </c:pt>
                <c:pt idx="443">
                  <c:v>144.12530000000001</c:v>
                </c:pt>
                <c:pt idx="444">
                  <c:v>145.58920000000001</c:v>
                </c:pt>
                <c:pt idx="445">
                  <c:v>147.08250000000001</c:v>
                </c:pt>
                <c:pt idx="446">
                  <c:v>146.994</c:v>
                </c:pt>
                <c:pt idx="447">
                  <c:v>145.75620000000001</c:v>
                </c:pt>
                <c:pt idx="448">
                  <c:v>144.95060000000001</c:v>
                </c:pt>
                <c:pt idx="449">
                  <c:v>145.99199999999999</c:v>
                </c:pt>
                <c:pt idx="450">
                  <c:v>150.43260000000001</c:v>
                </c:pt>
                <c:pt idx="451">
                  <c:v>149.1653</c:v>
                </c:pt>
                <c:pt idx="452">
                  <c:v>149.83340000000001</c:v>
                </c:pt>
                <c:pt idx="453">
                  <c:v>150.95330000000001</c:v>
                </c:pt>
                <c:pt idx="454">
                  <c:v>151.59200000000001</c:v>
                </c:pt>
                <c:pt idx="455">
                  <c:v>153.94</c:v>
                </c:pt>
                <c:pt idx="456">
                  <c:v>152.3877</c:v>
                </c:pt>
                <c:pt idx="457">
                  <c:v>151.36600000000001</c:v>
                </c:pt>
                <c:pt idx="458">
                  <c:v>146.35550000000001</c:v>
                </c:pt>
                <c:pt idx="459">
                  <c:v>146.92529999999999</c:v>
                </c:pt>
                <c:pt idx="460">
                  <c:v>145.5204</c:v>
                </c:pt>
                <c:pt idx="461">
                  <c:v>146.4144</c:v>
                </c:pt>
                <c:pt idx="462">
                  <c:v>146.17859999999999</c:v>
                </c:pt>
                <c:pt idx="463">
                  <c:v>143.4966</c:v>
                </c:pt>
                <c:pt idx="464">
                  <c:v>140.43129999999999</c:v>
                </c:pt>
                <c:pt idx="465">
                  <c:v>140.9127</c:v>
                </c:pt>
                <c:pt idx="466">
                  <c:v>143.2903</c:v>
                </c:pt>
                <c:pt idx="467">
                  <c:v>144.25309999999999</c:v>
                </c:pt>
                <c:pt idx="468">
                  <c:v>144.3415</c:v>
                </c:pt>
                <c:pt idx="469">
                  <c:v>142.81870000000001</c:v>
                </c:pt>
                <c:pt idx="470">
                  <c:v>139.4194</c:v>
                </c:pt>
                <c:pt idx="471">
                  <c:v>140.32329999999999</c:v>
                </c:pt>
                <c:pt idx="472">
                  <c:v>139.01660000000001</c:v>
                </c:pt>
                <c:pt idx="473">
                  <c:v>140.1464</c:v>
                </c:pt>
                <c:pt idx="474">
                  <c:v>136.69800000000001</c:v>
                </c:pt>
                <c:pt idx="475">
                  <c:v>138.63339999999999</c:v>
                </c:pt>
                <c:pt idx="476">
                  <c:v>139.5078</c:v>
                </c:pt>
                <c:pt idx="477">
                  <c:v>140.77520000000001</c:v>
                </c:pt>
                <c:pt idx="478">
                  <c:v>140.392</c:v>
                </c:pt>
                <c:pt idx="479">
                  <c:v>140.30359999999999</c:v>
                </c:pt>
                <c:pt idx="480">
                  <c:v>139.0264</c:v>
                </c:pt>
                <c:pt idx="481">
                  <c:v>138.43700000000001</c:v>
                </c:pt>
                <c:pt idx="482">
                  <c:v>141.23689999999999</c:v>
                </c:pt>
                <c:pt idx="483">
                  <c:v>142.298</c:v>
                </c:pt>
                <c:pt idx="484">
                  <c:v>143.97800000000001</c:v>
                </c:pt>
                <c:pt idx="485">
                  <c:v>146.14920000000001</c:v>
                </c:pt>
                <c:pt idx="486">
                  <c:v>146.6404</c:v>
                </c:pt>
                <c:pt idx="487">
                  <c:v>146.85659999999999</c:v>
                </c:pt>
                <c:pt idx="488">
                  <c:v>146.0804</c:v>
                </c:pt>
                <c:pt idx="489">
                  <c:v>146.03129999999999</c:v>
                </c:pt>
                <c:pt idx="490">
                  <c:v>146.6994</c:v>
                </c:pt>
                <c:pt idx="491">
                  <c:v>146.23759999999999</c:v>
                </c:pt>
                <c:pt idx="492">
                  <c:v>149.89230000000001</c:v>
                </c:pt>
                <c:pt idx="493">
                  <c:v>147.17089999999999</c:v>
                </c:pt>
                <c:pt idx="494">
                  <c:v>146.34569999999999</c:v>
                </c:pt>
                <c:pt idx="495">
                  <c:v>147.3871</c:v>
                </c:pt>
                <c:pt idx="496">
                  <c:v>148.8313</c:v>
                </c:pt>
                <c:pt idx="497">
                  <c:v>148.31059999999999</c:v>
                </c:pt>
                <c:pt idx="498">
                  <c:v>148.84190000000001</c:v>
                </c:pt>
                <c:pt idx="499">
                  <c:v>148.0154</c:v>
                </c:pt>
                <c:pt idx="500">
                  <c:v>148.37950000000001</c:v>
                </c:pt>
                <c:pt idx="501">
                  <c:v>145.536</c:v>
                </c:pt>
                <c:pt idx="502">
                  <c:v>145.48679999999999</c:v>
                </c:pt>
                <c:pt idx="503">
                  <c:v>147.57259999999999</c:v>
                </c:pt>
                <c:pt idx="504">
                  <c:v>147.58250000000001</c:v>
                </c:pt>
                <c:pt idx="505">
                  <c:v>148.56639999999999</c:v>
                </c:pt>
                <c:pt idx="506">
                  <c:v>151.0163</c:v>
                </c:pt>
                <c:pt idx="507">
                  <c:v>155.32570000000001</c:v>
                </c:pt>
                <c:pt idx="508">
                  <c:v>157.9624</c:v>
                </c:pt>
                <c:pt idx="509">
                  <c:v>158.42490000000001</c:v>
                </c:pt>
                <c:pt idx="510">
                  <c:v>158.80860000000001</c:v>
                </c:pt>
                <c:pt idx="511">
                  <c:v>159.33009999999999</c:v>
                </c:pt>
                <c:pt idx="512">
                  <c:v>154.28270000000001</c:v>
                </c:pt>
                <c:pt idx="513">
                  <c:v>157.6575</c:v>
                </c:pt>
                <c:pt idx="514">
                  <c:v>162.63589999999999</c:v>
                </c:pt>
                <c:pt idx="515">
                  <c:v>162.11449999999999</c:v>
                </c:pt>
                <c:pt idx="516">
                  <c:v>161.1207</c:v>
                </c:pt>
                <c:pt idx="517">
                  <c:v>159.23169999999999</c:v>
                </c:pt>
                <c:pt idx="518">
                  <c:v>162.65559999999999</c:v>
                </c:pt>
                <c:pt idx="519">
                  <c:v>168.4211</c:v>
                </c:pt>
                <c:pt idx="520">
                  <c:v>172.25829999999999</c:v>
                </c:pt>
                <c:pt idx="521">
                  <c:v>171.7467</c:v>
                </c:pt>
                <c:pt idx="522">
                  <c:v>176.55779999999999</c:v>
                </c:pt>
                <c:pt idx="523">
                  <c:v>172.9076</c:v>
                </c:pt>
                <c:pt idx="524">
                  <c:v>171.5204</c:v>
                </c:pt>
                <c:pt idx="525">
                  <c:v>176.41030000000001</c:v>
                </c:pt>
                <c:pt idx="526">
                  <c:v>169.4837</c:v>
                </c:pt>
                <c:pt idx="527">
                  <c:v>168.3818</c:v>
                </c:pt>
                <c:pt idx="528">
                  <c:v>167.01419999999999</c:v>
                </c:pt>
                <c:pt idx="529">
                  <c:v>170.202</c:v>
                </c:pt>
                <c:pt idx="530">
                  <c:v>172.8092</c:v>
                </c:pt>
                <c:pt idx="531">
                  <c:v>173.43889999999999</c:v>
                </c:pt>
                <c:pt idx="532">
                  <c:v>177.4237</c:v>
                </c:pt>
                <c:pt idx="533">
                  <c:v>176.40039999999999</c:v>
                </c:pt>
                <c:pt idx="534">
                  <c:v>176.489</c:v>
                </c:pt>
                <c:pt idx="535">
                  <c:v>175.328</c:v>
                </c:pt>
                <c:pt idx="536">
                  <c:v>174.7081</c:v>
                </c:pt>
                <c:pt idx="537">
                  <c:v>179.07660000000001</c:v>
                </c:pt>
                <c:pt idx="538">
                  <c:v>176.8038</c:v>
                </c:pt>
                <c:pt idx="539">
                  <c:v>172.1009</c:v>
                </c:pt>
                <c:pt idx="540">
                  <c:v>169.22790000000001</c:v>
                </c:pt>
                <c:pt idx="541">
                  <c:v>169.39519999999999</c:v>
                </c:pt>
                <c:pt idx="542">
                  <c:v>169.41480000000001</c:v>
                </c:pt>
                <c:pt idx="543">
                  <c:v>172.25829999999999</c:v>
                </c:pt>
                <c:pt idx="544">
                  <c:v>172.70099999999999</c:v>
                </c:pt>
                <c:pt idx="545">
                  <c:v>169.41480000000001</c:v>
                </c:pt>
                <c:pt idx="546">
                  <c:v>170.2807</c:v>
                </c:pt>
                <c:pt idx="547">
                  <c:v>167.0634</c:v>
                </c:pt>
                <c:pt idx="548">
                  <c:v>163.55090000000001</c:v>
                </c:pt>
                <c:pt idx="549">
                  <c:v>161.8586</c:v>
                </c:pt>
                <c:pt idx="550">
                  <c:v>159.79249999999999</c:v>
                </c:pt>
                <c:pt idx="551">
                  <c:v>159.01519999999999</c:v>
                </c:pt>
                <c:pt idx="552">
                  <c:v>157.20490000000001</c:v>
                </c:pt>
                <c:pt idx="553">
                  <c:v>157.1163</c:v>
                </c:pt>
                <c:pt idx="554">
                  <c:v>156.65389999999999</c:v>
                </c:pt>
                <c:pt idx="555">
                  <c:v>167.5848</c:v>
                </c:pt>
                <c:pt idx="556">
                  <c:v>171.9631</c:v>
                </c:pt>
                <c:pt idx="557">
                  <c:v>171.79589999999999</c:v>
                </c:pt>
                <c:pt idx="558">
                  <c:v>173.006</c:v>
                </c:pt>
                <c:pt idx="559">
                  <c:v>170.11340000000001</c:v>
                </c:pt>
                <c:pt idx="560">
                  <c:v>169.8278</c:v>
                </c:pt>
                <c:pt idx="561">
                  <c:v>169.1086</c:v>
                </c:pt>
                <c:pt idx="562">
                  <c:v>172.23150000000001</c:v>
                </c:pt>
                <c:pt idx="563">
                  <c:v>173.65989999999999</c:v>
                </c:pt>
                <c:pt idx="564">
                  <c:v>169.56180000000001</c:v>
                </c:pt>
                <c:pt idx="565">
                  <c:v>166.1335</c:v>
                </c:pt>
                <c:pt idx="566">
                  <c:v>166.3699</c:v>
                </c:pt>
                <c:pt idx="567">
                  <c:v>170.2218</c:v>
                </c:pt>
                <c:pt idx="568">
                  <c:v>169.9854</c:v>
                </c:pt>
                <c:pt idx="569">
                  <c:v>166.3699</c:v>
                </c:pt>
                <c:pt idx="570">
                  <c:v>164.8134</c:v>
                </c:pt>
                <c:pt idx="571">
                  <c:v>161.8777</c:v>
                </c:pt>
                <c:pt idx="572">
                  <c:v>157.6908</c:v>
                </c:pt>
                <c:pt idx="573">
                  <c:v>160.3212</c:v>
                </c:pt>
                <c:pt idx="574">
                  <c:v>162.3998</c:v>
                </c:pt>
                <c:pt idx="575">
                  <c:v>162.66579999999999</c:v>
                </c:pt>
                <c:pt idx="576">
                  <c:v>160.77430000000001</c:v>
                </c:pt>
                <c:pt idx="577">
                  <c:v>164.08439999999999</c:v>
                </c:pt>
                <c:pt idx="578">
                  <c:v>163.7593</c:v>
                </c:pt>
                <c:pt idx="579">
                  <c:v>160.7448</c:v>
                </c:pt>
                <c:pt idx="580">
                  <c:v>156.9323</c:v>
                </c:pt>
                <c:pt idx="581">
                  <c:v>155.09989999999999</c:v>
                </c:pt>
                <c:pt idx="582">
                  <c:v>160.52799999999999</c:v>
                </c:pt>
                <c:pt idx="583">
                  <c:v>156.16390000000001</c:v>
                </c:pt>
                <c:pt idx="584">
                  <c:v>152.43020000000001</c:v>
                </c:pt>
                <c:pt idx="585">
                  <c:v>148.38130000000001</c:v>
                </c:pt>
                <c:pt idx="586">
                  <c:v>152.78479999999999</c:v>
                </c:pt>
                <c:pt idx="587">
                  <c:v>157.21799999999999</c:v>
                </c:pt>
                <c:pt idx="588">
                  <c:v>158.23269999999999</c:v>
                </c:pt>
                <c:pt idx="589">
                  <c:v>161.5427</c:v>
                </c:pt>
                <c:pt idx="590">
                  <c:v>162.922</c:v>
                </c:pt>
                <c:pt idx="591">
                  <c:v>166.3108</c:v>
                </c:pt>
                <c:pt idx="592">
                  <c:v>167.68010000000001</c:v>
                </c:pt>
                <c:pt idx="593">
                  <c:v>171.4828</c:v>
                </c:pt>
                <c:pt idx="594">
                  <c:v>172.12309999999999</c:v>
                </c:pt>
                <c:pt idx="595">
                  <c:v>172.99</c:v>
                </c:pt>
                <c:pt idx="596">
                  <c:v>176.30009999999999</c:v>
                </c:pt>
                <c:pt idx="597">
                  <c:v>175.12780000000001</c:v>
                </c:pt>
                <c:pt idx="598">
                  <c:v>172.0147</c:v>
                </c:pt>
                <c:pt idx="599">
                  <c:v>171.7192</c:v>
                </c:pt>
                <c:pt idx="600">
                  <c:v>175.7878</c:v>
                </c:pt>
                <c:pt idx="601">
                  <c:v>172.458</c:v>
                </c:pt>
                <c:pt idx="602">
                  <c:v>169.27610000000001</c:v>
                </c:pt>
                <c:pt idx="603">
                  <c:v>169.5814</c:v>
                </c:pt>
                <c:pt idx="604">
                  <c:v>167.56190000000001</c:v>
                </c:pt>
                <c:pt idx="605">
                  <c:v>163.28639999999999</c:v>
                </c:pt>
                <c:pt idx="606">
                  <c:v>165.16800000000001</c:v>
                </c:pt>
                <c:pt idx="607">
                  <c:v>167.8673</c:v>
                </c:pt>
                <c:pt idx="608">
                  <c:v>162.83330000000001</c:v>
                </c:pt>
                <c:pt idx="609">
                  <c:v>162.6165</c:v>
                </c:pt>
                <c:pt idx="610">
                  <c:v>164.9119</c:v>
                </c:pt>
                <c:pt idx="611">
                  <c:v>164.74440000000001</c:v>
                </c:pt>
                <c:pt idx="612">
                  <c:v>163.94649999999999</c:v>
                </c:pt>
                <c:pt idx="613">
                  <c:v>159.3853</c:v>
                </c:pt>
                <c:pt idx="614">
                  <c:v>160.45910000000001</c:v>
                </c:pt>
                <c:pt idx="615">
                  <c:v>154.46950000000001</c:v>
                </c:pt>
                <c:pt idx="616">
                  <c:v>154.24289999999999</c:v>
                </c:pt>
                <c:pt idx="617">
                  <c:v>161.20779999999999</c:v>
                </c:pt>
                <c:pt idx="618">
                  <c:v>155.30680000000001</c:v>
                </c:pt>
                <c:pt idx="619">
                  <c:v>155.6122</c:v>
                </c:pt>
                <c:pt idx="620">
                  <c:v>157.1096</c:v>
                </c:pt>
                <c:pt idx="621">
                  <c:v>163.55240000000001</c:v>
                </c:pt>
                <c:pt idx="622">
                  <c:v>154.43989999999999</c:v>
                </c:pt>
                <c:pt idx="623">
                  <c:v>155.16999999999999</c:v>
                </c:pt>
                <c:pt idx="624">
                  <c:v>150.02000000000001</c:v>
                </c:pt>
                <c:pt idx="625">
                  <c:v>152.43709999999999</c:v>
                </c:pt>
                <c:pt idx="626">
                  <c:v>144.53460000000001</c:v>
                </c:pt>
                <c:pt idx="627">
                  <c:v>140.6474</c:v>
                </c:pt>
                <c:pt idx="628">
                  <c:v>145.13640000000001</c:v>
                </c:pt>
                <c:pt idx="629">
                  <c:v>143.5874</c:v>
                </c:pt>
                <c:pt idx="630">
                  <c:v>147.23779999999999</c:v>
                </c:pt>
                <c:pt idx="631">
                  <c:v>138.9308</c:v>
                </c:pt>
                <c:pt idx="632">
                  <c:v>135.50739999999999</c:v>
                </c:pt>
                <c:pt idx="633">
                  <c:v>135.7441</c:v>
                </c:pt>
                <c:pt idx="634">
                  <c:v>141.1901</c:v>
                </c:pt>
                <c:pt idx="635">
                  <c:v>138.477</c:v>
                </c:pt>
                <c:pt idx="636">
                  <c:v>138.63480000000001</c:v>
                </c:pt>
                <c:pt idx="637">
                  <c:v>141.8511</c:v>
                </c:pt>
                <c:pt idx="638">
                  <c:v>147.63249999999999</c:v>
                </c:pt>
                <c:pt idx="639">
                  <c:v>146.8432</c:v>
                </c:pt>
                <c:pt idx="640">
                  <c:v>146.7149</c:v>
                </c:pt>
                <c:pt idx="641">
                  <c:v>149.1814</c:v>
                </c:pt>
                <c:pt idx="642">
                  <c:v>143.42959999999999</c:v>
                </c:pt>
                <c:pt idx="643">
                  <c:v>144.17939999999999</c:v>
                </c:pt>
                <c:pt idx="644">
                  <c:v>146.7149</c:v>
                </c:pt>
                <c:pt idx="645">
                  <c:v>145.97499999999999</c:v>
                </c:pt>
                <c:pt idx="646">
                  <c:v>140.72640000000001</c:v>
                </c:pt>
                <c:pt idx="647">
                  <c:v>135.2903</c:v>
                </c:pt>
                <c:pt idx="648">
                  <c:v>130.11070000000001</c:v>
                </c:pt>
                <c:pt idx="649">
                  <c:v>130.97890000000001</c:v>
                </c:pt>
                <c:pt idx="650">
                  <c:v>133.6131</c:v>
                </c:pt>
                <c:pt idx="651">
                  <c:v>128.3151</c:v>
                </c:pt>
                <c:pt idx="652">
                  <c:v>129.79499999999999</c:v>
                </c:pt>
                <c:pt idx="653">
                  <c:v>134.0472</c:v>
                </c:pt>
                <c:pt idx="654">
                  <c:v>133.5342</c:v>
                </c:pt>
                <c:pt idx="655">
                  <c:v>136.41499999999999</c:v>
                </c:pt>
                <c:pt idx="656">
                  <c:v>139.7595</c:v>
                </c:pt>
                <c:pt idx="657">
                  <c:v>139.7595</c:v>
                </c:pt>
                <c:pt idx="658">
                  <c:v>135.59610000000001</c:v>
                </c:pt>
                <c:pt idx="659">
                  <c:v>137.3621</c:v>
                </c:pt>
                <c:pt idx="660">
                  <c:v>134.88579999999999</c:v>
                </c:pt>
                <c:pt idx="661">
                  <c:v>137.06610000000001</c:v>
                </c:pt>
                <c:pt idx="662">
                  <c:v>139.6609</c:v>
                </c:pt>
                <c:pt idx="663">
                  <c:v>141.0026</c:v>
                </c:pt>
                <c:pt idx="664">
                  <c:v>144.38659999999999</c:v>
                </c:pt>
                <c:pt idx="665">
                  <c:v>145.06739999999999</c:v>
                </c:pt>
                <c:pt idx="666">
                  <c:v>142.9264</c:v>
                </c:pt>
                <c:pt idx="667">
                  <c:v>143.9032</c:v>
                </c:pt>
                <c:pt idx="668">
                  <c:v>143.53809999999999</c:v>
                </c:pt>
                <c:pt idx="669">
                  <c:v>146.47810000000001</c:v>
                </c:pt>
                <c:pt idx="670">
                  <c:v>148.15530000000001</c:v>
                </c:pt>
                <c:pt idx="671">
                  <c:v>145.09700000000001</c:v>
                </c:pt>
                <c:pt idx="672">
                  <c:v>148.9742</c:v>
                </c:pt>
                <c:pt idx="673">
                  <c:v>150.98679999999999</c:v>
                </c:pt>
                <c:pt idx="674">
                  <c:v>153.26589999999999</c:v>
                </c:pt>
                <c:pt idx="675">
                  <c:v>152.02279999999999</c:v>
                </c:pt>
                <c:pt idx="676">
                  <c:v>150.8981</c:v>
                </c:pt>
                <c:pt idx="677">
                  <c:v>149.56610000000001</c:v>
                </c:pt>
                <c:pt idx="678">
                  <c:v>154.6865</c:v>
                </c:pt>
                <c:pt idx="679">
                  <c:v>155.239</c:v>
                </c:pt>
                <c:pt idx="680">
                  <c:v>160.32980000000001</c:v>
                </c:pt>
                <c:pt idx="681">
                  <c:v>159.3432</c:v>
                </c:pt>
                <c:pt idx="682">
                  <c:v>157.86330000000001</c:v>
                </c:pt>
                <c:pt idx="683">
                  <c:v>163.90119999999999</c:v>
                </c:pt>
                <c:pt idx="684">
                  <c:v>163.5855</c:v>
                </c:pt>
                <c:pt idx="685">
                  <c:v>163.35830000000001</c:v>
                </c:pt>
                <c:pt idx="686">
                  <c:v>162.88409999999999</c:v>
                </c:pt>
                <c:pt idx="687">
                  <c:v>162.93350000000001</c:v>
                </c:pt>
                <c:pt idx="688">
                  <c:v>167.20140000000001</c:v>
                </c:pt>
                <c:pt idx="689">
                  <c:v>166.4605</c:v>
                </c:pt>
                <c:pt idx="690">
                  <c:v>170.02699999999999</c:v>
                </c:pt>
                <c:pt idx="691">
                  <c:v>171.10390000000001</c:v>
                </c:pt>
                <c:pt idx="692">
                  <c:v>170.94579999999999</c:v>
                </c:pt>
                <c:pt idx="693">
                  <c:v>172.44749999999999</c:v>
                </c:pt>
                <c:pt idx="694">
                  <c:v>172.0523</c:v>
                </c:pt>
                <c:pt idx="695">
                  <c:v>169.45400000000001</c:v>
                </c:pt>
                <c:pt idx="696">
                  <c:v>165.55160000000001</c:v>
                </c:pt>
                <c:pt idx="697">
                  <c:v>165.2157</c:v>
                </c:pt>
                <c:pt idx="698">
                  <c:v>165.512</c:v>
                </c:pt>
                <c:pt idx="699">
                  <c:v>167.9819</c:v>
                </c:pt>
                <c:pt idx="700">
                  <c:v>161.6491</c:v>
                </c:pt>
                <c:pt idx="701">
                  <c:v>159.43610000000001</c:v>
                </c:pt>
                <c:pt idx="702">
                  <c:v>156.99590000000001</c:v>
                </c:pt>
                <c:pt idx="703">
                  <c:v>155.3262</c:v>
                </c:pt>
                <c:pt idx="704">
                  <c:v>156.0573</c:v>
                </c:pt>
                <c:pt idx="705">
                  <c:v>153.9332</c:v>
                </c:pt>
                <c:pt idx="706">
                  <c:v>152.6686</c:v>
                </c:pt>
                <c:pt idx="707">
                  <c:v>154.0814</c:v>
                </c:pt>
                <c:pt idx="708">
                  <c:v>152.59950000000001</c:v>
                </c:pt>
                <c:pt idx="709">
                  <c:v>155.4744</c:v>
                </c:pt>
                <c:pt idx="710">
                  <c:v>161.4614</c:v>
                </c:pt>
                <c:pt idx="711">
                  <c:v>151.98689999999999</c:v>
                </c:pt>
                <c:pt idx="712">
                  <c:v>153.4392</c:v>
                </c:pt>
                <c:pt idx="713">
                  <c:v>150.53460000000001</c:v>
                </c:pt>
                <c:pt idx="714">
                  <c:v>148.88480000000001</c:v>
                </c:pt>
                <c:pt idx="715">
                  <c:v>152.61920000000001</c:v>
                </c:pt>
                <c:pt idx="716">
                  <c:v>155.01009999999999</c:v>
                </c:pt>
                <c:pt idx="717">
                  <c:v>151.86840000000001</c:v>
                </c:pt>
                <c:pt idx="718">
                  <c:v>150.90020000000001</c:v>
                </c:pt>
                <c:pt idx="719">
                  <c:v>148.61799999999999</c:v>
                </c:pt>
                <c:pt idx="720">
                  <c:v>148.9539</c:v>
                </c:pt>
                <c:pt idx="721">
                  <c:v>149.93199999999999</c:v>
                </c:pt>
                <c:pt idx="722">
                  <c:v>148.0351</c:v>
                </c:pt>
                <c:pt idx="723">
                  <c:v>140.7638</c:v>
                </c:pt>
                <c:pt idx="724">
                  <c:v>136.53530000000001</c:v>
                </c:pt>
                <c:pt idx="725">
                  <c:v>140.73410000000001</c:v>
                </c:pt>
                <c:pt idx="726">
                  <c:v>144.34020000000001</c:v>
                </c:pt>
                <c:pt idx="727">
                  <c:v>144.63650000000001</c:v>
                </c:pt>
                <c:pt idx="728">
                  <c:v>143.6782</c:v>
                </c:pt>
                <c:pt idx="729">
                  <c:v>138.40260000000001</c:v>
                </c:pt>
                <c:pt idx="730">
                  <c:v>138.7286</c:v>
                </c:pt>
                <c:pt idx="731">
                  <c:v>137.30590000000001</c:v>
                </c:pt>
                <c:pt idx="732">
                  <c:v>136.67359999999999</c:v>
                </c:pt>
                <c:pt idx="733">
                  <c:v>141.26759999999999</c:v>
                </c:pt>
                <c:pt idx="734">
                  <c:v>136.7132</c:v>
                </c:pt>
                <c:pt idx="735">
                  <c:v>140.69460000000001</c:v>
                </c:pt>
                <c:pt idx="736">
                  <c:v>142.01849999999999</c:v>
                </c:pt>
                <c:pt idx="737">
                  <c:v>142.12719999999999</c:v>
                </c:pt>
                <c:pt idx="738">
                  <c:v>141.6628</c:v>
                </c:pt>
                <c:pt idx="739">
                  <c:v>145.49610000000001</c:v>
                </c:pt>
                <c:pt idx="740">
                  <c:v>147.6498</c:v>
                </c:pt>
                <c:pt idx="741">
                  <c:v>150.505</c:v>
                </c:pt>
                <c:pt idx="742">
                  <c:v>147.55099999999999</c:v>
                </c:pt>
                <c:pt idx="743">
                  <c:v>143.0558</c:v>
                </c:pt>
                <c:pt idx="744">
                  <c:v>153.86410000000001</c:v>
                </c:pt>
                <c:pt idx="745">
                  <c:v>151.49299999999999</c:v>
                </c:pt>
                <c:pt idx="746">
                  <c:v>148.83539999999999</c:v>
                </c:pt>
                <c:pt idx="747">
                  <c:v>143.28299999999999</c:v>
                </c:pt>
                <c:pt idx="748">
                  <c:v>137.2071</c:v>
                </c:pt>
                <c:pt idx="749">
                  <c:v>136.94</c:v>
                </c:pt>
                <c:pt idx="750">
                  <c:v>137.4743</c:v>
                </c:pt>
                <c:pt idx="751">
                  <c:v>138.04830000000001</c:v>
                </c:pt>
                <c:pt idx="752">
                  <c:v>133.4665</c:v>
                </c:pt>
                <c:pt idx="753">
                  <c:v>145.3416</c:v>
                </c:pt>
                <c:pt idx="754">
                  <c:v>148.1422</c:v>
                </c:pt>
                <c:pt idx="755">
                  <c:v>146.73689999999999</c:v>
                </c:pt>
                <c:pt idx="756">
                  <c:v>148.4786</c:v>
                </c:pt>
                <c:pt idx="757">
                  <c:v>147.24160000000001</c:v>
                </c:pt>
                <c:pt idx="758">
                  <c:v>149.1515</c:v>
                </c:pt>
                <c:pt idx="759">
                  <c:v>149.71559999999999</c:v>
                </c:pt>
                <c:pt idx="760">
                  <c:v>146.46969999999999</c:v>
                </c:pt>
                <c:pt idx="761">
                  <c:v>148.61709999999999</c:v>
                </c:pt>
                <c:pt idx="762">
                  <c:v>149.49789999999999</c:v>
                </c:pt>
                <c:pt idx="763">
                  <c:v>146.56870000000001</c:v>
                </c:pt>
                <c:pt idx="764">
                  <c:v>142.7192</c:v>
                </c:pt>
                <c:pt idx="765">
                  <c:v>139.70089999999999</c:v>
                </c:pt>
                <c:pt idx="766">
                  <c:v>146.48949999999999</c:v>
                </c:pt>
                <c:pt idx="767">
                  <c:v>146.76660000000001</c:v>
                </c:pt>
                <c:pt idx="768">
                  <c:v>146.27180000000001</c:v>
                </c:pt>
                <c:pt idx="769">
                  <c:v>145.10409999999999</c:v>
                </c:pt>
                <c:pt idx="770">
                  <c:v>141.4228</c:v>
                </c:pt>
                <c:pt idx="771">
                  <c:v>139.47329999999999</c:v>
                </c:pt>
                <c:pt idx="772">
                  <c:v>141.16550000000001</c:v>
                </c:pt>
                <c:pt idx="773">
                  <c:v>140.6806</c:v>
                </c:pt>
                <c:pt idx="774">
                  <c:v>142.9864</c:v>
                </c:pt>
                <c:pt idx="775">
                  <c:v>143.9562</c:v>
                </c:pt>
                <c:pt idx="776">
                  <c:v>141.71969999999999</c:v>
                </c:pt>
                <c:pt idx="777">
                  <c:v>135.0795</c:v>
                </c:pt>
                <c:pt idx="778">
                  <c:v>133.11019999999999</c:v>
                </c:pt>
                <c:pt idx="779">
                  <c:v>130.99250000000001</c:v>
                </c:pt>
                <c:pt idx="780">
                  <c:v>130.92320000000001</c:v>
                </c:pt>
                <c:pt idx="781">
                  <c:v>134.04040000000001</c:v>
                </c:pt>
                <c:pt idx="782">
                  <c:v>130.85390000000001</c:v>
                </c:pt>
                <c:pt idx="783">
                  <c:v>130.48779999999999</c:v>
                </c:pt>
                <c:pt idx="784">
                  <c:v>128.67679999999999</c:v>
                </c:pt>
                <c:pt idx="785">
                  <c:v>124.72839999999999</c:v>
                </c:pt>
                <c:pt idx="786">
                  <c:v>128.2612</c:v>
                </c:pt>
                <c:pt idx="787">
                  <c:v>128.5779</c:v>
                </c:pt>
                <c:pt idx="788">
                  <c:v>123.7685</c:v>
                </c:pt>
                <c:pt idx="789">
                  <c:v>125.045</c:v>
                </c:pt>
                <c:pt idx="790">
                  <c:v>123.71899999999999</c:v>
                </c:pt>
                <c:pt idx="791">
                  <c:v>128.27109999999999</c:v>
                </c:pt>
                <c:pt idx="792">
                  <c:v>128.79560000000001</c:v>
                </c:pt>
                <c:pt idx="793">
                  <c:v>129.36959999999999</c:v>
                </c:pt>
                <c:pt idx="794">
                  <c:v>132.1009</c:v>
                </c:pt>
                <c:pt idx="795">
                  <c:v>132.02170000000001</c:v>
                </c:pt>
                <c:pt idx="796">
                  <c:v>133.35759999999999</c:v>
                </c:pt>
                <c:pt idx="797">
                  <c:v>134.52529999999999</c:v>
                </c:pt>
                <c:pt idx="798">
                  <c:v>133.80289999999999</c:v>
                </c:pt>
                <c:pt idx="799">
                  <c:v>133.8623</c:v>
                </c:pt>
                <c:pt idx="800">
                  <c:v>136.43520000000001</c:v>
                </c:pt>
                <c:pt idx="801">
                  <c:v>139.64150000000001</c:v>
                </c:pt>
                <c:pt idx="802">
                  <c:v>141.04679999999999</c:v>
                </c:pt>
                <c:pt idx="803">
                  <c:v>140.3837</c:v>
                </c:pt>
                <c:pt idx="804">
                  <c:v>142.46190000000001</c:v>
                </c:pt>
                <c:pt idx="805">
                  <c:v>144.41139999999999</c:v>
                </c:pt>
                <c:pt idx="806">
                  <c:v>141.5119</c:v>
                </c:pt>
                <c:pt idx="807">
                  <c:v>142.7884</c:v>
                </c:pt>
                <c:pt idx="808">
                  <c:v>143.91659999999999</c:v>
                </c:pt>
                <c:pt idx="809">
                  <c:v>149.25049999999999</c:v>
                </c:pt>
                <c:pt idx="810">
                  <c:v>152.8922</c:v>
                </c:pt>
                <c:pt idx="811">
                  <c:v>150.15100000000001</c:v>
                </c:pt>
                <c:pt idx="812">
                  <c:v>153.04060000000001</c:v>
                </c:pt>
                <c:pt idx="813">
                  <c:v>150.3391</c:v>
                </c:pt>
                <c:pt idx="814">
                  <c:v>149.30000000000001</c:v>
                </c:pt>
                <c:pt idx="815">
                  <c:v>149.66669999999999</c:v>
                </c:pt>
                <c:pt idx="816">
                  <c:v>152.48140000000001</c:v>
                </c:pt>
                <c:pt idx="817">
                  <c:v>151.8372</c:v>
                </c:pt>
                <c:pt idx="818">
                  <c:v>153.94829999999999</c:v>
                </c:pt>
                <c:pt idx="819">
                  <c:v>152.34270000000001</c:v>
                </c:pt>
                <c:pt idx="820">
                  <c:v>151.19300000000001</c:v>
                </c:pt>
                <c:pt idx="821">
                  <c:v>147.1592</c:v>
                </c:pt>
                <c:pt idx="822">
                  <c:v>147.58539999999999</c:v>
                </c:pt>
                <c:pt idx="823">
                  <c:v>148.071</c:v>
                </c:pt>
                <c:pt idx="824">
                  <c:v>145.4049</c:v>
                </c:pt>
                <c:pt idx="825">
                  <c:v>146.60419999999999</c:v>
                </c:pt>
                <c:pt idx="826">
                  <c:v>146.09870000000001</c:v>
                </c:pt>
                <c:pt idx="827">
                  <c:v>144.01740000000001</c:v>
                </c:pt>
                <c:pt idx="828">
                  <c:v>144.61199999999999</c:v>
                </c:pt>
                <c:pt idx="829">
                  <c:v>149.6865</c:v>
                </c:pt>
                <c:pt idx="830">
                  <c:v>152.4616</c:v>
                </c:pt>
                <c:pt idx="831">
                  <c:v>150.25139999999999</c:v>
                </c:pt>
                <c:pt idx="832">
                  <c:v>151.51009999999999</c:v>
                </c:pt>
                <c:pt idx="833">
                  <c:v>149.25040000000001</c:v>
                </c:pt>
                <c:pt idx="834">
                  <c:v>147.179</c:v>
                </c:pt>
                <c:pt idx="835">
                  <c:v>149.13149999999999</c:v>
                </c:pt>
                <c:pt idx="836">
                  <c:v>151.23259999999999</c:v>
                </c:pt>
                <c:pt idx="837">
                  <c:v>151.62909999999999</c:v>
                </c:pt>
                <c:pt idx="838">
                  <c:v>154.46369999999999</c:v>
                </c:pt>
                <c:pt idx="839">
                  <c:v>153.62119999999999</c:v>
                </c:pt>
                <c:pt idx="840">
                  <c:v>155.99979999999999</c:v>
                </c:pt>
                <c:pt idx="841">
                  <c:v>157.8631</c:v>
                </c:pt>
                <c:pt idx="842">
                  <c:v>156.42599999999999</c:v>
                </c:pt>
                <c:pt idx="843">
                  <c:v>157.5162</c:v>
                </c:pt>
                <c:pt idx="844">
                  <c:v>158.8245</c:v>
                </c:pt>
                <c:pt idx="845">
                  <c:v>156.87200000000001</c:v>
                </c:pt>
                <c:pt idx="846">
                  <c:v>156.24760000000001</c:v>
                </c:pt>
                <c:pt idx="847">
                  <c:v>159.3399</c:v>
                </c:pt>
                <c:pt idx="848">
                  <c:v>160.91569999999999</c:v>
                </c:pt>
                <c:pt idx="849">
                  <c:v>163.4331</c:v>
                </c:pt>
                <c:pt idx="850">
                  <c:v>164.6918</c:v>
                </c:pt>
                <c:pt idx="851">
                  <c:v>164.1566</c:v>
                </c:pt>
                <c:pt idx="852">
                  <c:v>162.30330000000001</c:v>
                </c:pt>
                <c:pt idx="853">
                  <c:v>163.1953</c:v>
                </c:pt>
                <c:pt idx="854">
                  <c:v>160.58869999999999</c:v>
                </c:pt>
                <c:pt idx="855">
                  <c:v>159.36959999999999</c:v>
                </c:pt>
                <c:pt idx="856">
                  <c:v>158.67580000000001</c:v>
                </c:pt>
                <c:pt idx="857">
                  <c:v>164.0873</c:v>
                </c:pt>
                <c:pt idx="858">
                  <c:v>163.74039999999999</c:v>
                </c:pt>
                <c:pt idx="859">
                  <c:v>163.7602</c:v>
                </c:pt>
                <c:pt idx="860">
                  <c:v>164.98920000000001</c:v>
                </c:pt>
                <c:pt idx="861">
                  <c:v>166.13890000000001</c:v>
                </c:pt>
                <c:pt idx="862">
                  <c:v>165.16759999999999</c:v>
                </c:pt>
                <c:pt idx="863">
                  <c:v>163.5521</c:v>
                </c:pt>
                <c:pt idx="864">
                  <c:v>163.85929999999999</c:v>
                </c:pt>
                <c:pt idx="865">
                  <c:v>162.31319999999999</c:v>
                </c:pt>
                <c:pt idx="866">
                  <c:v>162.30330000000001</c:v>
                </c:pt>
                <c:pt idx="867">
                  <c:v>166.9119</c:v>
                </c:pt>
                <c:pt idx="868">
                  <c:v>168.17060000000001</c:v>
                </c:pt>
                <c:pt idx="869">
                  <c:v>168.0814</c:v>
                </c:pt>
                <c:pt idx="870">
                  <c:v>167.04069999999999</c:v>
                </c:pt>
                <c:pt idx="871">
                  <c:v>165.96039999999999</c:v>
                </c:pt>
                <c:pt idx="872">
                  <c:v>164.3152</c:v>
                </c:pt>
                <c:pt idx="873">
                  <c:v>172.02600000000001</c:v>
                </c:pt>
                <c:pt idx="874">
                  <c:v>171.95660000000001</c:v>
                </c:pt>
                <c:pt idx="875">
                  <c:v>170.24199999999999</c:v>
                </c:pt>
                <c:pt idx="876">
                  <c:v>172.01609999999999</c:v>
                </c:pt>
                <c:pt idx="877">
                  <c:v>172.20439999999999</c:v>
                </c:pt>
                <c:pt idx="878">
                  <c:v>171.2715</c:v>
                </c:pt>
                <c:pt idx="879">
                  <c:v>170.77520000000001</c:v>
                </c:pt>
                <c:pt idx="880">
                  <c:v>170.77520000000001</c:v>
                </c:pt>
                <c:pt idx="881">
                  <c:v>171.39060000000001</c:v>
                </c:pt>
                <c:pt idx="882">
                  <c:v>173.7328</c:v>
                </c:pt>
                <c:pt idx="883">
                  <c:v>173.84200000000001</c:v>
                </c:pt>
                <c:pt idx="884">
                  <c:v>172.88919999999999</c:v>
                </c:pt>
                <c:pt idx="885">
                  <c:v>170.26910000000001</c:v>
                </c:pt>
                <c:pt idx="886">
                  <c:v>170.547</c:v>
                </c:pt>
                <c:pt idx="887">
                  <c:v>171.6883</c:v>
                </c:pt>
                <c:pt idx="888">
                  <c:v>174.11</c:v>
                </c:pt>
                <c:pt idx="889">
                  <c:v>175.9659</c:v>
                </c:pt>
                <c:pt idx="890">
                  <c:v>175.91630000000001</c:v>
                </c:pt>
                <c:pt idx="891">
                  <c:v>178.73490000000001</c:v>
                </c:pt>
                <c:pt idx="892">
                  <c:v>179.58840000000001</c:v>
                </c:pt>
                <c:pt idx="893">
                  <c:v>178.2287</c:v>
                </c:pt>
                <c:pt idx="894">
                  <c:v>177.86150000000001</c:v>
                </c:pt>
                <c:pt idx="895">
                  <c:v>176.482</c:v>
                </c:pt>
                <c:pt idx="896">
                  <c:v>179.21129999999999</c:v>
                </c:pt>
                <c:pt idx="897">
                  <c:v>179.5984</c:v>
                </c:pt>
                <c:pt idx="898">
                  <c:v>182.40700000000001</c:v>
                </c:pt>
                <c:pt idx="899">
                  <c:v>181.9306</c:v>
                </c:pt>
                <c:pt idx="900">
                  <c:v>182.5658</c:v>
                </c:pt>
                <c:pt idx="901">
                  <c:v>184.6103</c:v>
                </c:pt>
                <c:pt idx="902">
                  <c:v>183.52850000000001</c:v>
                </c:pt>
                <c:pt idx="903">
                  <c:v>183.61789999999999</c:v>
                </c:pt>
                <c:pt idx="904">
                  <c:v>182.57579999999999</c:v>
                </c:pt>
                <c:pt idx="905">
                  <c:v>185.59289999999999</c:v>
                </c:pt>
                <c:pt idx="906">
                  <c:v>185.27529999999999</c:v>
                </c:pt>
                <c:pt idx="907">
                  <c:v>183.8759</c:v>
                </c:pt>
                <c:pt idx="908">
                  <c:v>186.64490000000001</c:v>
                </c:pt>
                <c:pt idx="909">
                  <c:v>187.82599999999999</c:v>
                </c:pt>
                <c:pt idx="910">
                  <c:v>188.1634</c:v>
                </c:pt>
                <c:pt idx="911">
                  <c:v>192.5104</c:v>
                </c:pt>
                <c:pt idx="912">
                  <c:v>191.01179999999999</c:v>
                </c:pt>
                <c:pt idx="913">
                  <c:v>189.8903</c:v>
                </c:pt>
                <c:pt idx="914">
                  <c:v>190.36670000000001</c:v>
                </c:pt>
                <c:pt idx="915">
                  <c:v>189.24520000000001</c:v>
                </c:pt>
                <c:pt idx="916">
                  <c:v>187.1908</c:v>
                </c:pt>
                <c:pt idx="917">
                  <c:v>186.66480000000001</c:v>
                </c:pt>
                <c:pt idx="918">
                  <c:v>188.34209999999999</c:v>
                </c:pt>
                <c:pt idx="919">
                  <c:v>189.1062</c:v>
                </c:pt>
                <c:pt idx="920">
                  <c:v>189.2551</c:v>
                </c:pt>
                <c:pt idx="921">
                  <c:v>192.53030000000001</c:v>
                </c:pt>
                <c:pt idx="922">
                  <c:v>192.2722</c:v>
                </c:pt>
                <c:pt idx="923">
                  <c:v>193.6319</c:v>
                </c:pt>
                <c:pt idx="924">
                  <c:v>191.67679999999999</c:v>
                </c:pt>
                <c:pt idx="925">
                  <c:v>190.4957</c:v>
                </c:pt>
                <c:pt idx="926">
                  <c:v>191.2996</c:v>
                </c:pt>
                <c:pt idx="927">
                  <c:v>192.16309999999999</c:v>
                </c:pt>
                <c:pt idx="928">
                  <c:v>193.03649999999999</c:v>
                </c:pt>
                <c:pt idx="929">
                  <c:v>191.76609999999999</c:v>
                </c:pt>
                <c:pt idx="930">
                  <c:v>194.35640000000001</c:v>
                </c:pt>
                <c:pt idx="931">
                  <c:v>194.9718</c:v>
                </c:pt>
                <c:pt idx="932">
                  <c:v>194.13810000000001</c:v>
                </c:pt>
                <c:pt idx="933">
                  <c:v>191.1309</c:v>
                </c:pt>
                <c:pt idx="934">
                  <c:v>189.73150000000001</c:v>
                </c:pt>
                <c:pt idx="935">
                  <c:v>180.6206</c:v>
                </c:pt>
                <c:pt idx="936">
                  <c:v>177.5042</c:v>
                </c:pt>
                <c:pt idx="937">
                  <c:v>178.44710000000001</c:v>
                </c:pt>
                <c:pt idx="938">
                  <c:v>176.8492</c:v>
                </c:pt>
                <c:pt idx="939">
                  <c:v>176.63079999999999</c:v>
                </c:pt>
                <c:pt idx="940">
                  <c:v>176.69049999999999</c:v>
                </c:pt>
                <c:pt idx="941">
                  <c:v>178.3501</c:v>
                </c:pt>
                <c:pt idx="942">
                  <c:v>176.3526</c:v>
                </c:pt>
                <c:pt idx="943">
                  <c:v>175.47800000000001</c:v>
                </c:pt>
                <c:pt idx="944">
                  <c:v>172.9239</c:v>
                </c:pt>
                <c:pt idx="945">
                  <c:v>173.4109</c:v>
                </c:pt>
                <c:pt idx="946">
                  <c:v>174.7525</c:v>
                </c:pt>
                <c:pt idx="947">
                  <c:v>176.13390000000001</c:v>
                </c:pt>
                <c:pt idx="948">
                  <c:v>179.9999</c:v>
                </c:pt>
                <c:pt idx="949">
                  <c:v>175.28919999999999</c:v>
                </c:pt>
                <c:pt idx="950">
                  <c:v>177.50540000000001</c:v>
                </c:pt>
                <c:pt idx="951">
                  <c:v>179.07560000000001</c:v>
                </c:pt>
                <c:pt idx="952">
                  <c:v>182.9813</c:v>
                </c:pt>
                <c:pt idx="953">
                  <c:v>186.48949999999999</c:v>
                </c:pt>
                <c:pt idx="954">
                  <c:v>186.7081</c:v>
                </c:pt>
                <c:pt idx="955">
                  <c:v>188.28829999999999</c:v>
                </c:pt>
                <c:pt idx="956">
                  <c:v>188.52680000000001</c:v>
                </c:pt>
                <c:pt idx="957">
                  <c:v>181.77879999999999</c:v>
                </c:pt>
                <c:pt idx="958">
                  <c:v>176.46190000000001</c:v>
                </c:pt>
                <c:pt idx="959">
                  <c:v>177.078</c:v>
                </c:pt>
                <c:pt idx="960">
                  <c:v>178.2508</c:v>
                </c:pt>
                <c:pt idx="961">
                  <c:v>175.2097</c:v>
                </c:pt>
                <c:pt idx="962">
                  <c:v>173.1326</c:v>
                </c:pt>
                <c:pt idx="963">
                  <c:v>174.65309999999999</c:v>
                </c:pt>
                <c:pt idx="964">
                  <c:v>173.92769999999999</c:v>
                </c:pt>
                <c:pt idx="965">
                  <c:v>176.86930000000001</c:v>
                </c:pt>
                <c:pt idx="966">
                  <c:v>177.96260000000001</c:v>
                </c:pt>
                <c:pt idx="967">
                  <c:v>174.40469999999999</c:v>
                </c:pt>
                <c:pt idx="968">
                  <c:v>172.85429999999999</c:v>
                </c:pt>
                <c:pt idx="969">
                  <c:v>173.709</c:v>
                </c:pt>
                <c:pt idx="970">
                  <c:v>174.99100000000001</c:v>
                </c:pt>
                <c:pt idx="971">
                  <c:v>170.8965</c:v>
                </c:pt>
                <c:pt idx="972">
                  <c:v>169.376</c:v>
                </c:pt>
                <c:pt idx="973">
                  <c:v>169.6344</c:v>
                </c:pt>
                <c:pt idx="974">
                  <c:v>170.15119999999999</c:v>
                </c:pt>
                <c:pt idx="975">
                  <c:v>172.6754</c:v>
                </c:pt>
                <c:pt idx="976">
                  <c:v>171.3338</c:v>
                </c:pt>
                <c:pt idx="977">
                  <c:v>172.58600000000001</c:v>
                </c:pt>
                <c:pt idx="978">
                  <c:v>173.82830000000001</c:v>
                </c:pt>
                <c:pt idx="979">
                  <c:v>176.39230000000001</c:v>
                </c:pt>
                <c:pt idx="980">
                  <c:v>177.88310000000001</c:v>
                </c:pt>
                <c:pt idx="981">
                  <c:v>177.2867</c:v>
                </c:pt>
                <c:pt idx="982">
                  <c:v>178.68799999999999</c:v>
                </c:pt>
                <c:pt idx="983">
                  <c:v>179.5924</c:v>
                </c:pt>
                <c:pt idx="984">
                  <c:v>177.7439</c:v>
                </c:pt>
                <c:pt idx="985">
                  <c:v>177.6147</c:v>
                </c:pt>
                <c:pt idx="986">
                  <c:v>176.05439999999999</c:v>
                </c:pt>
                <c:pt idx="987">
                  <c:v>174.7525</c:v>
                </c:pt>
                <c:pt idx="988">
                  <c:v>174.3749</c:v>
                </c:pt>
                <c:pt idx="989">
                  <c:v>171.8109</c:v>
                </c:pt>
                <c:pt idx="990">
                  <c:v>171.93010000000001</c:v>
                </c:pt>
                <c:pt idx="991">
                  <c:v>172.3674</c:v>
                </c:pt>
                <c:pt idx="992">
                  <c:v>170.04179999999999</c:v>
                </c:pt>
                <c:pt idx="993">
                  <c:v>165.8579</c:v>
                </c:pt>
                <c:pt idx="994">
                  <c:v>167.1797</c:v>
                </c:pt>
                <c:pt idx="995">
                  <c:v>169.23679999999999</c:v>
                </c:pt>
                <c:pt idx="996">
                  <c:v>169.7139</c:v>
                </c:pt>
                <c:pt idx="997">
                  <c:v>172.89410000000001</c:v>
                </c:pt>
                <c:pt idx="998">
                  <c:v>176.4718</c:v>
                </c:pt>
                <c:pt idx="999">
                  <c:v>175.5575</c:v>
                </c:pt>
                <c:pt idx="1000">
                  <c:v>178.1216</c:v>
                </c:pt>
                <c:pt idx="1001">
                  <c:v>180.69560000000001</c:v>
                </c:pt>
                <c:pt idx="1002">
                  <c:v>181.75890000000001</c:v>
                </c:pt>
                <c:pt idx="1003">
                  <c:v>181.28190000000001</c:v>
                </c:pt>
                <c:pt idx="1004">
                  <c:v>185.4913</c:v>
                </c:pt>
                <c:pt idx="1005">
                  <c:v>183.8991</c:v>
                </c:pt>
                <c:pt idx="1006">
                  <c:v>186.52619999999999</c:v>
                </c:pt>
                <c:pt idx="1007">
                  <c:v>187.0934</c:v>
                </c:pt>
                <c:pt idx="1008">
                  <c:v>188.7851</c:v>
                </c:pt>
                <c:pt idx="1009">
                  <c:v>188.76519999999999</c:v>
                </c:pt>
                <c:pt idx="1010">
                  <c:v>190.51660000000001</c:v>
                </c:pt>
                <c:pt idx="1011">
                  <c:v>189.7106</c:v>
                </c:pt>
                <c:pt idx="1012">
                  <c:v>190.37729999999999</c:v>
                </c:pt>
                <c:pt idx="1013">
                  <c:v>189.04390000000001</c:v>
                </c:pt>
                <c:pt idx="1014">
                  <c:v>188.8647</c:v>
                </c:pt>
                <c:pt idx="1015">
                  <c:v>189.4718</c:v>
                </c:pt>
                <c:pt idx="1016">
                  <c:v>188.4468</c:v>
                </c:pt>
                <c:pt idx="1017">
                  <c:v>189.024</c:v>
                </c:pt>
                <c:pt idx="1018">
                  <c:v>190.30770000000001</c:v>
                </c:pt>
                <c:pt idx="1019">
                  <c:v>188.50649999999999</c:v>
                </c:pt>
                <c:pt idx="1020">
                  <c:v>192.47710000000001</c:v>
                </c:pt>
                <c:pt idx="1021">
                  <c:v>191.38239999999999</c:v>
                </c:pt>
                <c:pt idx="1022">
                  <c:v>193.3229</c:v>
                </c:pt>
                <c:pt idx="1023">
                  <c:v>194.7559</c:v>
                </c:pt>
                <c:pt idx="1024">
                  <c:v>192.23820000000001</c:v>
                </c:pt>
                <c:pt idx="1025">
                  <c:v>193.76079999999999</c:v>
                </c:pt>
                <c:pt idx="1026">
                  <c:v>196.9949</c:v>
                </c:pt>
                <c:pt idx="1027">
                  <c:v>197.14420000000001</c:v>
                </c:pt>
                <c:pt idx="1028">
                  <c:v>196.60679999999999</c:v>
                </c:pt>
                <c:pt idx="1029">
                  <c:v>194.935</c:v>
                </c:pt>
                <c:pt idx="1030">
                  <c:v>195.97989999999999</c:v>
                </c:pt>
                <c:pt idx="1031">
                  <c:v>193.8802</c:v>
                </c:pt>
                <c:pt idx="1032">
                  <c:v>193.73089999999999</c:v>
                </c:pt>
                <c:pt idx="1033">
                  <c:v>192.65620000000001</c:v>
                </c:pt>
                <c:pt idx="1034">
                  <c:v>192.10890000000001</c:v>
                </c:pt>
                <c:pt idx="1035">
                  <c:v>192.20840000000001</c:v>
                </c:pt>
                <c:pt idx="1036">
                  <c:v>192.63630000000001</c:v>
                </c:pt>
                <c:pt idx="1037">
                  <c:v>191.59139999999999</c:v>
                </c:pt>
                <c:pt idx="1038">
                  <c:v>184.73500000000001</c:v>
                </c:pt>
                <c:pt idx="1039">
                  <c:v>183.35169999999999</c:v>
                </c:pt>
                <c:pt idx="1040">
                  <c:v>181.0232</c:v>
                </c:pt>
                <c:pt idx="1041">
                  <c:v>180.29669999999999</c:v>
                </c:pt>
                <c:pt idx="1042">
                  <c:v>184.65539999999999</c:v>
                </c:pt>
                <c:pt idx="1043">
                  <c:v>184.23740000000001</c:v>
                </c:pt>
                <c:pt idx="1044">
                  <c:v>185.28229999999999</c:v>
                </c:pt>
                <c:pt idx="1045">
                  <c:v>184.68520000000001</c:v>
                </c:pt>
                <c:pt idx="1046">
                  <c:v>185.0136</c:v>
                </c:pt>
                <c:pt idx="1047">
                  <c:v>182.73480000000001</c:v>
                </c:pt>
                <c:pt idx="1048">
                  <c:v>181.7894</c:v>
                </c:pt>
                <c:pt idx="1049">
                  <c:v>187.71039999999999</c:v>
                </c:pt>
                <c:pt idx="1050">
                  <c:v>190.62610000000001</c:v>
                </c:pt>
                <c:pt idx="1051">
                  <c:v>192.94470000000001</c:v>
                </c:pt>
                <c:pt idx="1052">
                  <c:v>194.2285</c:v>
                </c:pt>
                <c:pt idx="1053">
                  <c:v>193.55179999999999</c:v>
                </c:pt>
                <c:pt idx="1054">
                  <c:v>193.2234</c:v>
                </c:pt>
                <c:pt idx="1055">
                  <c:v>191.4819</c:v>
                </c:pt>
                <c:pt idx="1056">
                  <c:v>190.7953</c:v>
                </c:pt>
                <c:pt idx="1057">
                  <c:v>187.1233</c:v>
                </c:pt>
                <c:pt idx="1058">
                  <c:v>183.501</c:v>
                </c:pt>
                <c:pt idx="1059">
                  <c:v>185.94909999999999</c:v>
                </c:pt>
                <c:pt idx="1060">
                  <c:v>184.94399999999999</c:v>
                </c:pt>
                <c:pt idx="1061">
                  <c:v>186.76499999999999</c:v>
                </c:pt>
                <c:pt idx="1062">
                  <c:v>188.37719999999999</c:v>
                </c:pt>
                <c:pt idx="1063">
                  <c:v>188.48660000000001</c:v>
                </c:pt>
                <c:pt idx="1064">
                  <c:v>187.40190000000001</c:v>
                </c:pt>
                <c:pt idx="1065">
                  <c:v>188.16909999999999</c:v>
                </c:pt>
                <c:pt idx="1066">
                  <c:v>186.4753</c:v>
                </c:pt>
                <c:pt idx="1067">
                  <c:v>184.37289999999999</c:v>
                </c:pt>
                <c:pt idx="1068">
                  <c:v>183.48609999999999</c:v>
                </c:pt>
                <c:pt idx="1069">
                  <c:v>183.19710000000001</c:v>
                </c:pt>
                <c:pt idx="1070">
                  <c:v>181.65270000000001</c:v>
                </c:pt>
                <c:pt idx="1071">
                  <c:v>180.90539999999999</c:v>
                </c:pt>
                <c:pt idx="1072">
                  <c:v>181.6627</c:v>
                </c:pt>
                <c:pt idx="1073">
                  <c:v>183.70529999999999</c:v>
                </c:pt>
                <c:pt idx="1074">
                  <c:v>181.86199999999999</c:v>
                </c:pt>
                <c:pt idx="1075">
                  <c:v>180.5069</c:v>
                </c:pt>
                <c:pt idx="1076">
                  <c:v>181.9716</c:v>
                </c:pt>
                <c:pt idx="1077">
                  <c:v>180.76589999999999</c:v>
                </c:pt>
                <c:pt idx="1078">
                  <c:v>180.09829999999999</c:v>
                </c:pt>
                <c:pt idx="1079">
                  <c:v>179.01230000000001</c:v>
                </c:pt>
                <c:pt idx="1080">
                  <c:v>174.46870000000001</c:v>
                </c:pt>
                <c:pt idx="1081">
                  <c:v>169.5067</c:v>
                </c:pt>
                <c:pt idx="1082">
                  <c:v>168.5103</c:v>
                </c:pt>
                <c:pt idx="1083">
                  <c:v>168.39070000000001</c:v>
                </c:pt>
                <c:pt idx="1084">
                  <c:v>170.11449999999999</c:v>
                </c:pt>
                <c:pt idx="1085">
                  <c:v>172.12719999999999</c:v>
                </c:pt>
                <c:pt idx="1086">
                  <c:v>172.6054</c:v>
                </c:pt>
                <c:pt idx="1087">
                  <c:v>170.51300000000001</c:v>
                </c:pt>
                <c:pt idx="1088">
                  <c:v>172.37629999999999</c:v>
                </c:pt>
                <c:pt idx="1089">
                  <c:v>171.99770000000001</c:v>
                </c:pt>
                <c:pt idx="1090">
                  <c:v>173.09370000000001</c:v>
                </c:pt>
                <c:pt idx="1091">
                  <c:v>175.4452</c:v>
                </c:pt>
                <c:pt idx="1092">
                  <c:v>178.0258</c:v>
                </c:pt>
                <c:pt idx="1093">
                  <c:v>170.75210000000001</c:v>
                </c:pt>
                <c:pt idx="1094">
                  <c:v>171.65889999999999</c:v>
                </c:pt>
                <c:pt idx="1095">
                  <c:v>170.23400000000001</c:v>
                </c:pt>
                <c:pt idx="1096">
                  <c:v>169.09809999999999</c:v>
                </c:pt>
                <c:pt idx="1097">
                  <c:v>172.68520000000001</c:v>
                </c:pt>
                <c:pt idx="1098">
                  <c:v>170.86170000000001</c:v>
                </c:pt>
                <c:pt idx="1099">
                  <c:v>169.417</c:v>
                </c:pt>
                <c:pt idx="1100">
                  <c:v>168.2313</c:v>
                </c:pt>
                <c:pt idx="1101">
                  <c:v>169.0384</c:v>
                </c:pt>
                <c:pt idx="1102">
                  <c:v>168.2114</c:v>
                </c:pt>
                <c:pt idx="1103">
                  <c:v>168.96860000000001</c:v>
                </c:pt>
                <c:pt idx="1104">
                  <c:v>167.84270000000001</c:v>
                </c:pt>
                <c:pt idx="1105">
                  <c:v>169.0583</c:v>
                </c:pt>
                <c:pt idx="1106">
                  <c:v>167.17509999999999</c:v>
                </c:pt>
                <c:pt idx="1107">
                  <c:v>174.40889999999999</c:v>
                </c:pt>
                <c:pt idx="1108">
                  <c:v>175.9135</c:v>
                </c:pt>
                <c:pt idx="1109">
                  <c:v>172.06739999999999</c:v>
                </c:pt>
                <c:pt idx="1110">
                  <c:v>168.76929999999999</c:v>
                </c:pt>
                <c:pt idx="1111">
                  <c:v>167.39429999999999</c:v>
                </c:pt>
                <c:pt idx="1112">
                  <c:v>166.43770000000001</c:v>
                </c:pt>
                <c:pt idx="1113">
                  <c:v>164.4051</c:v>
                </c:pt>
                <c:pt idx="1114">
                  <c:v>165.24209999999999</c:v>
                </c:pt>
                <c:pt idx="1115">
                  <c:v>166.29820000000001</c:v>
                </c:pt>
                <c:pt idx="1116">
                  <c:v>168.41059999999999</c:v>
                </c:pt>
                <c:pt idx="1117">
                  <c:v>169.2775</c:v>
                </c:pt>
                <c:pt idx="1118">
                  <c:v>168.68960000000001</c:v>
                </c:pt>
                <c:pt idx="1119">
                  <c:v>172.87450000000001</c:v>
                </c:pt>
                <c:pt idx="1120">
                  <c:v>169.7159</c:v>
                </c:pt>
                <c:pt idx="1121">
                  <c:v>168.68960000000001</c:v>
                </c:pt>
                <c:pt idx="1122">
                  <c:v>172.40620000000001</c:v>
                </c:pt>
                <c:pt idx="1123">
                  <c:v>182.71879999999999</c:v>
                </c:pt>
                <c:pt idx="1124">
                  <c:v>181.0549</c:v>
                </c:pt>
                <c:pt idx="1125">
                  <c:v>181.7424</c:v>
                </c:pt>
                <c:pt idx="1126">
                  <c:v>182.0812</c:v>
                </c:pt>
                <c:pt idx="1127">
                  <c:v>183.90459999999999</c:v>
                </c:pt>
                <c:pt idx="1128">
                  <c:v>182.63740000000001</c:v>
                </c:pt>
                <c:pt idx="1129">
                  <c:v>185.86019999999999</c:v>
                </c:pt>
                <c:pt idx="1130">
                  <c:v>187.0076</c:v>
                </c:pt>
                <c:pt idx="1131">
                  <c:v>189.29239999999999</c:v>
                </c:pt>
                <c:pt idx="1132">
                  <c:v>189.41210000000001</c:v>
                </c:pt>
                <c:pt idx="1133">
                  <c:v>189.44210000000001</c:v>
                </c:pt>
                <c:pt idx="1134">
                  <c:v>190.60939999999999</c:v>
                </c:pt>
                <c:pt idx="1135">
                  <c:v>191.91650000000001</c:v>
                </c:pt>
                <c:pt idx="1136">
                  <c:v>190.46969999999999</c:v>
                </c:pt>
                <c:pt idx="1137">
                  <c:v>186.4588</c:v>
                </c:pt>
                <c:pt idx="1138">
                  <c:v>189.55179999999999</c:v>
                </c:pt>
                <c:pt idx="1139">
                  <c:v>189.56180000000001</c:v>
                </c:pt>
                <c:pt idx="1140">
                  <c:v>189.86109999999999</c:v>
                </c:pt>
                <c:pt idx="1141">
                  <c:v>190.85890000000001</c:v>
                </c:pt>
                <c:pt idx="1142">
                  <c:v>191.8167</c:v>
                </c:pt>
                <c:pt idx="1143">
                  <c:v>193.59270000000001</c:v>
                </c:pt>
                <c:pt idx="1144">
                  <c:v>193.91200000000001</c:v>
                </c:pt>
                <c:pt idx="1145">
                  <c:v>195.42850000000001</c:v>
                </c:pt>
                <c:pt idx="1146">
                  <c:v>194.04169999999999</c:v>
                </c:pt>
                <c:pt idx="1147">
                  <c:v>196.4462</c:v>
                </c:pt>
                <c:pt idx="1148">
                  <c:v>192.68469999999999</c:v>
                </c:pt>
                <c:pt idx="1149">
                  <c:v>206.6831</c:v>
                </c:pt>
                <c:pt idx="1150">
                  <c:v>212.5898</c:v>
                </c:pt>
                <c:pt idx="1151">
                  <c:v>213.75710000000001</c:v>
                </c:pt>
                <c:pt idx="1152">
                  <c:v>212.0111</c:v>
                </c:pt>
                <c:pt idx="1153">
                  <c:v>216.18170000000001</c:v>
                </c:pt>
                <c:pt idx="1154">
                  <c:v>213.80699999999999</c:v>
                </c:pt>
                <c:pt idx="1155">
                  <c:v>209.20740000000001</c:v>
                </c:pt>
                <c:pt idx="1156">
                  <c:v>207.0224</c:v>
                </c:pt>
                <c:pt idx="1157">
                  <c:v>207.67089999999999</c:v>
                </c:pt>
                <c:pt idx="1158">
                  <c:v>208.59880000000001</c:v>
                </c:pt>
                <c:pt idx="1159">
                  <c:v>212.76939999999999</c:v>
                </c:pt>
                <c:pt idx="1160">
                  <c:v>213.61750000000001</c:v>
                </c:pt>
                <c:pt idx="1161">
                  <c:v>210.14529999999999</c:v>
                </c:pt>
                <c:pt idx="1162">
                  <c:v>216.26150000000001</c:v>
                </c:pt>
                <c:pt idx="1163">
                  <c:v>219.77350000000001</c:v>
                </c:pt>
                <c:pt idx="1164">
                  <c:v>221.05070000000001</c:v>
                </c:pt>
                <c:pt idx="1165">
                  <c:v>225.82980000000001</c:v>
                </c:pt>
                <c:pt idx="1166">
                  <c:v>227.3065</c:v>
                </c:pt>
                <c:pt idx="1167">
                  <c:v>228.16460000000001</c:v>
                </c:pt>
                <c:pt idx="1168">
                  <c:v>232.45490000000001</c:v>
                </c:pt>
                <c:pt idx="1169">
                  <c:v>227.05709999999999</c:v>
                </c:pt>
                <c:pt idx="1170">
                  <c:v>230.0204</c:v>
                </c:pt>
                <c:pt idx="1171">
                  <c:v>233.8717</c:v>
                </c:pt>
                <c:pt idx="1172">
                  <c:v>234.29079999999999</c:v>
                </c:pt>
                <c:pt idx="1173">
                  <c:v>228.36410000000001</c:v>
                </c:pt>
                <c:pt idx="1174">
                  <c:v>223.6747</c:v>
                </c:pt>
                <c:pt idx="1175">
                  <c:v>223.80439999999999</c:v>
                </c:pt>
                <c:pt idx="1176">
                  <c:v>223.45519999999999</c:v>
                </c:pt>
                <c:pt idx="1177">
                  <c:v>224.50290000000001</c:v>
                </c:pt>
                <c:pt idx="1178">
                  <c:v>218.04740000000001</c:v>
                </c:pt>
                <c:pt idx="1179">
                  <c:v>216.99979999999999</c:v>
                </c:pt>
                <c:pt idx="1180">
                  <c:v>217.46879999999999</c:v>
                </c:pt>
                <c:pt idx="1181">
                  <c:v>217.74809999999999</c:v>
                </c:pt>
                <c:pt idx="1182">
                  <c:v>218.30690000000001</c:v>
                </c:pt>
                <c:pt idx="1183">
                  <c:v>221.5795</c:v>
                </c:pt>
                <c:pt idx="1184">
                  <c:v>217.86779999999999</c:v>
                </c:pt>
                <c:pt idx="1185">
                  <c:v>219.36449999999999</c:v>
                </c:pt>
                <c:pt idx="1186">
                  <c:v>208.79830000000001</c:v>
                </c:pt>
                <c:pt idx="1187">
                  <c:v>206.7629</c:v>
                </c:pt>
                <c:pt idx="1188">
                  <c:v>209.34710000000001</c:v>
                </c:pt>
                <c:pt idx="1189">
                  <c:v>212.82919999999999</c:v>
                </c:pt>
                <c:pt idx="1190">
                  <c:v>215.7526</c:v>
                </c:pt>
                <c:pt idx="1191">
                  <c:v>217.29089999999999</c:v>
                </c:pt>
                <c:pt idx="1192">
                  <c:v>221.02680000000001</c:v>
                </c:pt>
                <c:pt idx="1193">
                  <c:v>221.47630000000001</c:v>
                </c:pt>
                <c:pt idx="1194">
                  <c:v>224.47300000000001</c:v>
                </c:pt>
                <c:pt idx="1195">
                  <c:v>225.80160000000001</c:v>
                </c:pt>
                <c:pt idx="1196">
                  <c:v>225.64179999999999</c:v>
                </c:pt>
                <c:pt idx="1197">
                  <c:v>226.2611</c:v>
                </c:pt>
                <c:pt idx="1198">
                  <c:v>226.15119999999999</c:v>
                </c:pt>
                <c:pt idx="1199">
                  <c:v>224.28319999999999</c:v>
                </c:pt>
                <c:pt idx="1200">
                  <c:v>226.5907</c:v>
                </c:pt>
                <c:pt idx="1201">
                  <c:v>226.93029999999999</c:v>
                </c:pt>
                <c:pt idx="1202">
                  <c:v>227.77940000000001</c:v>
                </c:pt>
                <c:pt idx="1203">
                  <c:v>226.24109999999999</c:v>
                </c:pt>
                <c:pt idx="1204">
                  <c:v>229.53749999999999</c:v>
                </c:pt>
                <c:pt idx="1205">
                  <c:v>228.7483</c:v>
                </c:pt>
                <c:pt idx="1206">
                  <c:v>222.52520000000001</c:v>
                </c:pt>
                <c:pt idx="1207">
                  <c:v>220.60730000000001</c:v>
                </c:pt>
                <c:pt idx="1208">
                  <c:v>222.13560000000001</c:v>
                </c:pt>
                <c:pt idx="1209">
                  <c:v>220.57730000000001</c:v>
                </c:pt>
                <c:pt idx="1210">
                  <c:v>220.66720000000001</c:v>
                </c:pt>
                <c:pt idx="1211">
                  <c:v>219.8681</c:v>
                </c:pt>
                <c:pt idx="1212">
                  <c:v>222.4153</c:v>
                </c:pt>
                <c:pt idx="1213">
                  <c:v>222.52520000000001</c:v>
                </c:pt>
                <c:pt idx="1214">
                  <c:v>222.25550000000001</c:v>
                </c:pt>
                <c:pt idx="1215">
                  <c:v>216.0823</c:v>
                </c:pt>
                <c:pt idx="1216">
                  <c:v>216.55170000000001</c:v>
                </c:pt>
                <c:pt idx="1217">
                  <c:v>220.44749999999999</c:v>
                </c:pt>
                <c:pt idx="1218">
                  <c:v>228.61850000000001</c:v>
                </c:pt>
                <c:pt idx="1219">
                  <c:v>227.94919999999999</c:v>
                </c:pt>
                <c:pt idx="1220">
                  <c:v>226.22110000000001</c:v>
                </c:pt>
                <c:pt idx="1221">
                  <c:v>227.12010000000001</c:v>
                </c:pt>
                <c:pt idx="1222">
                  <c:v>226.12119999999999</c:v>
                </c:pt>
                <c:pt idx="1223">
                  <c:v>227.27</c:v>
                </c:pt>
                <c:pt idx="1224">
                  <c:v>227.53970000000001</c:v>
                </c:pt>
                <c:pt idx="1225">
                  <c:v>232.7439</c:v>
                </c:pt>
                <c:pt idx="1226">
                  <c:v>225.9614</c:v>
                </c:pt>
                <c:pt idx="1227">
                  <c:v>226.5308</c:v>
                </c:pt>
                <c:pt idx="1228">
                  <c:v>225.422</c:v>
                </c:pt>
                <c:pt idx="1229">
                  <c:v>226.55080000000001</c:v>
                </c:pt>
                <c:pt idx="1230">
                  <c:v>221.44640000000001</c:v>
                </c:pt>
                <c:pt idx="1231">
                  <c:v>225.52189999999999</c:v>
                </c:pt>
                <c:pt idx="1232">
                  <c:v>229.2877</c:v>
                </c:pt>
                <c:pt idx="1233">
                  <c:v>228.78829999999999</c:v>
                </c:pt>
                <c:pt idx="1234">
                  <c:v>227.29990000000001</c:v>
                </c:pt>
                <c:pt idx="1235">
                  <c:v>231.04580000000001</c:v>
                </c:pt>
                <c:pt idx="1236">
                  <c:v>233.59299999999999</c:v>
                </c:pt>
                <c:pt idx="1237">
                  <c:v>231.52529999999999</c:v>
                </c:pt>
                <c:pt idx="1238">
                  <c:v>231.89490000000001</c:v>
                </c:pt>
                <c:pt idx="1239">
                  <c:v>234.74170000000001</c:v>
                </c:pt>
                <c:pt idx="1240">
                  <c:v>236.2201</c:v>
                </c:pt>
                <c:pt idx="1241">
                  <c:v>235.60079999999999</c:v>
                </c:pt>
                <c:pt idx="1242">
                  <c:v>230.50640000000001</c:v>
                </c:pt>
                <c:pt idx="1243">
                  <c:v>230.31659999999999</c:v>
                </c:pt>
                <c:pt idx="1244">
                  <c:v>231.1557</c:v>
                </c:pt>
                <c:pt idx="1245">
                  <c:v>233.14349999999999</c:v>
                </c:pt>
                <c:pt idx="1246">
                  <c:v>233.41319999999999</c:v>
                </c:pt>
                <c:pt idx="1247">
                  <c:v>229.84710000000001</c:v>
                </c:pt>
                <c:pt idx="1248">
                  <c:v>225.6617</c:v>
                </c:pt>
                <c:pt idx="1249">
                  <c:v>222.66499999999999</c:v>
                </c:pt>
                <c:pt idx="1250">
                  <c:v>221.76599999999999</c:v>
                </c:pt>
                <c:pt idx="1251">
                  <c:v>223.20439999999999</c:v>
                </c:pt>
                <c:pt idx="1252">
                  <c:v>222.4752</c:v>
                </c:pt>
                <c:pt idx="1253">
                  <c:v>227.23</c:v>
                </c:pt>
                <c:pt idx="1254">
                  <c:v>226.96</c:v>
                </c:pt>
                <c:pt idx="1255">
                  <c:v>224.23</c:v>
                </c:pt>
                <c:pt idx="1256">
                  <c:v>224.23</c:v>
                </c:pt>
                <c:pt idx="1257">
                  <c:v>225.12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E-4C99-9F00-700DA8E1FB12}"/>
            </c:ext>
          </c:extLst>
        </c:ser>
        <c:ser>
          <c:idx val="1"/>
          <c:order val="1"/>
          <c:tx>
            <c:strRef>
              <c:f>' 3b. Exponential Smoothing'!$D$2</c:f>
              <c:strCache>
                <c:ptCount val="1"/>
                <c:pt idx="0">
                  <c:v>Forecast</c:v>
                </c:pt>
              </c:strCache>
            </c:strRef>
          </c:tx>
          <c:spPr>
            <a:ln w="31750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3b. Exponential Smoothing'!$B$3:$B$1260</c:f>
              <c:numCache>
                <c:formatCode>m/d/yyyy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 3b. Exponential Smoothing'!$D$3:$D$1260</c:f>
              <c:numCache>
                <c:formatCode>_(* #,##0.00_);_(* \(#,##0.00\);_(* "-"??_);_(@_)</c:formatCode>
                <c:ptCount val="1258"/>
                <c:pt idx="0" formatCode="General">
                  <c:v>63.656199999999998</c:v>
                </c:pt>
                <c:pt idx="1">
                  <c:v>63.656199999999998</c:v>
                </c:pt>
                <c:pt idx="2">
                  <c:v>64.397276000000005</c:v>
                </c:pt>
                <c:pt idx="3">
                  <c:v>64.730401520000001</c:v>
                </c:pt>
                <c:pt idx="4">
                  <c:v>64.544690030399991</c:v>
                </c:pt>
                <c:pt idx="5">
                  <c:v>63.804603800608</c:v>
                </c:pt>
                <c:pt idx="6">
                  <c:v>63.509522076012161</c:v>
                </c:pt>
                <c:pt idx="7">
                  <c:v>63.44903444152024</c:v>
                </c:pt>
                <c:pt idx="8">
                  <c:v>64.538074688830406</c:v>
                </c:pt>
                <c:pt idx="9">
                  <c:v>64.065739493776604</c:v>
                </c:pt>
                <c:pt idx="10">
                  <c:v>64.89948478987553</c:v>
                </c:pt>
                <c:pt idx="11">
                  <c:v>64.77611769579751</c:v>
                </c:pt>
                <c:pt idx="12">
                  <c:v>64.039630353915953</c:v>
                </c:pt>
                <c:pt idx="13">
                  <c:v>62.906230607078314</c:v>
                </c:pt>
                <c:pt idx="14">
                  <c:v>63.427462612141561</c:v>
                </c:pt>
                <c:pt idx="15">
                  <c:v>64.349973252242819</c:v>
                </c:pt>
                <c:pt idx="16">
                  <c:v>65.586857465044858</c:v>
                </c:pt>
                <c:pt idx="17">
                  <c:v>64.711465149300906</c:v>
                </c:pt>
                <c:pt idx="18">
                  <c:v>65.064495302986032</c:v>
                </c:pt>
                <c:pt idx="19">
                  <c:v>65.615455906059722</c:v>
                </c:pt>
                <c:pt idx="20">
                  <c:v>65.790331118121188</c:v>
                </c:pt>
                <c:pt idx="21">
                  <c:v>66.670340622362431</c:v>
                </c:pt>
                <c:pt idx="22">
                  <c:v>67.806610812447261</c:v>
                </c:pt>
                <c:pt idx="23">
                  <c:v>67.960068216248956</c:v>
                </c:pt>
                <c:pt idx="24">
                  <c:v>67.803985364324973</c:v>
                </c:pt>
                <c:pt idx="25">
                  <c:v>67.8673077072865</c:v>
                </c:pt>
                <c:pt idx="26">
                  <c:v>67.730786154145719</c:v>
                </c:pt>
                <c:pt idx="27">
                  <c:v>68.811249723082909</c:v>
                </c:pt>
                <c:pt idx="28">
                  <c:v>68.896950994461676</c:v>
                </c:pt>
                <c:pt idx="29">
                  <c:v>70.238325019889231</c:v>
                </c:pt>
                <c:pt idx="30">
                  <c:v>70.238986500397786</c:v>
                </c:pt>
                <c:pt idx="31">
                  <c:v>70.647561730007965</c:v>
                </c:pt>
                <c:pt idx="32">
                  <c:v>71.161609234600164</c:v>
                </c:pt>
                <c:pt idx="33">
                  <c:v>72.763312184692012</c:v>
                </c:pt>
                <c:pt idx="34">
                  <c:v>72.101800243693845</c:v>
                </c:pt>
                <c:pt idx="35">
                  <c:v>72.651482004873884</c:v>
                </c:pt>
                <c:pt idx="36">
                  <c:v>72.327609640097478</c:v>
                </c:pt>
                <c:pt idx="37">
                  <c:v>73.461264192801934</c:v>
                </c:pt>
                <c:pt idx="38">
                  <c:v>75.013521283856022</c:v>
                </c:pt>
                <c:pt idx="39">
                  <c:v>75.21087242567711</c:v>
                </c:pt>
                <c:pt idx="40">
                  <c:v>76.789581448513545</c:v>
                </c:pt>
                <c:pt idx="41">
                  <c:v>75.804503628970281</c:v>
                </c:pt>
                <c:pt idx="42">
                  <c:v>75.466596072579392</c:v>
                </c:pt>
                <c:pt idx="43">
                  <c:v>76.386133921451588</c:v>
                </c:pt>
                <c:pt idx="44">
                  <c:v>77.233506678429023</c:v>
                </c:pt>
                <c:pt idx="45">
                  <c:v>76.737424133568581</c:v>
                </c:pt>
                <c:pt idx="46">
                  <c:v>76.995826482671362</c:v>
                </c:pt>
                <c:pt idx="47">
                  <c:v>77.36447652965343</c:v>
                </c:pt>
                <c:pt idx="48">
                  <c:v>77.153309530593077</c:v>
                </c:pt>
                <c:pt idx="49">
                  <c:v>74.925858190611862</c:v>
                </c:pt>
                <c:pt idx="50">
                  <c:v>76.957243163812237</c:v>
                </c:pt>
                <c:pt idx="51">
                  <c:v>78.577434863276252</c:v>
                </c:pt>
                <c:pt idx="52">
                  <c:v>78.498216697265534</c:v>
                </c:pt>
                <c:pt idx="53">
                  <c:v>75.085742333945305</c:v>
                </c:pt>
                <c:pt idx="54">
                  <c:v>74.815612846678917</c:v>
                </c:pt>
                <c:pt idx="55">
                  <c:v>77.230614256933578</c:v>
                </c:pt>
                <c:pt idx="56">
                  <c:v>77.896412285138666</c:v>
                </c:pt>
                <c:pt idx="57">
                  <c:v>78.802900245702759</c:v>
                </c:pt>
                <c:pt idx="58">
                  <c:v>77.771058004914053</c:v>
                </c:pt>
                <c:pt idx="59">
                  <c:v>78.112237160098289</c:v>
                </c:pt>
                <c:pt idx="60">
                  <c:v>77.657186743201976</c:v>
                </c:pt>
                <c:pt idx="61">
                  <c:v>79.455205734864037</c:v>
                </c:pt>
                <c:pt idx="62">
                  <c:v>78.936388114697266</c:v>
                </c:pt>
                <c:pt idx="63">
                  <c:v>78.945121762293951</c:v>
                </c:pt>
                <c:pt idx="64">
                  <c:v>77.528608435245886</c:v>
                </c:pt>
                <c:pt idx="65">
                  <c:v>78.600230168704925</c:v>
                </c:pt>
                <c:pt idx="66">
                  <c:v>77.831292603374095</c:v>
                </c:pt>
                <c:pt idx="67">
                  <c:v>76.089741852067476</c:v>
                </c:pt>
                <c:pt idx="68">
                  <c:v>72.514562837041353</c:v>
                </c:pt>
                <c:pt idx="69">
                  <c:v>70.038335256740822</c:v>
                </c:pt>
                <c:pt idx="70">
                  <c:v>71.076904705134808</c:v>
                </c:pt>
                <c:pt idx="71">
                  <c:v>66.543126094102689</c:v>
                </c:pt>
                <c:pt idx="72">
                  <c:v>66.414328521882055</c:v>
                </c:pt>
                <c:pt idx="73">
                  <c:v>72.470994570437639</c:v>
                </c:pt>
                <c:pt idx="74">
                  <c:v>70.332737891408755</c:v>
                </c:pt>
                <c:pt idx="75">
                  <c:v>73.485066757828179</c:v>
                </c:pt>
                <c:pt idx="76">
                  <c:v>71.210127335156571</c:v>
                </c:pt>
                <c:pt idx="77">
                  <c:v>70.238430546703128</c:v>
                </c:pt>
                <c:pt idx="78">
                  <c:v>64.776370610934066</c:v>
                </c:pt>
                <c:pt idx="79">
                  <c:v>69.231283412218687</c:v>
                </c:pt>
                <c:pt idx="80">
                  <c:v>66.960933668244365</c:v>
                </c:pt>
                <c:pt idx="81">
                  <c:v>60.439490673364887</c:v>
                </c:pt>
                <c:pt idx="82">
                  <c:v>67.389855813467307</c:v>
                </c:pt>
                <c:pt idx="83">
                  <c:v>59.014819116269344</c:v>
                </c:pt>
                <c:pt idx="84">
                  <c:v>61.382970382325389</c:v>
                </c:pt>
                <c:pt idx="85">
                  <c:v>59.956609407646503</c:v>
                </c:pt>
                <c:pt idx="86">
                  <c:v>59.47806618815293</c:v>
                </c:pt>
                <c:pt idx="87">
                  <c:v>55.76860332376306</c:v>
                </c:pt>
                <c:pt idx="88">
                  <c:v>54.534976066475259</c:v>
                </c:pt>
                <c:pt idx="89">
                  <c:v>59.8696295213295</c:v>
                </c:pt>
                <c:pt idx="90">
                  <c:v>59.652530590426586</c:v>
                </c:pt>
                <c:pt idx="91">
                  <c:v>62.724212611808532</c:v>
                </c:pt>
                <c:pt idx="92">
                  <c:v>60.238136252236167</c:v>
                </c:pt>
                <c:pt idx="93">
                  <c:v>61.871662725044722</c:v>
                </c:pt>
                <c:pt idx="94">
                  <c:v>61.780559254500893</c:v>
                </c:pt>
                <c:pt idx="95">
                  <c:v>58.59314918509002</c:v>
                </c:pt>
                <c:pt idx="96">
                  <c:v>59.486468983701798</c:v>
                </c:pt>
                <c:pt idx="97">
                  <c:v>58.666239379674039</c:v>
                </c:pt>
                <c:pt idx="98">
                  <c:v>63.664004787593477</c:v>
                </c:pt>
                <c:pt idx="99">
                  <c:v>63.040132095751872</c:v>
                </c:pt>
                <c:pt idx="100">
                  <c:v>64.608590641915043</c:v>
                </c:pt>
                <c:pt idx="101">
                  <c:v>65.097031812838296</c:v>
                </c:pt>
                <c:pt idx="102">
                  <c:v>66.359240636256771</c:v>
                </c:pt>
                <c:pt idx="103">
                  <c:v>69.67003281272514</c:v>
                </c:pt>
                <c:pt idx="104">
                  <c:v>69.112478656254495</c:v>
                </c:pt>
                <c:pt idx="105">
                  <c:v>69.639347573125093</c:v>
                </c:pt>
                <c:pt idx="106">
                  <c:v>68.723784951462491</c:v>
                </c:pt>
                <c:pt idx="107">
                  <c:v>67.307895699029245</c:v>
                </c:pt>
                <c:pt idx="108">
                  <c:v>65.241569913980584</c:v>
                </c:pt>
                <c:pt idx="109">
                  <c:v>67.040585398279603</c:v>
                </c:pt>
                <c:pt idx="110">
                  <c:v>66.821863707965605</c:v>
                </c:pt>
                <c:pt idx="111">
                  <c:v>68.707909274159306</c:v>
                </c:pt>
                <c:pt idx="112">
                  <c:v>68.793258185483182</c:v>
                </c:pt>
                <c:pt idx="113">
                  <c:v>67.70216716370966</c:v>
                </c:pt>
                <c:pt idx="114">
                  <c:v>69.858787343274201</c:v>
                </c:pt>
                <c:pt idx="115">
                  <c:v>71.347125746865487</c:v>
                </c:pt>
                <c:pt idx="116">
                  <c:v>70.250774514937305</c:v>
                </c:pt>
                <c:pt idx="117">
                  <c:v>71.202575490298742</c:v>
                </c:pt>
                <c:pt idx="118">
                  <c:v>72.269231509805977</c:v>
                </c:pt>
                <c:pt idx="119">
                  <c:v>73.021448630196119</c:v>
                </c:pt>
                <c:pt idx="120">
                  <c:v>73.776980972603923</c:v>
                </c:pt>
                <c:pt idx="121">
                  <c:v>75.513265619452071</c:v>
                </c:pt>
                <c:pt idx="122">
                  <c:v>76.713015312389032</c:v>
                </c:pt>
                <c:pt idx="123">
                  <c:v>75.877648306247792</c:v>
                </c:pt>
                <c:pt idx="124">
                  <c:v>74.963260966124949</c:v>
                </c:pt>
                <c:pt idx="125">
                  <c:v>75.396165219322498</c:v>
                </c:pt>
                <c:pt idx="126">
                  <c:v>74.967939304386448</c:v>
                </c:pt>
                <c:pt idx="127">
                  <c:v>76.690250786087717</c:v>
                </c:pt>
                <c:pt idx="128">
                  <c:v>76.290165015721755</c:v>
                </c:pt>
                <c:pt idx="129">
                  <c:v>77.736091300314442</c:v>
                </c:pt>
                <c:pt idx="130">
                  <c:v>77.196805826006283</c:v>
                </c:pt>
                <c:pt idx="131">
                  <c:v>77.672982116520132</c:v>
                </c:pt>
                <c:pt idx="132">
                  <c:v>77.166829642330399</c:v>
                </c:pt>
                <c:pt idx="133">
                  <c:v>77.486182592846617</c:v>
                </c:pt>
                <c:pt idx="134">
                  <c:v>77.525987651856923</c:v>
                </c:pt>
                <c:pt idx="135">
                  <c:v>77.452793753037142</c:v>
                </c:pt>
                <c:pt idx="136">
                  <c:v>78.384779875060744</c:v>
                </c:pt>
                <c:pt idx="137">
                  <c:v>78.75915959750121</c:v>
                </c:pt>
                <c:pt idx="138">
                  <c:v>79.191575191950037</c:v>
                </c:pt>
                <c:pt idx="139">
                  <c:v>78.531765503838997</c:v>
                </c:pt>
                <c:pt idx="140">
                  <c:v>80.710143310076774</c:v>
                </c:pt>
                <c:pt idx="141">
                  <c:v>81.221562866201538</c:v>
                </c:pt>
                <c:pt idx="142">
                  <c:v>83.745687257324036</c:v>
                </c:pt>
                <c:pt idx="143">
                  <c:v>85.908853745146487</c:v>
                </c:pt>
                <c:pt idx="144">
                  <c:v>81.908049074902934</c:v>
                </c:pt>
                <c:pt idx="145">
                  <c:v>82.520304981498057</c:v>
                </c:pt>
                <c:pt idx="146">
                  <c:v>83.532934099629969</c:v>
                </c:pt>
                <c:pt idx="147">
                  <c:v>85.723200681992608</c:v>
                </c:pt>
                <c:pt idx="148">
                  <c:v>85.650092013639849</c:v>
                </c:pt>
                <c:pt idx="149">
                  <c:v>85.682047840272787</c:v>
                </c:pt>
                <c:pt idx="150">
                  <c:v>85.202780956805455</c:v>
                </c:pt>
                <c:pt idx="151">
                  <c:v>87.377615619136108</c:v>
                </c:pt>
                <c:pt idx="152">
                  <c:v>89.249792312382723</c:v>
                </c:pt>
                <c:pt idx="153">
                  <c:v>87.742657846247653</c:v>
                </c:pt>
                <c:pt idx="154">
                  <c:v>88.853627156924958</c:v>
                </c:pt>
                <c:pt idx="155">
                  <c:v>86.199662543138501</c:v>
                </c:pt>
                <c:pt idx="156">
                  <c:v>88.09227525086277</c:v>
                </c:pt>
                <c:pt idx="157">
                  <c:v>88.851113505017267</c:v>
                </c:pt>
                <c:pt idx="158">
                  <c:v>88.701552270100336</c:v>
                </c:pt>
                <c:pt idx="159">
                  <c:v>88.698561045402002</c:v>
                </c:pt>
                <c:pt idx="160">
                  <c:v>91.023747220908035</c:v>
                </c:pt>
                <c:pt idx="161">
                  <c:v>90.793302944418173</c:v>
                </c:pt>
                <c:pt idx="162">
                  <c:v>92.860904058888352</c:v>
                </c:pt>
                <c:pt idx="163">
                  <c:v>93.293766081177765</c:v>
                </c:pt>
                <c:pt idx="164">
                  <c:v>93.462359321623566</c:v>
                </c:pt>
                <c:pt idx="165">
                  <c:v>93.043155186432472</c:v>
                </c:pt>
                <c:pt idx="166">
                  <c:v>94.543579103728646</c:v>
                </c:pt>
                <c:pt idx="167">
                  <c:v>95.210979582074572</c:v>
                </c:pt>
                <c:pt idx="168">
                  <c:v>94.076061591641491</c:v>
                </c:pt>
                <c:pt idx="169">
                  <c:v>93.867163231832834</c:v>
                </c:pt>
                <c:pt idx="170">
                  <c:v>95.801425264636663</c:v>
                </c:pt>
                <c:pt idx="171">
                  <c:v>94.543766505292737</c:v>
                </c:pt>
                <c:pt idx="172">
                  <c:v>94.778901330105853</c:v>
                </c:pt>
                <c:pt idx="173">
                  <c:v>90.555688026602112</c:v>
                </c:pt>
                <c:pt idx="174">
                  <c:v>90.251605760532044</c:v>
                </c:pt>
                <c:pt idx="175">
                  <c:v>92.341548115210642</c:v>
                </c:pt>
                <c:pt idx="176">
                  <c:v>90.896000962304214</c:v>
                </c:pt>
                <c:pt idx="177">
                  <c:v>92.574054019246091</c:v>
                </c:pt>
                <c:pt idx="178">
                  <c:v>93.705803080384925</c:v>
                </c:pt>
                <c:pt idx="179">
                  <c:v>103.3444920616077</c:v>
                </c:pt>
                <c:pt idx="180">
                  <c:v>106.09408584123214</c:v>
                </c:pt>
                <c:pt idx="181">
                  <c:v>106.84379971682465</c:v>
                </c:pt>
                <c:pt idx="182">
                  <c:v>107.23834799433648</c:v>
                </c:pt>
                <c:pt idx="183">
                  <c:v>110.91320295988675</c:v>
                </c:pt>
                <c:pt idx="184">
                  <c:v>108.51376805919773</c:v>
                </c:pt>
                <c:pt idx="185">
                  <c:v>110.01074936118395</c:v>
                </c:pt>
                <c:pt idx="186">
                  <c:v>106.83354098722367</c:v>
                </c:pt>
                <c:pt idx="187">
                  <c:v>110.24742881974447</c:v>
                </c:pt>
                <c:pt idx="188">
                  <c:v>112.2289605763949</c:v>
                </c:pt>
                <c:pt idx="189">
                  <c:v>112.17059121152791</c:v>
                </c:pt>
                <c:pt idx="190">
                  <c:v>111.88238182423055</c:v>
                </c:pt>
                <c:pt idx="191">
                  <c:v>112.79017363648461</c:v>
                </c:pt>
                <c:pt idx="192">
                  <c:v>112.94709747272969</c:v>
                </c:pt>
                <c:pt idx="193">
                  <c:v>115.40640994945458</c:v>
                </c:pt>
                <c:pt idx="194">
                  <c:v>121.2864001989891</c:v>
                </c:pt>
                <c:pt idx="195">
                  <c:v>122.82696000397979</c:v>
                </c:pt>
                <c:pt idx="196">
                  <c:v>121.8700292000796</c:v>
                </c:pt>
                <c:pt idx="197">
                  <c:v>123.47484858400159</c:v>
                </c:pt>
                <c:pt idx="198">
                  <c:v>122.05997497168002</c:v>
                </c:pt>
                <c:pt idx="199">
                  <c:v>121.8380294994336</c:v>
                </c:pt>
                <c:pt idx="200">
                  <c:v>125.88255858998869</c:v>
                </c:pt>
                <c:pt idx="201">
                  <c:v>130.88059917179976</c:v>
                </c:pt>
                <c:pt idx="202">
                  <c:v>128.32103598343599</c:v>
                </c:pt>
                <c:pt idx="203">
                  <c:v>118.20593071966873</c:v>
                </c:pt>
                <c:pt idx="204">
                  <c:v>118.08016661439338</c:v>
                </c:pt>
                <c:pt idx="205">
                  <c:v>110.29057133228787</c:v>
                </c:pt>
                <c:pt idx="206">
                  <c:v>114.43972342664577</c:v>
                </c:pt>
                <c:pt idx="207">
                  <c:v>110.85868246853292</c:v>
                </c:pt>
                <c:pt idx="208">
                  <c:v>109.36165164937067</c:v>
                </c:pt>
                <c:pt idx="209">
                  <c:v>112.54611103298741</c:v>
                </c:pt>
                <c:pt idx="210">
                  <c:v>112.78198622065975</c:v>
                </c:pt>
                <c:pt idx="211">
                  <c:v>109.52457772441321</c:v>
                </c:pt>
                <c:pt idx="212">
                  <c:v>107.74697755448827</c:v>
                </c:pt>
                <c:pt idx="213">
                  <c:v>104.36315755108977</c:v>
                </c:pt>
                <c:pt idx="214">
                  <c:v>107.3950251510218</c:v>
                </c:pt>
                <c:pt idx="215">
                  <c:v>109.11058850302044</c:v>
                </c:pt>
                <c:pt idx="216">
                  <c:v>104.65826377006042</c:v>
                </c:pt>
                <c:pt idx="217">
                  <c:v>105.6215412754012</c:v>
                </c:pt>
                <c:pt idx="218">
                  <c:v>109.52484082550802</c:v>
                </c:pt>
                <c:pt idx="219">
                  <c:v>112.16668481651017</c:v>
                </c:pt>
                <c:pt idx="220">
                  <c:v>111.38720769633021</c:v>
                </c:pt>
                <c:pt idx="221">
                  <c:v>113.01703815392659</c:v>
                </c:pt>
                <c:pt idx="222">
                  <c:v>113.98720076307853</c:v>
                </c:pt>
                <c:pt idx="223">
                  <c:v>110.40000801526158</c:v>
                </c:pt>
                <c:pt idx="224">
                  <c:v>113.65742216030523</c:v>
                </c:pt>
                <c:pt idx="225">
                  <c:v>110.5273784432061</c:v>
                </c:pt>
                <c:pt idx="226">
                  <c:v>112.30149356886413</c:v>
                </c:pt>
                <c:pt idx="227">
                  <c:v>112.23182187137729</c:v>
                </c:pt>
                <c:pt idx="228">
                  <c:v>114.14368243742754</c:v>
                </c:pt>
                <c:pt idx="229">
                  <c:v>121.28976164874854</c:v>
                </c:pt>
                <c:pt idx="230">
                  <c:v>118.27580923297496</c:v>
                </c:pt>
                <c:pt idx="231">
                  <c:v>118.30167218465949</c:v>
                </c:pt>
                <c:pt idx="232">
                  <c:v>117.8429614436932</c:v>
                </c:pt>
                <c:pt idx="233">
                  <c:v>116.21698322887387</c:v>
                </c:pt>
                <c:pt idx="234">
                  <c:v>113.27631366457749</c:v>
                </c:pt>
                <c:pt idx="235">
                  <c:v>114.68113027329156</c:v>
                </c:pt>
                <c:pt idx="236">
                  <c:v>114.09702060546583</c:v>
                </c:pt>
                <c:pt idx="237">
                  <c:v>113.01390441210931</c:v>
                </c:pt>
                <c:pt idx="238">
                  <c:v>112.31300408824218</c:v>
                </c:pt>
                <c:pt idx="239">
                  <c:v>112.30859008176483</c:v>
                </c:pt>
                <c:pt idx="240">
                  <c:v>113.79124180163529</c:v>
                </c:pt>
                <c:pt idx="241">
                  <c:v>108.65502083603272</c:v>
                </c:pt>
                <c:pt idx="242">
                  <c:v>112.49366041672066</c:v>
                </c:pt>
                <c:pt idx="243">
                  <c:v>106.39055320833442</c:v>
                </c:pt>
                <c:pt idx="244">
                  <c:v>106.18234906416669</c:v>
                </c:pt>
                <c:pt idx="245">
                  <c:v>107.77578098128333</c:v>
                </c:pt>
                <c:pt idx="246">
                  <c:v>112.12209961962567</c:v>
                </c:pt>
                <c:pt idx="247">
                  <c:v>116.11216999239251</c:v>
                </c:pt>
                <c:pt idx="248">
                  <c:v>116.06261139984784</c:v>
                </c:pt>
                <c:pt idx="249">
                  <c:v>113.79047022799696</c:v>
                </c:pt>
                <c:pt idx="250">
                  <c:v>113.40957340455994</c:v>
                </c:pt>
                <c:pt idx="251">
                  <c:v>116.77521346809121</c:v>
                </c:pt>
                <c:pt idx="252">
                  <c:v>116.57420226936182</c:v>
                </c:pt>
                <c:pt idx="253">
                  <c:v>116.61810404538724</c:v>
                </c:pt>
                <c:pt idx="254">
                  <c:v>117.61564208090773</c:v>
                </c:pt>
                <c:pt idx="255">
                  <c:v>116.76349084161815</c:v>
                </c:pt>
                <c:pt idx="256">
                  <c:v>115.44314581683237</c:v>
                </c:pt>
                <c:pt idx="257">
                  <c:v>116.00130891633664</c:v>
                </c:pt>
                <c:pt idx="258">
                  <c:v>114.76669617832673</c:v>
                </c:pt>
                <c:pt idx="259">
                  <c:v>111.39755792356652</c:v>
                </c:pt>
                <c:pt idx="260">
                  <c:v>112.59515915847133</c:v>
                </c:pt>
                <c:pt idx="261">
                  <c:v>113.44319318316943</c:v>
                </c:pt>
                <c:pt idx="262">
                  <c:v>113.99680186366338</c:v>
                </c:pt>
                <c:pt idx="263">
                  <c:v>116.36526403727328</c:v>
                </c:pt>
                <c:pt idx="264">
                  <c:v>119.92965728074546</c:v>
                </c:pt>
                <c:pt idx="265">
                  <c:v>120.34590514561491</c:v>
                </c:pt>
                <c:pt idx="266">
                  <c:v>120.22006810291229</c:v>
                </c:pt>
                <c:pt idx="267">
                  <c:v>119.55634536205825</c:v>
                </c:pt>
                <c:pt idx="268">
                  <c:v>120.98053490724118</c:v>
                </c:pt>
                <c:pt idx="269">
                  <c:v>121.61269869814483</c:v>
                </c:pt>
                <c:pt idx="270">
                  <c:v>119.13378997396291</c:v>
                </c:pt>
                <c:pt idx="271">
                  <c:v>120.48325979947926</c:v>
                </c:pt>
                <c:pt idx="272">
                  <c:v>119.71488119598959</c:v>
                </c:pt>
                <c:pt idx="273">
                  <c:v>119.0958336239198</c:v>
                </c:pt>
                <c:pt idx="274">
                  <c:v>124.9290546724784</c:v>
                </c:pt>
                <c:pt idx="275">
                  <c:v>124.97858909344957</c:v>
                </c:pt>
                <c:pt idx="276">
                  <c:v>125.83257178186899</c:v>
                </c:pt>
                <c:pt idx="277">
                  <c:v>123.89464943563738</c:v>
                </c:pt>
                <c:pt idx="278">
                  <c:v>125.36038698871275</c:v>
                </c:pt>
                <c:pt idx="279">
                  <c:v>128.88751773977424</c:v>
                </c:pt>
                <c:pt idx="280">
                  <c:v>128.07645235479549</c:v>
                </c:pt>
                <c:pt idx="281">
                  <c:v>129.02807904709593</c:v>
                </c:pt>
                <c:pt idx="282">
                  <c:v>133.57030158094193</c:v>
                </c:pt>
                <c:pt idx="283">
                  <c:v>131.91704003161882</c:v>
                </c:pt>
                <c:pt idx="284">
                  <c:v>130.78196480063241</c:v>
                </c:pt>
                <c:pt idx="285">
                  <c:v>129.77220729601265</c:v>
                </c:pt>
                <c:pt idx="286">
                  <c:v>126.60876014592026</c:v>
                </c:pt>
                <c:pt idx="287">
                  <c:v>128.07879920291839</c:v>
                </c:pt>
                <c:pt idx="288">
                  <c:v>123.88204798405837</c:v>
                </c:pt>
                <c:pt idx="289">
                  <c:v>127.93802495968117</c:v>
                </c:pt>
                <c:pt idx="290">
                  <c:v>129.10194649919362</c:v>
                </c:pt>
                <c:pt idx="291">
                  <c:v>126.18326492998388</c:v>
                </c:pt>
                <c:pt idx="292">
                  <c:v>125.95241129859967</c:v>
                </c:pt>
                <c:pt idx="293">
                  <c:v>127.950718225972</c:v>
                </c:pt>
                <c:pt idx="294">
                  <c:v>126.09320836451944</c:v>
                </c:pt>
                <c:pt idx="295">
                  <c:v>124.35987416729039</c:v>
                </c:pt>
                <c:pt idx="296">
                  <c:v>124.98641348334581</c:v>
                </c:pt>
                <c:pt idx="297">
                  <c:v>129.02380426966693</c:v>
                </c:pt>
                <c:pt idx="298">
                  <c:v>133.74269608539333</c:v>
                </c:pt>
                <c:pt idx="299">
                  <c:v>135.94534792170785</c:v>
                </c:pt>
                <c:pt idx="300">
                  <c:v>139.67890495843415</c:v>
                </c:pt>
                <c:pt idx="301">
                  <c:v>139.98348409916869</c:v>
                </c:pt>
                <c:pt idx="302">
                  <c:v>138.93548768198337</c:v>
                </c:pt>
                <c:pt idx="303">
                  <c:v>134.15182575363968</c:v>
                </c:pt>
                <c:pt idx="304">
                  <c:v>129.14008051507278</c:v>
                </c:pt>
                <c:pt idx="305">
                  <c:v>131.12891161030146</c:v>
                </c:pt>
                <c:pt idx="306">
                  <c:v>131.98326423220601</c:v>
                </c:pt>
                <c:pt idx="307">
                  <c:v>130.99408728464408</c:v>
                </c:pt>
                <c:pt idx="308">
                  <c:v>134.28043174569288</c:v>
                </c:pt>
                <c:pt idx="309">
                  <c:v>133.93828263491383</c:v>
                </c:pt>
                <c:pt idx="310">
                  <c:v>134.07540165269828</c:v>
                </c:pt>
                <c:pt idx="311">
                  <c:v>133.21437203305396</c:v>
                </c:pt>
                <c:pt idx="312">
                  <c:v>132.60209544066106</c:v>
                </c:pt>
                <c:pt idx="313">
                  <c:v>132.34034190881323</c:v>
                </c:pt>
                <c:pt idx="314">
                  <c:v>132.56540683817627</c:v>
                </c:pt>
                <c:pt idx="315">
                  <c:v>130.47770613676352</c:v>
                </c:pt>
                <c:pt idx="316">
                  <c:v>128.18058012273528</c:v>
                </c:pt>
                <c:pt idx="317">
                  <c:v>127.05016960245472</c:v>
                </c:pt>
                <c:pt idx="318">
                  <c:v>127.18112739204909</c:v>
                </c:pt>
                <c:pt idx="319">
                  <c:v>123.46954654784098</c:v>
                </c:pt>
                <c:pt idx="320">
                  <c:v>123.26095693095681</c:v>
                </c:pt>
                <c:pt idx="321">
                  <c:v>122.76737313861913</c:v>
                </c:pt>
                <c:pt idx="322">
                  <c:v>118.57309746277238</c:v>
                </c:pt>
                <c:pt idx="323">
                  <c:v>118.74832394925545</c:v>
                </c:pt>
                <c:pt idx="324">
                  <c:v>125.01883047898511</c:v>
                </c:pt>
                <c:pt idx="325">
                  <c:v>122.58173660957969</c:v>
                </c:pt>
                <c:pt idx="326">
                  <c:v>119.59622873219159</c:v>
                </c:pt>
                <c:pt idx="327">
                  <c:v>117.68422057464385</c:v>
                </c:pt>
                <c:pt idx="328">
                  <c:v>118.88411241149288</c:v>
                </c:pt>
                <c:pt idx="329">
                  <c:v>114.05181824822985</c:v>
                </c:pt>
                <c:pt idx="330">
                  <c:v>118.4947283649646</c:v>
                </c:pt>
                <c:pt idx="331">
                  <c:v>117.5183265672993</c:v>
                </c:pt>
                <c:pt idx="332">
                  <c:v>119.39901853134597</c:v>
                </c:pt>
                <c:pt idx="333">
                  <c:v>118.54404837062692</c:v>
                </c:pt>
                <c:pt idx="334">
                  <c:v>121.36777296741253</c:v>
                </c:pt>
                <c:pt idx="335">
                  <c:v>122.94060145934824</c:v>
                </c:pt>
                <c:pt idx="336">
                  <c:v>122.19472202918698</c:v>
                </c:pt>
                <c:pt idx="337">
                  <c:v>118.12015444058375</c:v>
                </c:pt>
                <c:pt idx="338">
                  <c:v>117.52043908881167</c:v>
                </c:pt>
                <c:pt idx="339">
                  <c:v>120.77145278177623</c:v>
                </c:pt>
                <c:pt idx="340">
                  <c:v>120.02072105563552</c:v>
                </c:pt>
                <c:pt idx="341">
                  <c:v>117.6543924211127</c:v>
                </c:pt>
                <c:pt idx="342">
                  <c:v>118.08687384842226</c:v>
                </c:pt>
                <c:pt idx="343">
                  <c:v>118.69057947696844</c:v>
                </c:pt>
                <c:pt idx="344">
                  <c:v>118.87542758953937</c:v>
                </c:pt>
                <c:pt idx="345">
                  <c:v>117.4491085517908</c:v>
                </c:pt>
                <c:pt idx="346">
                  <c:v>119.58001217103582</c:v>
                </c:pt>
                <c:pt idx="347">
                  <c:v>120.4383822434207</c:v>
                </c:pt>
                <c:pt idx="348">
                  <c:v>123.23874964486842</c:v>
                </c:pt>
                <c:pt idx="349">
                  <c:v>123.59228499289738</c:v>
                </c:pt>
                <c:pt idx="350">
                  <c:v>125.22125569985795</c:v>
                </c:pt>
                <c:pt idx="351">
                  <c:v>127.61485111399716</c:v>
                </c:pt>
                <c:pt idx="352">
                  <c:v>130.19641502227995</c:v>
                </c:pt>
                <c:pt idx="353">
                  <c:v>128.55882030044557</c:v>
                </c:pt>
                <c:pt idx="354">
                  <c:v>131.58768640600888</c:v>
                </c:pt>
                <c:pt idx="355">
                  <c:v>129.34487172812018</c:v>
                </c:pt>
                <c:pt idx="356">
                  <c:v>131.67053743456239</c:v>
                </c:pt>
                <c:pt idx="357">
                  <c:v>131.39080874869126</c:v>
                </c:pt>
                <c:pt idx="358">
                  <c:v>132.03779617497381</c:v>
                </c:pt>
                <c:pt idx="359">
                  <c:v>130.39041992349948</c:v>
                </c:pt>
                <c:pt idx="360">
                  <c:v>130.73173439846997</c:v>
                </c:pt>
                <c:pt idx="361">
                  <c:v>129.24141468796941</c:v>
                </c:pt>
                <c:pt idx="362">
                  <c:v>131.49579229375937</c:v>
                </c:pt>
                <c:pt idx="363">
                  <c:v>131.92474584587521</c:v>
                </c:pt>
                <c:pt idx="364">
                  <c:v>131.61658891691749</c:v>
                </c:pt>
                <c:pt idx="365">
                  <c:v>130.83308977833835</c:v>
                </c:pt>
                <c:pt idx="366">
                  <c:v>130.72137979556675</c:v>
                </c:pt>
                <c:pt idx="367">
                  <c:v>128.78050959591133</c:v>
                </c:pt>
                <c:pt idx="368">
                  <c:v>129.77823819191821</c:v>
                </c:pt>
                <c:pt idx="369">
                  <c:v>125.29705276383837</c:v>
                </c:pt>
                <c:pt idx="370">
                  <c:v>125.44733305527676</c:v>
                </c:pt>
                <c:pt idx="371">
                  <c:v>127.02431666110554</c:v>
                </c:pt>
                <c:pt idx="372">
                  <c:v>127.71921833322212</c:v>
                </c:pt>
                <c:pt idx="373">
                  <c:v>124.50293836666444</c:v>
                </c:pt>
                <c:pt idx="374">
                  <c:v>123.53495476733329</c:v>
                </c:pt>
                <c:pt idx="375">
                  <c:v>120.49690109534667</c:v>
                </c:pt>
                <c:pt idx="376">
                  <c:v>122.55107802190695</c:v>
                </c:pt>
                <c:pt idx="377">
                  <c:v>124.97630556043813</c:v>
                </c:pt>
                <c:pt idx="378">
                  <c:v>123.89046011120877</c:v>
                </c:pt>
                <c:pt idx="379">
                  <c:v>122.50360320222418</c:v>
                </c:pt>
                <c:pt idx="380">
                  <c:v>122.32210406404448</c:v>
                </c:pt>
                <c:pt idx="381">
                  <c:v>124.83717208128088</c:v>
                </c:pt>
                <c:pt idx="382">
                  <c:v>123.08015744162563</c:v>
                </c:pt>
                <c:pt idx="383">
                  <c:v>124.65045314883251</c:v>
                </c:pt>
                <c:pt idx="384">
                  <c:v>124.48958306297665</c:v>
                </c:pt>
                <c:pt idx="385">
                  <c:v>124.43834566125952</c:v>
                </c:pt>
                <c:pt idx="386">
                  <c:v>122.92792491322518</c:v>
                </c:pt>
                <c:pt idx="387">
                  <c:v>122.25366049826451</c:v>
                </c:pt>
                <c:pt idx="388">
                  <c:v>121.92285120996529</c:v>
                </c:pt>
                <c:pt idx="389">
                  <c:v>122.6661310241993</c:v>
                </c:pt>
                <c:pt idx="390">
                  <c:v>121.21971862048399</c:v>
                </c:pt>
                <c:pt idx="391">
                  <c:v>123.44998437240969</c:v>
                </c:pt>
                <c:pt idx="392">
                  <c:v>123.50419368744819</c:v>
                </c:pt>
                <c:pt idx="393">
                  <c:v>124.31289587374897</c:v>
                </c:pt>
                <c:pt idx="394">
                  <c:v>124.70391991747499</c:v>
                </c:pt>
                <c:pt idx="395">
                  <c:v>123.73115239834949</c:v>
                </c:pt>
                <c:pt idx="396">
                  <c:v>124.90386704796698</c:v>
                </c:pt>
                <c:pt idx="397">
                  <c:v>127.93631334095933</c:v>
                </c:pt>
                <c:pt idx="398">
                  <c:v>127.18944226681919</c:v>
                </c:pt>
                <c:pt idx="399">
                  <c:v>127.66479884533638</c:v>
                </c:pt>
                <c:pt idx="400">
                  <c:v>129.25092997690672</c:v>
                </c:pt>
                <c:pt idx="401">
                  <c:v>128.00404659953813</c:v>
                </c:pt>
                <c:pt idx="402">
                  <c:v>129.74800893199077</c:v>
                </c:pt>
                <c:pt idx="403">
                  <c:v>131.39802617863981</c:v>
                </c:pt>
                <c:pt idx="404">
                  <c:v>131.1618205235728</c:v>
                </c:pt>
                <c:pt idx="405">
                  <c:v>130.87828641047147</c:v>
                </c:pt>
                <c:pt idx="406">
                  <c:v>130.58420172820945</c:v>
                </c:pt>
                <c:pt idx="407">
                  <c:v>132.18375603456417</c:v>
                </c:pt>
                <c:pt idx="408">
                  <c:v>133.70583712069129</c:v>
                </c:pt>
                <c:pt idx="409">
                  <c:v>134.34201674241379</c:v>
                </c:pt>
                <c:pt idx="410">
                  <c:v>134.65275833484827</c:v>
                </c:pt>
                <c:pt idx="411">
                  <c:v>137.24499716669698</c:v>
                </c:pt>
                <c:pt idx="412">
                  <c:v>139.27722594333395</c:v>
                </c:pt>
                <c:pt idx="413">
                  <c:v>141.76934051886667</c:v>
                </c:pt>
                <c:pt idx="414">
                  <c:v>140.54057681037733</c:v>
                </c:pt>
                <c:pt idx="415">
                  <c:v>142.31371353620753</c:v>
                </c:pt>
                <c:pt idx="416">
                  <c:v>141.76284227072415</c:v>
                </c:pt>
                <c:pt idx="417">
                  <c:v>142.84775884541449</c:v>
                </c:pt>
                <c:pt idx="418">
                  <c:v>146.24379317690827</c:v>
                </c:pt>
                <c:pt idx="419">
                  <c:v>145.66755986353817</c:v>
                </c:pt>
                <c:pt idx="420">
                  <c:v>143.64683919727076</c:v>
                </c:pt>
                <c:pt idx="421">
                  <c:v>139.8186267839454</c:v>
                </c:pt>
                <c:pt idx="422">
                  <c:v>143.29916853567892</c:v>
                </c:pt>
                <c:pt idx="423">
                  <c:v>142.64769537071359</c:v>
                </c:pt>
                <c:pt idx="424">
                  <c:v>143.98059790741428</c:v>
                </c:pt>
                <c:pt idx="425">
                  <c:v>145.69922595814828</c:v>
                </c:pt>
                <c:pt idx="426">
                  <c:v>146.14706051916298</c:v>
                </c:pt>
                <c:pt idx="427">
                  <c:v>144.02177321038326</c:v>
                </c:pt>
                <c:pt idx="428">
                  <c:v>142.25838746420766</c:v>
                </c:pt>
                <c:pt idx="429">
                  <c:v>142.85766974928416</c:v>
                </c:pt>
                <c:pt idx="430">
                  <c:v>143.08113939498568</c:v>
                </c:pt>
                <c:pt idx="431">
                  <c:v>142.75868078789972</c:v>
                </c:pt>
                <c:pt idx="432">
                  <c:v>144.52113161575798</c:v>
                </c:pt>
                <c:pt idx="433">
                  <c:v>144.16232263231515</c:v>
                </c:pt>
                <c:pt idx="434">
                  <c:v>144.26088845264633</c:v>
                </c:pt>
                <c:pt idx="435">
                  <c:v>143.58881576905293</c:v>
                </c:pt>
                <c:pt idx="436">
                  <c:v>143.52725631538107</c:v>
                </c:pt>
                <c:pt idx="437">
                  <c:v>143.05435112630764</c:v>
                </c:pt>
                <c:pt idx="438">
                  <c:v>143.29518502252614</c:v>
                </c:pt>
                <c:pt idx="439">
                  <c:v>146.21726570045055</c:v>
                </c:pt>
                <c:pt idx="440">
                  <c:v>146.47788131400901</c:v>
                </c:pt>
                <c:pt idx="441">
                  <c:v>148.42790362628017</c:v>
                </c:pt>
                <c:pt idx="442">
                  <c:v>147.57147807252562</c:v>
                </c:pt>
                <c:pt idx="443">
                  <c:v>143.86690356145053</c:v>
                </c:pt>
                <c:pt idx="444">
                  <c:v>144.12013207122902</c:v>
                </c:pt>
                <c:pt idx="445">
                  <c:v>145.55981864142458</c:v>
                </c:pt>
                <c:pt idx="446">
                  <c:v>147.0520463728285</c:v>
                </c:pt>
                <c:pt idx="447">
                  <c:v>146.99516092745657</c:v>
                </c:pt>
                <c:pt idx="448">
                  <c:v>145.78097921854916</c:v>
                </c:pt>
                <c:pt idx="449">
                  <c:v>144.96720758437098</c:v>
                </c:pt>
                <c:pt idx="450">
                  <c:v>145.97150415168741</c:v>
                </c:pt>
                <c:pt idx="451">
                  <c:v>150.34337808303374</c:v>
                </c:pt>
                <c:pt idx="452">
                  <c:v>149.18886156166067</c:v>
                </c:pt>
                <c:pt idx="453">
                  <c:v>149.82050923123322</c:v>
                </c:pt>
                <c:pt idx="454">
                  <c:v>150.93064418462467</c:v>
                </c:pt>
                <c:pt idx="455">
                  <c:v>151.57877288369249</c:v>
                </c:pt>
                <c:pt idx="456">
                  <c:v>153.89277545767385</c:v>
                </c:pt>
                <c:pt idx="457">
                  <c:v>152.41780150915349</c:v>
                </c:pt>
                <c:pt idx="458">
                  <c:v>151.38703603018308</c:v>
                </c:pt>
                <c:pt idx="459">
                  <c:v>146.45613072060368</c:v>
                </c:pt>
                <c:pt idx="460">
                  <c:v>146.91591661441208</c:v>
                </c:pt>
                <c:pt idx="461">
                  <c:v>145.54831033228825</c:v>
                </c:pt>
                <c:pt idx="462">
                  <c:v>146.39707820664577</c:v>
                </c:pt>
                <c:pt idx="463">
                  <c:v>146.18296956413289</c:v>
                </c:pt>
                <c:pt idx="464">
                  <c:v>143.55032739128265</c:v>
                </c:pt>
                <c:pt idx="465">
                  <c:v>140.49368054782565</c:v>
                </c:pt>
                <c:pt idx="466">
                  <c:v>140.90431961095652</c:v>
                </c:pt>
                <c:pt idx="467">
                  <c:v>143.24258039221914</c:v>
                </c:pt>
                <c:pt idx="468">
                  <c:v>144.23288960784436</c:v>
                </c:pt>
                <c:pt idx="469">
                  <c:v>144.33932779215689</c:v>
                </c:pt>
                <c:pt idx="470">
                  <c:v>142.84911255584313</c:v>
                </c:pt>
                <c:pt idx="471">
                  <c:v>139.48799425111687</c:v>
                </c:pt>
                <c:pt idx="472">
                  <c:v>140.30659388502232</c:v>
                </c:pt>
                <c:pt idx="473">
                  <c:v>139.04239987770043</c:v>
                </c:pt>
                <c:pt idx="474">
                  <c:v>140.12431999755401</c:v>
                </c:pt>
                <c:pt idx="475">
                  <c:v>136.76652639995109</c:v>
                </c:pt>
                <c:pt idx="476">
                  <c:v>138.59606252799901</c:v>
                </c:pt>
                <c:pt idx="477">
                  <c:v>139.48956525055999</c:v>
                </c:pt>
                <c:pt idx="478">
                  <c:v>140.7494873050112</c:v>
                </c:pt>
                <c:pt idx="479">
                  <c:v>140.39914974610022</c:v>
                </c:pt>
                <c:pt idx="480">
                  <c:v>140.305510994922</c:v>
                </c:pt>
                <c:pt idx="481">
                  <c:v>139.05198221989843</c:v>
                </c:pt>
                <c:pt idx="482">
                  <c:v>138.44929964439797</c:v>
                </c:pt>
                <c:pt idx="483">
                  <c:v>141.18114799288796</c:v>
                </c:pt>
                <c:pt idx="484">
                  <c:v>142.27566295985778</c:v>
                </c:pt>
                <c:pt idx="485">
                  <c:v>143.94395325919717</c:v>
                </c:pt>
                <c:pt idx="486">
                  <c:v>146.10509506518395</c:v>
                </c:pt>
                <c:pt idx="487">
                  <c:v>146.62969390130368</c:v>
                </c:pt>
                <c:pt idx="488">
                  <c:v>146.85206187802606</c:v>
                </c:pt>
                <c:pt idx="489">
                  <c:v>146.09583323756053</c:v>
                </c:pt>
                <c:pt idx="490">
                  <c:v>146.03259066475121</c:v>
                </c:pt>
                <c:pt idx="491">
                  <c:v>146.68606381329502</c:v>
                </c:pt>
                <c:pt idx="492">
                  <c:v>146.24656927626589</c:v>
                </c:pt>
                <c:pt idx="493">
                  <c:v>149.81938538552532</c:v>
                </c:pt>
                <c:pt idx="494">
                  <c:v>147.22386970771049</c:v>
                </c:pt>
                <c:pt idx="495">
                  <c:v>146.36326339415419</c:v>
                </c:pt>
                <c:pt idx="496">
                  <c:v>147.36662326788309</c:v>
                </c:pt>
                <c:pt idx="497">
                  <c:v>148.80200646535766</c:v>
                </c:pt>
                <c:pt idx="498">
                  <c:v>148.32042812930715</c:v>
                </c:pt>
                <c:pt idx="499">
                  <c:v>148.83147056258613</c:v>
                </c:pt>
                <c:pt idx="500">
                  <c:v>148.03172141125174</c:v>
                </c:pt>
                <c:pt idx="501">
                  <c:v>148.37254442822504</c:v>
                </c:pt>
                <c:pt idx="502">
                  <c:v>145.59273088856452</c:v>
                </c:pt>
                <c:pt idx="503">
                  <c:v>145.48891861777128</c:v>
                </c:pt>
                <c:pt idx="504">
                  <c:v>147.53092637235542</c:v>
                </c:pt>
                <c:pt idx="505">
                  <c:v>147.58146852744713</c:v>
                </c:pt>
                <c:pt idx="506">
                  <c:v>148.54670137054893</c:v>
                </c:pt>
                <c:pt idx="507">
                  <c:v>150.96690802741097</c:v>
                </c:pt>
                <c:pt idx="508">
                  <c:v>155.23852416054822</c:v>
                </c:pt>
                <c:pt idx="509">
                  <c:v>157.90792248321097</c:v>
                </c:pt>
                <c:pt idx="510">
                  <c:v>158.41456044966424</c:v>
                </c:pt>
                <c:pt idx="511">
                  <c:v>158.80071920899329</c:v>
                </c:pt>
                <c:pt idx="512">
                  <c:v>159.31951238417986</c:v>
                </c:pt>
                <c:pt idx="513">
                  <c:v>154.38343624768359</c:v>
                </c:pt>
                <c:pt idx="514">
                  <c:v>157.59201872495368</c:v>
                </c:pt>
                <c:pt idx="515">
                  <c:v>162.53502237449905</c:v>
                </c:pt>
                <c:pt idx="516">
                  <c:v>162.12291044748997</c:v>
                </c:pt>
                <c:pt idx="517">
                  <c:v>161.1407442089498</c:v>
                </c:pt>
                <c:pt idx="518">
                  <c:v>159.269880884179</c:v>
                </c:pt>
                <c:pt idx="519">
                  <c:v>162.58788561768355</c:v>
                </c:pt>
                <c:pt idx="520">
                  <c:v>168.30443571235367</c:v>
                </c:pt>
                <c:pt idx="521">
                  <c:v>172.17922271424706</c:v>
                </c:pt>
                <c:pt idx="522">
                  <c:v>171.75535045428495</c:v>
                </c:pt>
                <c:pt idx="523">
                  <c:v>176.46175100908567</c:v>
                </c:pt>
                <c:pt idx="524">
                  <c:v>172.97868302018171</c:v>
                </c:pt>
                <c:pt idx="525">
                  <c:v>171.54956566040363</c:v>
                </c:pt>
                <c:pt idx="526">
                  <c:v>176.31308531320806</c:v>
                </c:pt>
                <c:pt idx="527">
                  <c:v>169.62028770626415</c:v>
                </c:pt>
                <c:pt idx="528">
                  <c:v>168.40656975412529</c:v>
                </c:pt>
                <c:pt idx="529">
                  <c:v>167.04204739508251</c:v>
                </c:pt>
                <c:pt idx="530">
                  <c:v>170.13880094790164</c:v>
                </c:pt>
                <c:pt idx="531">
                  <c:v>172.75579201895803</c:v>
                </c:pt>
                <c:pt idx="532">
                  <c:v>173.42523784037914</c:v>
                </c:pt>
                <c:pt idx="533">
                  <c:v>177.34373075680759</c:v>
                </c:pt>
                <c:pt idx="534">
                  <c:v>176.41926661513614</c:v>
                </c:pt>
                <c:pt idx="535">
                  <c:v>176.48760533230271</c:v>
                </c:pt>
                <c:pt idx="536">
                  <c:v>175.35119210664604</c:v>
                </c:pt>
                <c:pt idx="537">
                  <c:v>174.72096184213291</c:v>
                </c:pt>
                <c:pt idx="538">
                  <c:v>178.98948723684268</c:v>
                </c:pt>
                <c:pt idx="539">
                  <c:v>176.84751374473683</c:v>
                </c:pt>
                <c:pt idx="540">
                  <c:v>172.19583227489474</c:v>
                </c:pt>
                <c:pt idx="541">
                  <c:v>169.2872586454979</c:v>
                </c:pt>
                <c:pt idx="542">
                  <c:v>169.39304117290996</c:v>
                </c:pt>
                <c:pt idx="543">
                  <c:v>169.41436482345821</c:v>
                </c:pt>
                <c:pt idx="544">
                  <c:v>172.20142129646916</c:v>
                </c:pt>
                <c:pt idx="545">
                  <c:v>172.69100842592937</c:v>
                </c:pt>
                <c:pt idx="546">
                  <c:v>169.48032416851862</c:v>
                </c:pt>
                <c:pt idx="547">
                  <c:v>170.26469248337037</c:v>
                </c:pt>
                <c:pt idx="548">
                  <c:v>167.12742584966739</c:v>
                </c:pt>
                <c:pt idx="549">
                  <c:v>163.62243051699338</c:v>
                </c:pt>
                <c:pt idx="550">
                  <c:v>161.89387661033985</c:v>
                </c:pt>
                <c:pt idx="551">
                  <c:v>159.83452753220678</c:v>
                </c:pt>
                <c:pt idx="552">
                  <c:v>159.03158655064414</c:v>
                </c:pt>
                <c:pt idx="553">
                  <c:v>157.24143373101288</c:v>
                </c:pt>
                <c:pt idx="554">
                  <c:v>157.11880267462027</c:v>
                </c:pt>
                <c:pt idx="555">
                  <c:v>156.66319805349238</c:v>
                </c:pt>
                <c:pt idx="556">
                  <c:v>167.36636796106984</c:v>
                </c:pt>
                <c:pt idx="557">
                  <c:v>171.87116535922138</c:v>
                </c:pt>
                <c:pt idx="558">
                  <c:v>171.79740530718439</c:v>
                </c:pt>
                <c:pt idx="559">
                  <c:v>172.98182810614369</c:v>
                </c:pt>
                <c:pt idx="560">
                  <c:v>170.1707685621229</c:v>
                </c:pt>
                <c:pt idx="561">
                  <c:v>169.83465937124245</c:v>
                </c:pt>
                <c:pt idx="562">
                  <c:v>169.12312118742486</c:v>
                </c:pt>
                <c:pt idx="563">
                  <c:v>172.16933242374853</c:v>
                </c:pt>
                <c:pt idx="564">
                  <c:v>173.63008864847498</c:v>
                </c:pt>
                <c:pt idx="565">
                  <c:v>169.64316577296952</c:v>
                </c:pt>
                <c:pt idx="566">
                  <c:v>166.20369331545936</c:v>
                </c:pt>
                <c:pt idx="567">
                  <c:v>166.36657586630918</c:v>
                </c:pt>
                <c:pt idx="568">
                  <c:v>170.14469551732617</c:v>
                </c:pt>
                <c:pt idx="569">
                  <c:v>169.98858591034653</c:v>
                </c:pt>
                <c:pt idx="570">
                  <c:v>166.44227371820691</c:v>
                </c:pt>
                <c:pt idx="571">
                  <c:v>164.84597747436413</c:v>
                </c:pt>
                <c:pt idx="572">
                  <c:v>161.93706554948727</c:v>
                </c:pt>
                <c:pt idx="573">
                  <c:v>157.77572531098974</c:v>
                </c:pt>
                <c:pt idx="574">
                  <c:v>160.27029050621979</c:v>
                </c:pt>
                <c:pt idx="575">
                  <c:v>162.3572098101244</c:v>
                </c:pt>
                <c:pt idx="576">
                  <c:v>162.65962819620248</c:v>
                </c:pt>
                <c:pt idx="577">
                  <c:v>160.81200656392406</c:v>
                </c:pt>
                <c:pt idx="578">
                  <c:v>164.01895213127847</c:v>
                </c:pt>
                <c:pt idx="579">
                  <c:v>163.76449304262559</c:v>
                </c:pt>
                <c:pt idx="580">
                  <c:v>160.80519386085251</c:v>
                </c:pt>
                <c:pt idx="581">
                  <c:v>157.00975787721706</c:v>
                </c:pt>
                <c:pt idx="582">
                  <c:v>155.13809715754434</c:v>
                </c:pt>
                <c:pt idx="583">
                  <c:v>160.42020194315086</c:v>
                </c:pt>
                <c:pt idx="584">
                  <c:v>156.24902603886304</c:v>
                </c:pt>
                <c:pt idx="585">
                  <c:v>152.50657652077726</c:v>
                </c:pt>
                <c:pt idx="586">
                  <c:v>148.46380553041556</c:v>
                </c:pt>
                <c:pt idx="587">
                  <c:v>152.6983801106083</c:v>
                </c:pt>
                <c:pt idx="588">
                  <c:v>157.12760760221215</c:v>
                </c:pt>
                <c:pt idx="589">
                  <c:v>158.21059815204421</c:v>
                </c:pt>
                <c:pt idx="590">
                  <c:v>161.47605796304089</c:v>
                </c:pt>
                <c:pt idx="591">
                  <c:v>162.89308115926082</c:v>
                </c:pt>
                <c:pt idx="592">
                  <c:v>166.2424456231852</c:v>
                </c:pt>
                <c:pt idx="593">
                  <c:v>167.65134691246371</c:v>
                </c:pt>
                <c:pt idx="594">
                  <c:v>171.40617093824929</c:v>
                </c:pt>
                <c:pt idx="595">
                  <c:v>172.10876141876497</c:v>
                </c:pt>
                <c:pt idx="596">
                  <c:v>172.97237522837531</c:v>
                </c:pt>
                <c:pt idx="597">
                  <c:v>176.2335455045675</c:v>
                </c:pt>
                <c:pt idx="598">
                  <c:v>175.14991491009135</c:v>
                </c:pt>
                <c:pt idx="599">
                  <c:v>172.07740429820183</c:v>
                </c:pt>
                <c:pt idx="600">
                  <c:v>171.72636408596404</c:v>
                </c:pt>
                <c:pt idx="601">
                  <c:v>175.70657128171928</c:v>
                </c:pt>
                <c:pt idx="602">
                  <c:v>172.52297142563438</c:v>
                </c:pt>
                <c:pt idx="603">
                  <c:v>169.34103742851269</c:v>
                </c:pt>
                <c:pt idx="604">
                  <c:v>169.57659274857025</c:v>
                </c:pt>
                <c:pt idx="605">
                  <c:v>167.60219385497143</c:v>
                </c:pt>
                <c:pt idx="606">
                  <c:v>163.37271587709941</c:v>
                </c:pt>
                <c:pt idx="607">
                  <c:v>165.132094317542</c:v>
                </c:pt>
                <c:pt idx="608">
                  <c:v>167.81259588635083</c:v>
                </c:pt>
                <c:pt idx="609">
                  <c:v>162.93288591772702</c:v>
                </c:pt>
                <c:pt idx="610">
                  <c:v>162.62282771835456</c:v>
                </c:pt>
                <c:pt idx="611">
                  <c:v>164.86611855436709</c:v>
                </c:pt>
                <c:pt idx="612">
                  <c:v>164.74683437108735</c:v>
                </c:pt>
                <c:pt idx="613">
                  <c:v>163.96250668742172</c:v>
                </c:pt>
                <c:pt idx="614">
                  <c:v>159.47684413374844</c:v>
                </c:pt>
                <c:pt idx="615">
                  <c:v>160.43945488267497</c:v>
                </c:pt>
                <c:pt idx="616">
                  <c:v>154.5888990976535</c:v>
                </c:pt>
                <c:pt idx="617">
                  <c:v>154.24981998195307</c:v>
                </c:pt>
                <c:pt idx="618">
                  <c:v>161.06864039963907</c:v>
                </c:pt>
                <c:pt idx="619">
                  <c:v>155.42203680799281</c:v>
                </c:pt>
                <c:pt idx="620">
                  <c:v>155.60839673615985</c:v>
                </c:pt>
                <c:pt idx="621">
                  <c:v>157.07957593472321</c:v>
                </c:pt>
                <c:pt idx="622">
                  <c:v>163.42294351869447</c:v>
                </c:pt>
                <c:pt idx="623">
                  <c:v>154.6195608703739</c:v>
                </c:pt>
                <c:pt idx="624">
                  <c:v>155.15899121740748</c:v>
                </c:pt>
                <c:pt idx="625">
                  <c:v>150.12277982434816</c:v>
                </c:pt>
                <c:pt idx="626">
                  <c:v>152.39081359648694</c:v>
                </c:pt>
                <c:pt idx="627">
                  <c:v>144.69172427192976</c:v>
                </c:pt>
                <c:pt idx="628">
                  <c:v>140.72828648543859</c:v>
                </c:pt>
                <c:pt idx="629">
                  <c:v>145.04823772970877</c:v>
                </c:pt>
                <c:pt idx="630">
                  <c:v>143.61661675459419</c:v>
                </c:pt>
                <c:pt idx="631">
                  <c:v>147.16537633509188</c:v>
                </c:pt>
                <c:pt idx="632">
                  <c:v>139.09549152670184</c:v>
                </c:pt>
                <c:pt idx="633">
                  <c:v>135.57916183053402</c:v>
                </c:pt>
                <c:pt idx="634">
                  <c:v>135.74080123661071</c:v>
                </c:pt>
                <c:pt idx="635">
                  <c:v>141.08111402473222</c:v>
                </c:pt>
                <c:pt idx="636">
                  <c:v>138.52908228049463</c:v>
                </c:pt>
                <c:pt idx="637">
                  <c:v>138.63268564560991</c:v>
                </c:pt>
                <c:pt idx="638">
                  <c:v>141.7867317129122</c:v>
                </c:pt>
                <c:pt idx="639">
                  <c:v>147.51558463425823</c:v>
                </c:pt>
                <c:pt idx="640">
                  <c:v>146.85664769268516</c:v>
                </c:pt>
                <c:pt idx="641">
                  <c:v>146.71773495385369</c:v>
                </c:pt>
                <c:pt idx="642">
                  <c:v>149.13212669907708</c:v>
                </c:pt>
                <c:pt idx="643">
                  <c:v>143.54365053398152</c:v>
                </c:pt>
                <c:pt idx="644">
                  <c:v>144.16668501067963</c:v>
                </c:pt>
                <c:pt idx="645">
                  <c:v>146.66393570021359</c:v>
                </c:pt>
                <c:pt idx="646">
                  <c:v>145.98877871400427</c:v>
                </c:pt>
                <c:pt idx="647">
                  <c:v>140.83164757428011</c:v>
                </c:pt>
                <c:pt idx="648">
                  <c:v>135.40112695148562</c:v>
                </c:pt>
                <c:pt idx="649">
                  <c:v>130.21650853902972</c:v>
                </c:pt>
                <c:pt idx="650">
                  <c:v>130.96365217078062</c:v>
                </c:pt>
                <c:pt idx="651">
                  <c:v>133.56011104341562</c:v>
                </c:pt>
                <c:pt idx="652">
                  <c:v>128.4200002208683</c:v>
                </c:pt>
                <c:pt idx="653">
                  <c:v>129.76750000441734</c:v>
                </c:pt>
                <c:pt idx="654">
                  <c:v>133.96160600008835</c:v>
                </c:pt>
                <c:pt idx="655">
                  <c:v>133.54274812000176</c:v>
                </c:pt>
                <c:pt idx="656">
                  <c:v>136.35755496240003</c:v>
                </c:pt>
                <c:pt idx="657">
                  <c:v>139.69146109924802</c:v>
                </c:pt>
                <c:pt idx="658">
                  <c:v>139.75813922198498</c:v>
                </c:pt>
                <c:pt idx="659">
                  <c:v>135.67934078443969</c:v>
                </c:pt>
                <c:pt idx="660">
                  <c:v>137.32844481568878</c:v>
                </c:pt>
                <c:pt idx="661">
                  <c:v>134.93465289631376</c:v>
                </c:pt>
                <c:pt idx="662">
                  <c:v>137.02347105792629</c:v>
                </c:pt>
                <c:pt idx="663">
                  <c:v>139.60815142115854</c:v>
                </c:pt>
                <c:pt idx="664">
                  <c:v>140.97471102842317</c:v>
                </c:pt>
                <c:pt idx="665">
                  <c:v>144.31836222056845</c:v>
                </c:pt>
                <c:pt idx="666">
                  <c:v>145.05241924441134</c:v>
                </c:pt>
                <c:pt idx="667">
                  <c:v>142.96892038488824</c:v>
                </c:pt>
                <c:pt idx="668">
                  <c:v>143.88451440769776</c:v>
                </c:pt>
                <c:pt idx="669">
                  <c:v>143.54502828815393</c:v>
                </c:pt>
                <c:pt idx="670">
                  <c:v>146.4194385657631</c:v>
                </c:pt>
                <c:pt idx="671">
                  <c:v>148.12058277131527</c:v>
                </c:pt>
                <c:pt idx="672">
                  <c:v>145.15747165542632</c:v>
                </c:pt>
                <c:pt idx="673">
                  <c:v>148.89786543310851</c:v>
                </c:pt>
                <c:pt idx="674">
                  <c:v>150.94502130866218</c:v>
                </c:pt>
                <c:pt idx="675">
                  <c:v>153.21948242617324</c:v>
                </c:pt>
                <c:pt idx="676">
                  <c:v>152.04673364852346</c:v>
                </c:pt>
                <c:pt idx="677">
                  <c:v>150.92107267297047</c:v>
                </c:pt>
                <c:pt idx="678">
                  <c:v>149.59319945345942</c:v>
                </c:pt>
                <c:pt idx="679">
                  <c:v>154.5846339890692</c:v>
                </c:pt>
                <c:pt idx="680">
                  <c:v>155.22591267978137</c:v>
                </c:pt>
                <c:pt idx="681">
                  <c:v>160.22772225359566</c:v>
                </c:pt>
                <c:pt idx="682">
                  <c:v>159.3608904450719</c:v>
                </c:pt>
                <c:pt idx="683">
                  <c:v>157.89325180890145</c:v>
                </c:pt>
                <c:pt idx="684">
                  <c:v>163.78104103617801</c:v>
                </c:pt>
                <c:pt idx="685">
                  <c:v>163.58941082072354</c:v>
                </c:pt>
                <c:pt idx="686">
                  <c:v>163.36292221641449</c:v>
                </c:pt>
                <c:pt idx="687">
                  <c:v>162.89367644432826</c:v>
                </c:pt>
                <c:pt idx="688">
                  <c:v>162.93270352888658</c:v>
                </c:pt>
                <c:pt idx="689">
                  <c:v>167.11602607057773</c:v>
                </c:pt>
                <c:pt idx="690">
                  <c:v>166.47361052141156</c:v>
                </c:pt>
                <c:pt idx="691">
                  <c:v>169.95593221042822</c:v>
                </c:pt>
                <c:pt idx="692">
                  <c:v>171.08094064420857</c:v>
                </c:pt>
                <c:pt idx="693">
                  <c:v>170.94850281288416</c:v>
                </c:pt>
                <c:pt idx="694">
                  <c:v>172.41752005625767</c:v>
                </c:pt>
                <c:pt idx="695">
                  <c:v>172.05960440112517</c:v>
                </c:pt>
                <c:pt idx="696">
                  <c:v>169.50611208802252</c:v>
                </c:pt>
                <c:pt idx="697">
                  <c:v>165.63069024176045</c:v>
                </c:pt>
                <c:pt idx="698">
                  <c:v>165.22399980483522</c:v>
                </c:pt>
                <c:pt idx="699">
                  <c:v>165.50623999609672</c:v>
                </c:pt>
                <c:pt idx="700">
                  <c:v>167.93238679992194</c:v>
                </c:pt>
                <c:pt idx="701">
                  <c:v>161.77476573599844</c:v>
                </c:pt>
                <c:pt idx="702">
                  <c:v>159.48287331471997</c:v>
                </c:pt>
                <c:pt idx="703">
                  <c:v>157.0456394662944</c:v>
                </c:pt>
                <c:pt idx="704">
                  <c:v>155.36058878932587</c:v>
                </c:pt>
                <c:pt idx="705">
                  <c:v>156.0433657757865</c:v>
                </c:pt>
                <c:pt idx="706">
                  <c:v>153.97540331551573</c:v>
                </c:pt>
                <c:pt idx="707">
                  <c:v>152.69473606631033</c:v>
                </c:pt>
                <c:pt idx="708">
                  <c:v>154.05366672132621</c:v>
                </c:pt>
                <c:pt idx="709">
                  <c:v>152.62858333442654</c:v>
                </c:pt>
                <c:pt idx="710">
                  <c:v>155.41748366668853</c:v>
                </c:pt>
                <c:pt idx="711">
                  <c:v>161.34052167333377</c:v>
                </c:pt>
                <c:pt idx="712">
                  <c:v>152.17397243346667</c:v>
                </c:pt>
                <c:pt idx="713">
                  <c:v>153.41389544866934</c:v>
                </c:pt>
                <c:pt idx="714">
                  <c:v>150.59218590897339</c:v>
                </c:pt>
                <c:pt idx="715">
                  <c:v>148.91894771817948</c:v>
                </c:pt>
                <c:pt idx="716">
                  <c:v>152.54519495436361</c:v>
                </c:pt>
                <c:pt idx="717">
                  <c:v>154.96080189908727</c:v>
                </c:pt>
                <c:pt idx="718">
                  <c:v>151.93024803798176</c:v>
                </c:pt>
                <c:pt idx="719">
                  <c:v>150.92080096075966</c:v>
                </c:pt>
                <c:pt idx="720">
                  <c:v>148.6640560192152</c:v>
                </c:pt>
                <c:pt idx="721">
                  <c:v>148.9481031203843</c:v>
                </c:pt>
                <c:pt idx="722">
                  <c:v>149.91232206240767</c:v>
                </c:pt>
                <c:pt idx="723">
                  <c:v>148.07264444124814</c:v>
                </c:pt>
                <c:pt idx="724">
                  <c:v>140.90997688882496</c:v>
                </c:pt>
                <c:pt idx="725">
                  <c:v>136.62279353777652</c:v>
                </c:pt>
                <c:pt idx="726">
                  <c:v>140.65187387075554</c:v>
                </c:pt>
                <c:pt idx="727">
                  <c:v>144.26643347741512</c:v>
                </c:pt>
                <c:pt idx="728">
                  <c:v>144.62909866954831</c:v>
                </c:pt>
                <c:pt idx="729">
                  <c:v>143.69721797339096</c:v>
                </c:pt>
                <c:pt idx="730">
                  <c:v>138.50849235946782</c:v>
                </c:pt>
                <c:pt idx="731">
                  <c:v>138.72419784718934</c:v>
                </c:pt>
                <c:pt idx="732">
                  <c:v>137.3342659569438</c:v>
                </c:pt>
                <c:pt idx="733">
                  <c:v>136.68681331913888</c:v>
                </c:pt>
                <c:pt idx="734">
                  <c:v>141.17598426638276</c:v>
                </c:pt>
                <c:pt idx="735">
                  <c:v>136.80245568532766</c:v>
                </c:pt>
                <c:pt idx="736">
                  <c:v>140.61675711370654</c:v>
                </c:pt>
                <c:pt idx="737">
                  <c:v>141.9904651422741</c:v>
                </c:pt>
                <c:pt idx="738">
                  <c:v>142.12446530284546</c:v>
                </c:pt>
                <c:pt idx="739">
                  <c:v>141.6720333060569</c:v>
                </c:pt>
                <c:pt idx="740">
                  <c:v>145.41961866612115</c:v>
                </c:pt>
                <c:pt idx="741">
                  <c:v>147.6051963733224</c:v>
                </c:pt>
                <c:pt idx="742">
                  <c:v>150.44700392746645</c:v>
                </c:pt>
                <c:pt idx="743">
                  <c:v>147.60892007854932</c:v>
                </c:pt>
                <c:pt idx="744">
                  <c:v>143.14686240157098</c:v>
                </c:pt>
                <c:pt idx="745">
                  <c:v>153.64975524803143</c:v>
                </c:pt>
                <c:pt idx="746">
                  <c:v>151.53613510496061</c:v>
                </c:pt>
                <c:pt idx="747">
                  <c:v>148.8894147020992</c:v>
                </c:pt>
                <c:pt idx="748">
                  <c:v>143.395128294042</c:v>
                </c:pt>
                <c:pt idx="749">
                  <c:v>137.33086056588084</c:v>
                </c:pt>
                <c:pt idx="750">
                  <c:v>136.94781721131761</c:v>
                </c:pt>
                <c:pt idx="751">
                  <c:v>137.46377034422636</c:v>
                </c:pt>
                <c:pt idx="752">
                  <c:v>138.03660940688454</c:v>
                </c:pt>
                <c:pt idx="753">
                  <c:v>133.55790218813769</c:v>
                </c:pt>
                <c:pt idx="754">
                  <c:v>145.10592604376274</c:v>
                </c:pt>
                <c:pt idx="755">
                  <c:v>148.08147452087528</c:v>
                </c:pt>
                <c:pt idx="756">
                  <c:v>146.7637914904175</c:v>
                </c:pt>
                <c:pt idx="757">
                  <c:v>148.44430382980835</c:v>
                </c:pt>
                <c:pt idx="758">
                  <c:v>147.26565407659618</c:v>
                </c:pt>
                <c:pt idx="759">
                  <c:v>149.11378308153192</c:v>
                </c:pt>
                <c:pt idx="760">
                  <c:v>149.70356366163062</c:v>
                </c:pt>
                <c:pt idx="761">
                  <c:v>146.53437727323259</c:v>
                </c:pt>
                <c:pt idx="762">
                  <c:v>148.57544554546465</c:v>
                </c:pt>
                <c:pt idx="763">
                  <c:v>149.47945091090929</c:v>
                </c:pt>
                <c:pt idx="764">
                  <c:v>146.6269150182182</c:v>
                </c:pt>
                <c:pt idx="765">
                  <c:v>142.79735430036436</c:v>
                </c:pt>
                <c:pt idx="766">
                  <c:v>139.76282908600729</c:v>
                </c:pt>
                <c:pt idx="767">
                  <c:v>146.35496658172013</c:v>
                </c:pt>
                <c:pt idx="768">
                  <c:v>146.75836733163439</c:v>
                </c:pt>
                <c:pt idx="769">
                  <c:v>146.2815313466327</c:v>
                </c:pt>
                <c:pt idx="770">
                  <c:v>145.12764862693263</c:v>
                </c:pt>
                <c:pt idx="771">
                  <c:v>141.49689697253865</c:v>
                </c:pt>
                <c:pt idx="772">
                  <c:v>139.51377193945078</c:v>
                </c:pt>
                <c:pt idx="773">
                  <c:v>141.13246543878904</c:v>
                </c:pt>
                <c:pt idx="774">
                  <c:v>140.68963730877579</c:v>
                </c:pt>
                <c:pt idx="775">
                  <c:v>142.94046474617554</c:v>
                </c:pt>
                <c:pt idx="776">
                  <c:v>143.93588529492351</c:v>
                </c:pt>
                <c:pt idx="777">
                  <c:v>141.76402370589847</c:v>
                </c:pt>
                <c:pt idx="778">
                  <c:v>135.21319047411797</c:v>
                </c:pt>
                <c:pt idx="779">
                  <c:v>133.15225980948236</c:v>
                </c:pt>
                <c:pt idx="780">
                  <c:v>131.03569519618964</c:v>
                </c:pt>
                <c:pt idx="781">
                  <c:v>130.92544990392381</c:v>
                </c:pt>
                <c:pt idx="782">
                  <c:v>133.97810099807847</c:v>
                </c:pt>
                <c:pt idx="783">
                  <c:v>130.91638401996158</c:v>
                </c:pt>
                <c:pt idx="784">
                  <c:v>130.49637168039922</c:v>
                </c:pt>
                <c:pt idx="785">
                  <c:v>128.71319143360796</c:v>
                </c:pt>
                <c:pt idx="786">
                  <c:v>124.80809582867215</c:v>
                </c:pt>
                <c:pt idx="787">
                  <c:v>128.19213791657344</c:v>
                </c:pt>
                <c:pt idx="788">
                  <c:v>128.57018475833146</c:v>
                </c:pt>
                <c:pt idx="789">
                  <c:v>123.86453369516664</c:v>
                </c:pt>
                <c:pt idx="790">
                  <c:v>125.02139067390334</c:v>
                </c:pt>
                <c:pt idx="791">
                  <c:v>123.74504781347807</c:v>
                </c:pt>
                <c:pt idx="792">
                  <c:v>128.18057895626956</c:v>
                </c:pt>
                <c:pt idx="793">
                  <c:v>128.78329957912541</c:v>
                </c:pt>
                <c:pt idx="794">
                  <c:v>129.35787399158249</c:v>
                </c:pt>
                <c:pt idx="795">
                  <c:v>132.04603947983165</c:v>
                </c:pt>
                <c:pt idx="796">
                  <c:v>132.02218678959665</c:v>
                </c:pt>
                <c:pt idx="797">
                  <c:v>133.33089173579191</c:v>
                </c:pt>
                <c:pt idx="798">
                  <c:v>134.50141183471584</c:v>
                </c:pt>
                <c:pt idx="799">
                  <c:v>133.81687023669431</c:v>
                </c:pt>
                <c:pt idx="800">
                  <c:v>133.86139140473389</c:v>
                </c:pt>
                <c:pt idx="801">
                  <c:v>136.3837238280947</c:v>
                </c:pt>
                <c:pt idx="802">
                  <c:v>139.5763444765619</c:v>
                </c:pt>
                <c:pt idx="803">
                  <c:v>141.01739088953124</c:v>
                </c:pt>
                <c:pt idx="804">
                  <c:v>140.39637381779065</c:v>
                </c:pt>
                <c:pt idx="805">
                  <c:v>142.42058947635581</c:v>
                </c:pt>
                <c:pt idx="806">
                  <c:v>144.37158378952711</c:v>
                </c:pt>
                <c:pt idx="807">
                  <c:v>141.56909367579053</c:v>
                </c:pt>
                <c:pt idx="808">
                  <c:v>142.76401387351581</c:v>
                </c:pt>
                <c:pt idx="809">
                  <c:v>143.8935482774703</c:v>
                </c:pt>
                <c:pt idx="810">
                  <c:v>149.14336096554942</c:v>
                </c:pt>
                <c:pt idx="811">
                  <c:v>152.81722321931102</c:v>
                </c:pt>
                <c:pt idx="812">
                  <c:v>150.20432446438625</c:v>
                </c:pt>
                <c:pt idx="813">
                  <c:v>152.98387448928773</c:v>
                </c:pt>
                <c:pt idx="814">
                  <c:v>150.39199548978576</c:v>
                </c:pt>
                <c:pt idx="815">
                  <c:v>149.32183990979573</c:v>
                </c:pt>
                <c:pt idx="816">
                  <c:v>149.6598027981959</c:v>
                </c:pt>
                <c:pt idx="817">
                  <c:v>152.42496805596392</c:v>
                </c:pt>
                <c:pt idx="818">
                  <c:v>151.84895536111927</c:v>
                </c:pt>
                <c:pt idx="819">
                  <c:v>153.90631310722236</c:v>
                </c:pt>
                <c:pt idx="820">
                  <c:v>152.37397226214446</c:v>
                </c:pt>
                <c:pt idx="821">
                  <c:v>151.21661944524288</c:v>
                </c:pt>
                <c:pt idx="822">
                  <c:v>147.24034838890486</c:v>
                </c:pt>
                <c:pt idx="823">
                  <c:v>147.5784989677781</c:v>
                </c:pt>
                <c:pt idx="824">
                  <c:v>148.06114997935555</c:v>
                </c:pt>
                <c:pt idx="825">
                  <c:v>145.45802499958711</c:v>
                </c:pt>
                <c:pt idx="826">
                  <c:v>146.58127649999173</c:v>
                </c:pt>
                <c:pt idx="827">
                  <c:v>146.10835152999985</c:v>
                </c:pt>
                <c:pt idx="828">
                  <c:v>144.05921903060002</c:v>
                </c:pt>
                <c:pt idx="829">
                  <c:v>144.60094438061199</c:v>
                </c:pt>
                <c:pt idx="830">
                  <c:v>149.58478888761223</c:v>
                </c:pt>
                <c:pt idx="831">
                  <c:v>152.40406377775227</c:v>
                </c:pt>
                <c:pt idx="832">
                  <c:v>150.29445327555501</c:v>
                </c:pt>
                <c:pt idx="833">
                  <c:v>151.48578706551109</c:v>
                </c:pt>
                <c:pt idx="834">
                  <c:v>149.29510774131023</c:v>
                </c:pt>
                <c:pt idx="835">
                  <c:v>147.22132215482623</c:v>
                </c:pt>
                <c:pt idx="836">
                  <c:v>149.09329644309651</c:v>
                </c:pt>
                <c:pt idx="837">
                  <c:v>151.18981392886192</c:v>
                </c:pt>
                <c:pt idx="838">
                  <c:v>151.62031427857724</c:v>
                </c:pt>
                <c:pt idx="839">
                  <c:v>154.40683228557154</c:v>
                </c:pt>
                <c:pt idx="840">
                  <c:v>153.63691264571142</c:v>
                </c:pt>
                <c:pt idx="841">
                  <c:v>155.95254225291421</c:v>
                </c:pt>
                <c:pt idx="842">
                  <c:v>157.8248888450583</c:v>
                </c:pt>
                <c:pt idx="843">
                  <c:v>156.45397777690116</c:v>
                </c:pt>
                <c:pt idx="844">
                  <c:v>157.49495555553801</c:v>
                </c:pt>
                <c:pt idx="845">
                  <c:v>158.79790911111076</c:v>
                </c:pt>
                <c:pt idx="846">
                  <c:v>156.91051818222223</c:v>
                </c:pt>
                <c:pt idx="847">
                  <c:v>156.26085836364445</c:v>
                </c:pt>
                <c:pt idx="848">
                  <c:v>159.27831916727288</c:v>
                </c:pt>
                <c:pt idx="849">
                  <c:v>160.88295238334547</c:v>
                </c:pt>
                <c:pt idx="850">
                  <c:v>163.38209704766689</c:v>
                </c:pt>
                <c:pt idx="851">
                  <c:v>164.66560594095336</c:v>
                </c:pt>
                <c:pt idx="852">
                  <c:v>164.16678011881908</c:v>
                </c:pt>
                <c:pt idx="853">
                  <c:v>162.34056960237638</c:v>
                </c:pt>
                <c:pt idx="854">
                  <c:v>163.17820539204754</c:v>
                </c:pt>
                <c:pt idx="855">
                  <c:v>160.64049010784095</c:v>
                </c:pt>
                <c:pt idx="856">
                  <c:v>159.39501780215681</c:v>
                </c:pt>
                <c:pt idx="857">
                  <c:v>158.69018435604315</c:v>
                </c:pt>
                <c:pt idx="858">
                  <c:v>163.97935768712085</c:v>
                </c:pt>
                <c:pt idx="859">
                  <c:v>163.74517915374241</c:v>
                </c:pt>
                <c:pt idx="860">
                  <c:v>163.75989958307485</c:v>
                </c:pt>
                <c:pt idx="861">
                  <c:v>164.96461399166151</c:v>
                </c:pt>
                <c:pt idx="862">
                  <c:v>166.11541427983323</c:v>
                </c:pt>
                <c:pt idx="863">
                  <c:v>165.18655628559668</c:v>
                </c:pt>
                <c:pt idx="864">
                  <c:v>163.58478912571195</c:v>
                </c:pt>
                <c:pt idx="865">
                  <c:v>163.85380978251422</c:v>
                </c:pt>
                <c:pt idx="866">
                  <c:v>162.34401219565029</c:v>
                </c:pt>
                <c:pt idx="867">
                  <c:v>162.30411424391301</c:v>
                </c:pt>
                <c:pt idx="868">
                  <c:v>166.81974428487828</c:v>
                </c:pt>
                <c:pt idx="869">
                  <c:v>168.14358288569755</c:v>
                </c:pt>
                <c:pt idx="870">
                  <c:v>168.08264365771396</c:v>
                </c:pt>
                <c:pt idx="871">
                  <c:v>167.06153887315426</c:v>
                </c:pt>
                <c:pt idx="872">
                  <c:v>165.98242277746309</c:v>
                </c:pt>
                <c:pt idx="873">
                  <c:v>164.34854445554927</c:v>
                </c:pt>
                <c:pt idx="874">
                  <c:v>171.87245088911101</c:v>
                </c:pt>
                <c:pt idx="875">
                  <c:v>171.95491701778224</c:v>
                </c:pt>
                <c:pt idx="876">
                  <c:v>170.27625834035564</c:v>
                </c:pt>
                <c:pt idx="877">
                  <c:v>171.98130316680709</c:v>
                </c:pt>
                <c:pt idx="878">
                  <c:v>172.19993806333613</c:v>
                </c:pt>
                <c:pt idx="879">
                  <c:v>171.29006876126672</c:v>
                </c:pt>
                <c:pt idx="880">
                  <c:v>170.78549737522536</c:v>
                </c:pt>
                <c:pt idx="881">
                  <c:v>170.77540594750451</c:v>
                </c:pt>
                <c:pt idx="882">
                  <c:v>171.37829611895009</c:v>
                </c:pt>
                <c:pt idx="883">
                  <c:v>173.685709922379</c:v>
                </c:pt>
                <c:pt idx="884">
                  <c:v>173.8388741984476</c:v>
                </c:pt>
                <c:pt idx="885">
                  <c:v>172.90819348396894</c:v>
                </c:pt>
                <c:pt idx="886">
                  <c:v>170.3218818696794</c:v>
                </c:pt>
                <c:pt idx="887">
                  <c:v>170.54249763739358</c:v>
                </c:pt>
                <c:pt idx="888">
                  <c:v>171.66538395274787</c:v>
                </c:pt>
                <c:pt idx="889">
                  <c:v>174.06110767905497</c:v>
                </c:pt>
                <c:pt idx="890">
                  <c:v>175.92780415358112</c:v>
                </c:pt>
                <c:pt idx="891">
                  <c:v>175.91653008307162</c:v>
                </c:pt>
                <c:pt idx="892">
                  <c:v>178.67853260166143</c:v>
                </c:pt>
                <c:pt idx="893">
                  <c:v>179.57020265203323</c:v>
                </c:pt>
                <c:pt idx="894">
                  <c:v>178.25553005304067</c:v>
                </c:pt>
                <c:pt idx="895">
                  <c:v>177.86938060106081</c:v>
                </c:pt>
                <c:pt idx="896">
                  <c:v>176.50974761202121</c:v>
                </c:pt>
                <c:pt idx="897">
                  <c:v>179.15726895224043</c:v>
                </c:pt>
                <c:pt idx="898">
                  <c:v>179.58957737904481</c:v>
                </c:pt>
                <c:pt idx="899">
                  <c:v>182.3506515475809</c:v>
                </c:pt>
                <c:pt idx="900">
                  <c:v>181.93900103095163</c:v>
                </c:pt>
                <c:pt idx="901">
                  <c:v>182.55326402061903</c:v>
                </c:pt>
                <c:pt idx="902">
                  <c:v>184.56915928041238</c:v>
                </c:pt>
                <c:pt idx="903">
                  <c:v>183.54931318560827</c:v>
                </c:pt>
                <c:pt idx="904">
                  <c:v>183.61652826371215</c:v>
                </c:pt>
                <c:pt idx="905">
                  <c:v>182.59661456527422</c:v>
                </c:pt>
                <c:pt idx="906">
                  <c:v>185.53297429130546</c:v>
                </c:pt>
                <c:pt idx="907">
                  <c:v>185.28045348582609</c:v>
                </c:pt>
                <c:pt idx="908">
                  <c:v>183.90399106971654</c:v>
                </c:pt>
                <c:pt idx="909">
                  <c:v>186.59008182139434</c:v>
                </c:pt>
                <c:pt idx="910">
                  <c:v>187.80128163642789</c:v>
                </c:pt>
                <c:pt idx="911">
                  <c:v>188.15615763272854</c:v>
                </c:pt>
                <c:pt idx="912">
                  <c:v>192.42331515265457</c:v>
                </c:pt>
                <c:pt idx="913">
                  <c:v>191.0400303030531</c:v>
                </c:pt>
                <c:pt idx="914">
                  <c:v>189.91329460606104</c:v>
                </c:pt>
                <c:pt idx="915">
                  <c:v>190.35763189212125</c:v>
                </c:pt>
                <c:pt idx="916">
                  <c:v>189.26744863784242</c:v>
                </c:pt>
                <c:pt idx="917">
                  <c:v>187.23233297275684</c:v>
                </c:pt>
                <c:pt idx="918">
                  <c:v>186.67615065945515</c:v>
                </c:pt>
                <c:pt idx="919">
                  <c:v>188.3087810131891</c:v>
                </c:pt>
                <c:pt idx="920">
                  <c:v>189.09025162026379</c:v>
                </c:pt>
                <c:pt idx="921">
                  <c:v>189.25180303240529</c:v>
                </c:pt>
                <c:pt idx="922">
                  <c:v>192.46473006064812</c:v>
                </c:pt>
                <c:pt idx="923">
                  <c:v>192.27605060121294</c:v>
                </c:pt>
                <c:pt idx="924">
                  <c:v>193.60478301202426</c:v>
                </c:pt>
                <c:pt idx="925">
                  <c:v>191.71535966024047</c:v>
                </c:pt>
                <c:pt idx="926">
                  <c:v>190.52009319320481</c:v>
                </c:pt>
                <c:pt idx="927">
                  <c:v>191.28400986386407</c:v>
                </c:pt>
                <c:pt idx="928">
                  <c:v>192.14551819727726</c:v>
                </c:pt>
                <c:pt idx="929">
                  <c:v>193.01868036394555</c:v>
                </c:pt>
                <c:pt idx="930">
                  <c:v>191.79115160727892</c:v>
                </c:pt>
                <c:pt idx="931">
                  <c:v>194.3050950321456</c:v>
                </c:pt>
                <c:pt idx="932">
                  <c:v>194.95846590064292</c:v>
                </c:pt>
                <c:pt idx="933">
                  <c:v>194.15450731801286</c:v>
                </c:pt>
                <c:pt idx="934">
                  <c:v>191.19137214636027</c:v>
                </c:pt>
                <c:pt idx="935">
                  <c:v>189.76069744292721</c:v>
                </c:pt>
                <c:pt idx="936">
                  <c:v>180.80340194885855</c:v>
                </c:pt>
                <c:pt idx="937">
                  <c:v>177.57018403897717</c:v>
                </c:pt>
                <c:pt idx="938">
                  <c:v>178.42956168077956</c:v>
                </c:pt>
                <c:pt idx="939">
                  <c:v>176.8808072336156</c:v>
                </c:pt>
                <c:pt idx="940">
                  <c:v>176.63580014467232</c:v>
                </c:pt>
                <c:pt idx="941">
                  <c:v>176.68940600289341</c:v>
                </c:pt>
                <c:pt idx="942">
                  <c:v>178.31688612005786</c:v>
                </c:pt>
                <c:pt idx="943">
                  <c:v>176.39188572240116</c:v>
                </c:pt>
                <c:pt idx="944">
                  <c:v>175.49627771444804</c:v>
                </c:pt>
                <c:pt idx="945">
                  <c:v>172.97534755428896</c:v>
                </c:pt>
                <c:pt idx="946">
                  <c:v>173.40218895108578</c:v>
                </c:pt>
                <c:pt idx="947">
                  <c:v>174.72549377902172</c:v>
                </c:pt>
                <c:pt idx="948">
                  <c:v>176.10573187558043</c:v>
                </c:pt>
                <c:pt idx="949">
                  <c:v>179.9220166375116</c:v>
                </c:pt>
                <c:pt idx="950">
                  <c:v>175.38185633275023</c:v>
                </c:pt>
                <c:pt idx="951">
                  <c:v>177.46292912665501</c:v>
                </c:pt>
                <c:pt idx="952">
                  <c:v>179.0433465825331</c:v>
                </c:pt>
                <c:pt idx="953">
                  <c:v>182.90254093165066</c:v>
                </c:pt>
                <c:pt idx="954">
                  <c:v>186.41776081863301</c:v>
                </c:pt>
                <c:pt idx="955">
                  <c:v>186.70229321637268</c:v>
                </c:pt>
                <c:pt idx="956">
                  <c:v>188.25657986432745</c:v>
                </c:pt>
                <c:pt idx="957">
                  <c:v>188.52139559728656</c:v>
                </c:pt>
                <c:pt idx="958">
                  <c:v>181.91365191194572</c:v>
                </c:pt>
                <c:pt idx="959">
                  <c:v>176.57093503823893</c:v>
                </c:pt>
                <c:pt idx="960">
                  <c:v>177.06785870076479</c:v>
                </c:pt>
                <c:pt idx="961">
                  <c:v>178.22714117401529</c:v>
                </c:pt>
                <c:pt idx="962">
                  <c:v>175.27004882348029</c:v>
                </c:pt>
                <c:pt idx="963">
                  <c:v>173.17534897646962</c:v>
                </c:pt>
                <c:pt idx="964">
                  <c:v>174.62354497952938</c:v>
                </c:pt>
                <c:pt idx="965">
                  <c:v>173.94161689959057</c:v>
                </c:pt>
                <c:pt idx="966">
                  <c:v>176.81074633799182</c:v>
                </c:pt>
                <c:pt idx="967">
                  <c:v>177.93956292675983</c:v>
                </c:pt>
                <c:pt idx="968">
                  <c:v>174.4753972585352</c:v>
                </c:pt>
                <c:pt idx="969">
                  <c:v>172.88672194517071</c:v>
                </c:pt>
                <c:pt idx="970">
                  <c:v>173.69255443890344</c:v>
                </c:pt>
                <c:pt idx="971">
                  <c:v>174.96503108877809</c:v>
                </c:pt>
                <c:pt idx="972">
                  <c:v>170.97787062177557</c:v>
                </c:pt>
                <c:pt idx="973">
                  <c:v>169.40803741243553</c:v>
                </c:pt>
                <c:pt idx="974">
                  <c:v>169.62987274824872</c:v>
                </c:pt>
                <c:pt idx="975">
                  <c:v>170.14077345496494</c:v>
                </c:pt>
                <c:pt idx="976">
                  <c:v>172.62470746909929</c:v>
                </c:pt>
                <c:pt idx="977">
                  <c:v>171.35961814938196</c:v>
                </c:pt>
                <c:pt idx="978">
                  <c:v>172.56147236298767</c:v>
                </c:pt>
                <c:pt idx="979">
                  <c:v>173.80296344725977</c:v>
                </c:pt>
                <c:pt idx="980">
                  <c:v>176.34051326894519</c:v>
                </c:pt>
                <c:pt idx="981">
                  <c:v>177.85224826537893</c:v>
                </c:pt>
                <c:pt idx="982">
                  <c:v>177.29801096530755</c:v>
                </c:pt>
                <c:pt idx="983">
                  <c:v>178.66020021930615</c:v>
                </c:pt>
                <c:pt idx="984">
                  <c:v>179.57375600438613</c:v>
                </c:pt>
                <c:pt idx="985">
                  <c:v>177.78049712008772</c:v>
                </c:pt>
                <c:pt idx="986">
                  <c:v>177.61801594240177</c:v>
                </c:pt>
                <c:pt idx="987">
                  <c:v>176.08567231884803</c:v>
                </c:pt>
                <c:pt idx="988">
                  <c:v>174.77916344637697</c:v>
                </c:pt>
                <c:pt idx="989">
                  <c:v>174.38298526892751</c:v>
                </c:pt>
                <c:pt idx="990">
                  <c:v>171.86234170537855</c:v>
                </c:pt>
                <c:pt idx="991">
                  <c:v>171.92874483410759</c:v>
                </c:pt>
                <c:pt idx="992">
                  <c:v>172.35862689668215</c:v>
                </c:pt>
                <c:pt idx="993">
                  <c:v>170.08813653793365</c:v>
                </c:pt>
                <c:pt idx="994">
                  <c:v>165.94250473075866</c:v>
                </c:pt>
                <c:pt idx="995">
                  <c:v>167.15495609461519</c:v>
                </c:pt>
                <c:pt idx="996">
                  <c:v>169.19516312189228</c:v>
                </c:pt>
                <c:pt idx="997">
                  <c:v>169.70352526243784</c:v>
                </c:pt>
                <c:pt idx="998">
                  <c:v>172.83028850524875</c:v>
                </c:pt>
                <c:pt idx="999">
                  <c:v>176.39896977010497</c:v>
                </c:pt>
                <c:pt idx="1000">
                  <c:v>175.57432939540209</c:v>
                </c:pt>
                <c:pt idx="1001">
                  <c:v>178.07065458790805</c:v>
                </c:pt>
                <c:pt idx="1002">
                  <c:v>180.64310109175818</c:v>
                </c:pt>
                <c:pt idx="1003">
                  <c:v>181.73658402183517</c:v>
                </c:pt>
                <c:pt idx="1004">
                  <c:v>181.29099368043671</c:v>
                </c:pt>
                <c:pt idx="1005">
                  <c:v>185.40729387360875</c:v>
                </c:pt>
                <c:pt idx="1006">
                  <c:v>183.92926387747218</c:v>
                </c:pt>
                <c:pt idx="1007">
                  <c:v>186.47426127754943</c:v>
                </c:pt>
                <c:pt idx="1008">
                  <c:v>187.08101722555099</c:v>
                </c:pt>
                <c:pt idx="1009">
                  <c:v>188.75101834451104</c:v>
                </c:pt>
                <c:pt idx="1010">
                  <c:v>188.76491636689022</c:v>
                </c:pt>
                <c:pt idx="1011">
                  <c:v>190.48156632733782</c:v>
                </c:pt>
                <c:pt idx="1012">
                  <c:v>189.72601932654675</c:v>
                </c:pt>
                <c:pt idx="1013">
                  <c:v>190.36427438653092</c:v>
                </c:pt>
                <c:pt idx="1014">
                  <c:v>189.07030748773062</c:v>
                </c:pt>
                <c:pt idx="1015">
                  <c:v>188.8688121497546</c:v>
                </c:pt>
                <c:pt idx="1016">
                  <c:v>189.45974024299511</c:v>
                </c:pt>
                <c:pt idx="1017">
                  <c:v>188.4670588048599</c:v>
                </c:pt>
                <c:pt idx="1018">
                  <c:v>189.0128611760972</c:v>
                </c:pt>
                <c:pt idx="1019">
                  <c:v>190.28180322352196</c:v>
                </c:pt>
                <c:pt idx="1020">
                  <c:v>188.54200606447043</c:v>
                </c:pt>
                <c:pt idx="1021">
                  <c:v>192.3983981212894</c:v>
                </c:pt>
                <c:pt idx="1022">
                  <c:v>191.40271996242578</c:v>
                </c:pt>
                <c:pt idx="1023">
                  <c:v>193.28449639924852</c:v>
                </c:pt>
                <c:pt idx="1024">
                  <c:v>194.72647192798496</c:v>
                </c:pt>
                <c:pt idx="1025">
                  <c:v>192.28796543855972</c:v>
                </c:pt>
                <c:pt idx="1026">
                  <c:v>193.73134330877119</c:v>
                </c:pt>
                <c:pt idx="1027">
                  <c:v>196.92962886617542</c:v>
                </c:pt>
                <c:pt idx="1028">
                  <c:v>197.13990857732352</c:v>
                </c:pt>
                <c:pt idx="1029">
                  <c:v>196.61746217154646</c:v>
                </c:pt>
                <c:pt idx="1030">
                  <c:v>194.96864924343095</c:v>
                </c:pt>
                <c:pt idx="1031">
                  <c:v>195.9596749848686</c:v>
                </c:pt>
                <c:pt idx="1032">
                  <c:v>193.92178949969738</c:v>
                </c:pt>
                <c:pt idx="1033">
                  <c:v>193.73471778999394</c:v>
                </c:pt>
                <c:pt idx="1034">
                  <c:v>192.67777035579988</c:v>
                </c:pt>
                <c:pt idx="1035">
                  <c:v>192.12027740711602</c:v>
                </c:pt>
                <c:pt idx="1036">
                  <c:v>192.20663754814234</c:v>
                </c:pt>
                <c:pt idx="1037">
                  <c:v>192.62770675096286</c:v>
                </c:pt>
                <c:pt idx="1038">
                  <c:v>191.61212613501925</c:v>
                </c:pt>
                <c:pt idx="1039">
                  <c:v>184.8725425227004</c:v>
                </c:pt>
                <c:pt idx="1040">
                  <c:v>183.382116850454</c:v>
                </c:pt>
                <c:pt idx="1041">
                  <c:v>181.07037833700909</c:v>
                </c:pt>
                <c:pt idx="1042">
                  <c:v>180.31217356674017</c:v>
                </c:pt>
                <c:pt idx="1043">
                  <c:v>184.5685354713348</c:v>
                </c:pt>
                <c:pt idx="1044">
                  <c:v>184.2440227094267</c:v>
                </c:pt>
                <c:pt idx="1045">
                  <c:v>185.26153445418853</c:v>
                </c:pt>
                <c:pt idx="1046">
                  <c:v>184.69672668908379</c:v>
                </c:pt>
                <c:pt idx="1047">
                  <c:v>185.00726253378167</c:v>
                </c:pt>
                <c:pt idx="1048">
                  <c:v>182.78024925067564</c:v>
                </c:pt>
                <c:pt idx="1049">
                  <c:v>181.80921698501353</c:v>
                </c:pt>
                <c:pt idx="1050">
                  <c:v>187.59237633970025</c:v>
                </c:pt>
                <c:pt idx="1051">
                  <c:v>190.565425526794</c:v>
                </c:pt>
                <c:pt idx="1052">
                  <c:v>192.89711451053591</c:v>
                </c:pt>
                <c:pt idx="1053">
                  <c:v>194.20187229021073</c:v>
                </c:pt>
                <c:pt idx="1054">
                  <c:v>193.56480144580419</c:v>
                </c:pt>
                <c:pt idx="1055">
                  <c:v>193.23022802891606</c:v>
                </c:pt>
                <c:pt idx="1056">
                  <c:v>191.51686656057831</c:v>
                </c:pt>
                <c:pt idx="1057">
                  <c:v>190.80973133121157</c:v>
                </c:pt>
                <c:pt idx="1058">
                  <c:v>187.19702862662422</c:v>
                </c:pt>
                <c:pt idx="1059">
                  <c:v>183.57492057253251</c:v>
                </c:pt>
                <c:pt idx="1060">
                  <c:v>185.90161641145062</c:v>
                </c:pt>
                <c:pt idx="1061">
                  <c:v>184.963152328229</c:v>
                </c:pt>
                <c:pt idx="1062">
                  <c:v>186.72896304656459</c:v>
                </c:pt>
                <c:pt idx="1063">
                  <c:v>188.34423526093127</c:v>
                </c:pt>
                <c:pt idx="1064">
                  <c:v>188.48375270521862</c:v>
                </c:pt>
                <c:pt idx="1065">
                  <c:v>187.42353705410437</c:v>
                </c:pt>
                <c:pt idx="1066">
                  <c:v>188.15418874108207</c:v>
                </c:pt>
                <c:pt idx="1067">
                  <c:v>186.50887777482163</c:v>
                </c:pt>
                <c:pt idx="1068">
                  <c:v>184.41561955549642</c:v>
                </c:pt>
                <c:pt idx="1069">
                  <c:v>183.50469039110993</c:v>
                </c:pt>
                <c:pt idx="1070">
                  <c:v>183.20325180782223</c:v>
                </c:pt>
                <c:pt idx="1071">
                  <c:v>181.68371103615644</c:v>
                </c:pt>
                <c:pt idx="1072">
                  <c:v>180.9209662207231</c:v>
                </c:pt>
                <c:pt idx="1073">
                  <c:v>181.64786532441448</c:v>
                </c:pt>
                <c:pt idx="1074">
                  <c:v>183.66415130648829</c:v>
                </c:pt>
                <c:pt idx="1075">
                  <c:v>181.89804302612978</c:v>
                </c:pt>
                <c:pt idx="1076">
                  <c:v>180.53472286052261</c:v>
                </c:pt>
                <c:pt idx="1077">
                  <c:v>181.94286245721045</c:v>
                </c:pt>
                <c:pt idx="1078">
                  <c:v>180.78943924914421</c:v>
                </c:pt>
                <c:pt idx="1079">
                  <c:v>180.11212278498289</c:v>
                </c:pt>
                <c:pt idx="1080">
                  <c:v>179.03429645569966</c:v>
                </c:pt>
                <c:pt idx="1081">
                  <c:v>174.56001192911401</c:v>
                </c:pt>
                <c:pt idx="1082">
                  <c:v>169.60776623858229</c:v>
                </c:pt>
                <c:pt idx="1083">
                  <c:v>168.53224932477164</c:v>
                </c:pt>
                <c:pt idx="1084">
                  <c:v>168.39353098649545</c:v>
                </c:pt>
                <c:pt idx="1085">
                  <c:v>170.0800806197299</c:v>
                </c:pt>
                <c:pt idx="1086">
                  <c:v>172.0862576123946</c:v>
                </c:pt>
                <c:pt idx="1087">
                  <c:v>172.59501715224789</c:v>
                </c:pt>
                <c:pt idx="1088">
                  <c:v>170.55464034304498</c:v>
                </c:pt>
                <c:pt idx="1089">
                  <c:v>172.33986680686087</c:v>
                </c:pt>
                <c:pt idx="1090">
                  <c:v>172.00454333613723</c:v>
                </c:pt>
                <c:pt idx="1091">
                  <c:v>173.07191686672277</c:v>
                </c:pt>
                <c:pt idx="1092">
                  <c:v>175.39773433733447</c:v>
                </c:pt>
                <c:pt idx="1093">
                  <c:v>177.9732386867467</c:v>
                </c:pt>
                <c:pt idx="1094">
                  <c:v>170.89652277373494</c:v>
                </c:pt>
                <c:pt idx="1095">
                  <c:v>171.64365245547469</c:v>
                </c:pt>
                <c:pt idx="1096">
                  <c:v>170.2621930491095</c:v>
                </c:pt>
                <c:pt idx="1097">
                  <c:v>169.12138186098215</c:v>
                </c:pt>
                <c:pt idx="1098">
                  <c:v>172.61392363721964</c:v>
                </c:pt>
                <c:pt idx="1099">
                  <c:v>170.89674447274439</c:v>
                </c:pt>
                <c:pt idx="1100">
                  <c:v>169.4465948894549</c:v>
                </c:pt>
                <c:pt idx="1101">
                  <c:v>168.25560589778908</c:v>
                </c:pt>
                <c:pt idx="1102">
                  <c:v>169.0227441179558</c:v>
                </c:pt>
                <c:pt idx="1103">
                  <c:v>168.22762688235912</c:v>
                </c:pt>
                <c:pt idx="1104">
                  <c:v>168.95378053764722</c:v>
                </c:pt>
                <c:pt idx="1105">
                  <c:v>167.86492161075296</c:v>
                </c:pt>
                <c:pt idx="1106">
                  <c:v>169.03443243221506</c:v>
                </c:pt>
                <c:pt idx="1107">
                  <c:v>167.21228664864429</c:v>
                </c:pt>
                <c:pt idx="1108">
                  <c:v>174.26496773297288</c:v>
                </c:pt>
                <c:pt idx="1109">
                  <c:v>175.88052935465947</c:v>
                </c:pt>
                <c:pt idx="1110">
                  <c:v>172.14366258709319</c:v>
                </c:pt>
                <c:pt idx="1111">
                  <c:v>168.83678725174187</c:v>
                </c:pt>
                <c:pt idx="1112">
                  <c:v>167.42314974503481</c:v>
                </c:pt>
                <c:pt idx="1113">
                  <c:v>166.4574089949007</c:v>
                </c:pt>
                <c:pt idx="1114">
                  <c:v>164.44614617989802</c:v>
                </c:pt>
                <c:pt idx="1115">
                  <c:v>165.22618092359795</c:v>
                </c:pt>
                <c:pt idx="1116">
                  <c:v>166.27675961847197</c:v>
                </c:pt>
                <c:pt idx="1117">
                  <c:v>168.36792319236943</c:v>
                </c:pt>
                <c:pt idx="1118">
                  <c:v>169.25930846384739</c:v>
                </c:pt>
                <c:pt idx="1119">
                  <c:v>168.70099416927695</c:v>
                </c:pt>
                <c:pt idx="1120">
                  <c:v>172.79102988338553</c:v>
                </c:pt>
                <c:pt idx="1121">
                  <c:v>169.77740259766773</c:v>
                </c:pt>
                <c:pt idx="1122">
                  <c:v>168.71135605195337</c:v>
                </c:pt>
                <c:pt idx="1123">
                  <c:v>172.33230312103908</c:v>
                </c:pt>
                <c:pt idx="1124">
                  <c:v>182.51107006242077</c:v>
                </c:pt>
                <c:pt idx="1125">
                  <c:v>181.08402340124843</c:v>
                </c:pt>
                <c:pt idx="1126">
                  <c:v>181.72923246802497</c:v>
                </c:pt>
                <c:pt idx="1127">
                  <c:v>182.07416064936049</c:v>
                </c:pt>
                <c:pt idx="1128">
                  <c:v>183.86799121298722</c:v>
                </c:pt>
                <c:pt idx="1129">
                  <c:v>182.66201182425976</c:v>
                </c:pt>
                <c:pt idx="1130">
                  <c:v>185.79623623648519</c:v>
                </c:pt>
                <c:pt idx="1131">
                  <c:v>186.98337272472972</c:v>
                </c:pt>
                <c:pt idx="1132">
                  <c:v>189.24621945449456</c:v>
                </c:pt>
                <c:pt idx="1133">
                  <c:v>189.40878238908991</c:v>
                </c:pt>
                <c:pt idx="1134">
                  <c:v>189.44143364778179</c:v>
                </c:pt>
                <c:pt idx="1135">
                  <c:v>190.58604067295565</c:v>
                </c:pt>
                <c:pt idx="1136">
                  <c:v>191.88989081345912</c:v>
                </c:pt>
                <c:pt idx="1137">
                  <c:v>190.49810381626918</c:v>
                </c:pt>
                <c:pt idx="1138">
                  <c:v>186.53958607632538</c:v>
                </c:pt>
                <c:pt idx="1139">
                  <c:v>189.49155572152651</c:v>
                </c:pt>
                <c:pt idx="1140">
                  <c:v>189.56039511443055</c:v>
                </c:pt>
                <c:pt idx="1141">
                  <c:v>189.85508590228861</c:v>
                </c:pt>
                <c:pt idx="1142">
                  <c:v>190.83882371804577</c:v>
                </c:pt>
                <c:pt idx="1143">
                  <c:v>191.79714247436092</c:v>
                </c:pt>
                <c:pt idx="1144">
                  <c:v>193.55678884948722</c:v>
                </c:pt>
                <c:pt idx="1145">
                  <c:v>193.90489577698975</c:v>
                </c:pt>
                <c:pt idx="1146">
                  <c:v>195.39802791553981</c:v>
                </c:pt>
                <c:pt idx="1147">
                  <c:v>194.0688265583108</c:v>
                </c:pt>
                <c:pt idx="1148">
                  <c:v>196.39865253116622</c:v>
                </c:pt>
                <c:pt idx="1149">
                  <c:v>192.75897905062334</c:v>
                </c:pt>
                <c:pt idx="1150">
                  <c:v>206.40461758101245</c:v>
                </c:pt>
                <c:pt idx="1151">
                  <c:v>212.46609635162022</c:v>
                </c:pt>
                <c:pt idx="1152">
                  <c:v>213.7312799270324</c:v>
                </c:pt>
                <c:pt idx="1153">
                  <c:v>212.04550359854062</c:v>
                </c:pt>
                <c:pt idx="1154">
                  <c:v>216.09897607197081</c:v>
                </c:pt>
                <c:pt idx="1155">
                  <c:v>213.85283952143942</c:v>
                </c:pt>
                <c:pt idx="1156">
                  <c:v>209.3003087904288</c:v>
                </c:pt>
                <c:pt idx="1157">
                  <c:v>207.0679581758086</c:v>
                </c:pt>
                <c:pt idx="1158">
                  <c:v>207.65884116351614</c:v>
                </c:pt>
                <c:pt idx="1159">
                  <c:v>208.58000082327032</c:v>
                </c:pt>
                <c:pt idx="1160">
                  <c:v>212.6856120164654</c:v>
                </c:pt>
                <c:pt idx="1161">
                  <c:v>213.59886224032931</c:v>
                </c:pt>
                <c:pt idx="1162">
                  <c:v>210.21437124480656</c:v>
                </c:pt>
                <c:pt idx="1163">
                  <c:v>216.14055742489614</c:v>
                </c:pt>
                <c:pt idx="1164">
                  <c:v>219.70084114849791</c:v>
                </c:pt>
                <c:pt idx="1165">
                  <c:v>221.02370282296997</c:v>
                </c:pt>
                <c:pt idx="1166">
                  <c:v>225.73367805645941</c:v>
                </c:pt>
                <c:pt idx="1167">
                  <c:v>227.27504356112919</c:v>
                </c:pt>
                <c:pt idx="1168">
                  <c:v>228.14680887122259</c:v>
                </c:pt>
                <c:pt idx="1169">
                  <c:v>232.36873817742446</c:v>
                </c:pt>
                <c:pt idx="1170">
                  <c:v>227.16333276354848</c:v>
                </c:pt>
                <c:pt idx="1171">
                  <c:v>229.96325865527095</c:v>
                </c:pt>
                <c:pt idx="1172">
                  <c:v>233.79353117310544</c:v>
                </c:pt>
                <c:pt idx="1173">
                  <c:v>234.28085462346209</c:v>
                </c:pt>
                <c:pt idx="1174">
                  <c:v>228.48243509246925</c:v>
                </c:pt>
                <c:pt idx="1175">
                  <c:v>223.77085470184937</c:v>
                </c:pt>
                <c:pt idx="1176">
                  <c:v>223.80372909403698</c:v>
                </c:pt>
                <c:pt idx="1177">
                  <c:v>223.46217058188071</c:v>
                </c:pt>
                <c:pt idx="1178">
                  <c:v>224.48208541163763</c:v>
                </c:pt>
                <c:pt idx="1179">
                  <c:v>218.17609370823277</c:v>
                </c:pt>
                <c:pt idx="1180">
                  <c:v>217.02332587416464</c:v>
                </c:pt>
                <c:pt idx="1181">
                  <c:v>217.45989051748327</c:v>
                </c:pt>
                <c:pt idx="1182">
                  <c:v>217.74233581034966</c:v>
                </c:pt>
                <c:pt idx="1183">
                  <c:v>218.295608716207</c:v>
                </c:pt>
                <c:pt idx="1184">
                  <c:v>221.51382217432413</c:v>
                </c:pt>
                <c:pt idx="1185">
                  <c:v>217.94072044348647</c:v>
                </c:pt>
                <c:pt idx="1186">
                  <c:v>219.33602440886972</c:v>
                </c:pt>
                <c:pt idx="1187">
                  <c:v>209.00905448817738</c:v>
                </c:pt>
                <c:pt idx="1188">
                  <c:v>206.80782308976356</c:v>
                </c:pt>
                <c:pt idx="1189">
                  <c:v>209.29631446179528</c:v>
                </c:pt>
                <c:pt idx="1190">
                  <c:v>212.75854228923589</c:v>
                </c:pt>
                <c:pt idx="1191">
                  <c:v>215.69271884578473</c:v>
                </c:pt>
                <c:pt idx="1192">
                  <c:v>217.25893637691567</c:v>
                </c:pt>
                <c:pt idx="1193">
                  <c:v>220.95144272753834</c:v>
                </c:pt>
                <c:pt idx="1194">
                  <c:v>221.46580285455076</c:v>
                </c:pt>
                <c:pt idx="1195">
                  <c:v>224.41285605709103</c:v>
                </c:pt>
                <c:pt idx="1196">
                  <c:v>225.77382512114184</c:v>
                </c:pt>
                <c:pt idx="1197">
                  <c:v>225.64444050242284</c:v>
                </c:pt>
                <c:pt idx="1198">
                  <c:v>226.24876681004844</c:v>
                </c:pt>
                <c:pt idx="1199">
                  <c:v>226.15315133620098</c:v>
                </c:pt>
                <c:pt idx="1200">
                  <c:v>224.32059902672401</c:v>
                </c:pt>
                <c:pt idx="1201">
                  <c:v>226.54529798053449</c:v>
                </c:pt>
                <c:pt idx="1202">
                  <c:v>226.92259995961066</c:v>
                </c:pt>
                <c:pt idx="1203">
                  <c:v>227.76226399919221</c:v>
                </c:pt>
                <c:pt idx="1204">
                  <c:v>226.27152327998382</c:v>
                </c:pt>
                <c:pt idx="1205">
                  <c:v>229.47218046559965</c:v>
                </c:pt>
                <c:pt idx="1206">
                  <c:v>228.76277760931197</c:v>
                </c:pt>
                <c:pt idx="1207">
                  <c:v>222.64995155218625</c:v>
                </c:pt>
                <c:pt idx="1208">
                  <c:v>220.64815303104373</c:v>
                </c:pt>
                <c:pt idx="1209">
                  <c:v>222.10585106062089</c:v>
                </c:pt>
                <c:pt idx="1210">
                  <c:v>220.60787102121242</c:v>
                </c:pt>
                <c:pt idx="1211">
                  <c:v>220.66601342042426</c:v>
                </c:pt>
                <c:pt idx="1212">
                  <c:v>219.88405826840847</c:v>
                </c:pt>
                <c:pt idx="1213">
                  <c:v>222.36467516536817</c:v>
                </c:pt>
                <c:pt idx="1214">
                  <c:v>222.5219895033074</c:v>
                </c:pt>
                <c:pt idx="1215">
                  <c:v>222.26082979006617</c:v>
                </c:pt>
                <c:pt idx="1216">
                  <c:v>216.20587059580131</c:v>
                </c:pt>
                <c:pt idx="1217">
                  <c:v>216.54478341191603</c:v>
                </c:pt>
                <c:pt idx="1218">
                  <c:v>220.36944566823831</c:v>
                </c:pt>
                <c:pt idx="1219">
                  <c:v>228.45351891336477</c:v>
                </c:pt>
                <c:pt idx="1220">
                  <c:v>227.95928637826728</c:v>
                </c:pt>
                <c:pt idx="1221">
                  <c:v>226.25586372756533</c:v>
                </c:pt>
                <c:pt idx="1222">
                  <c:v>227.10281527455132</c:v>
                </c:pt>
                <c:pt idx="1223">
                  <c:v>226.14083230549102</c:v>
                </c:pt>
                <c:pt idx="1224">
                  <c:v>227.24741664610983</c:v>
                </c:pt>
                <c:pt idx="1225">
                  <c:v>227.5338543329222</c:v>
                </c:pt>
                <c:pt idx="1226">
                  <c:v>232.63969908665845</c:v>
                </c:pt>
                <c:pt idx="1227">
                  <c:v>226.09496598173317</c:v>
                </c:pt>
                <c:pt idx="1228">
                  <c:v>226.52208331963465</c:v>
                </c:pt>
                <c:pt idx="1229">
                  <c:v>225.44400166639269</c:v>
                </c:pt>
                <c:pt idx="1230">
                  <c:v>226.52866403332789</c:v>
                </c:pt>
                <c:pt idx="1231">
                  <c:v>221.54804528066657</c:v>
                </c:pt>
                <c:pt idx="1232">
                  <c:v>225.44242290561334</c:v>
                </c:pt>
                <c:pt idx="1233">
                  <c:v>229.21079445811228</c:v>
                </c:pt>
                <c:pt idx="1234">
                  <c:v>228.79674988916221</c:v>
                </c:pt>
                <c:pt idx="1235">
                  <c:v>227.32983699778325</c:v>
                </c:pt>
                <c:pt idx="1236">
                  <c:v>230.97148073995569</c:v>
                </c:pt>
                <c:pt idx="1237">
                  <c:v>233.5405696147991</c:v>
                </c:pt>
                <c:pt idx="1238">
                  <c:v>231.56560539229596</c:v>
                </c:pt>
                <c:pt idx="1239">
                  <c:v>231.88831410784593</c:v>
                </c:pt>
                <c:pt idx="1240">
                  <c:v>234.68463228215691</c:v>
                </c:pt>
                <c:pt idx="1241">
                  <c:v>236.18939064564316</c:v>
                </c:pt>
                <c:pt idx="1242">
                  <c:v>235.61257181291285</c:v>
                </c:pt>
                <c:pt idx="1243">
                  <c:v>230.60852343625828</c:v>
                </c:pt>
                <c:pt idx="1244">
                  <c:v>230.32243846872515</c:v>
                </c:pt>
                <c:pt idx="1245">
                  <c:v>231.13903476937449</c:v>
                </c:pt>
                <c:pt idx="1246">
                  <c:v>233.10341069538748</c:v>
                </c:pt>
                <c:pt idx="1247">
                  <c:v>233.40700421390775</c:v>
                </c:pt>
                <c:pt idx="1248">
                  <c:v>229.91829808427815</c:v>
                </c:pt>
                <c:pt idx="1249">
                  <c:v>225.74683196168556</c:v>
                </c:pt>
                <c:pt idx="1250">
                  <c:v>222.7266366392337</c:v>
                </c:pt>
                <c:pt idx="1251">
                  <c:v>221.78521273278469</c:v>
                </c:pt>
                <c:pt idx="1252">
                  <c:v>223.17601625465568</c:v>
                </c:pt>
                <c:pt idx="1253">
                  <c:v>222.48921632509314</c:v>
                </c:pt>
                <c:pt idx="1254">
                  <c:v>227.13518432650184</c:v>
                </c:pt>
                <c:pt idx="1255">
                  <c:v>226.96350368653006</c:v>
                </c:pt>
                <c:pt idx="1256">
                  <c:v>224.28467007373058</c:v>
                </c:pt>
                <c:pt idx="1257">
                  <c:v>224.2310934014746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E-4C99-9F00-700DA8E1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7151135"/>
        <c:axId val="1797131455"/>
      </c:lineChart>
      <c:dateAx>
        <c:axId val="1797151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31455"/>
        <c:crosses val="autoZero"/>
        <c:auto val="1"/>
        <c:lblOffset val="100"/>
        <c:baseTimeUnit val="days"/>
      </c:dateAx>
      <c:valAx>
        <c:axId val="179713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5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841986763198449E-2"/>
          <c:y val="0.15294726715051829"/>
          <c:w val="0.90730334979345528"/>
          <c:h val="0.83209303642269505"/>
        </c:manualLayout>
      </c:layout>
      <c:lineChart>
        <c:grouping val="standard"/>
        <c:varyColors val="0"/>
        <c:ser>
          <c:idx val="0"/>
          <c:order val="0"/>
          <c:tx>
            <c:strRef>
              <c:f>' 3b. Exponential Smoothing'!$E$2</c:f>
              <c:strCache>
                <c:ptCount val="1"/>
                <c:pt idx="0">
                  <c:v>Error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 3b. Exponential Smoothing'!$B$3:$B$1260</c:f>
              <c:numCache>
                <c:formatCode>m/d/yyyy</c:formatCode>
                <c:ptCount val="1258"/>
                <c:pt idx="0">
                  <c:v>43783.291666666664</c:v>
                </c:pt>
                <c:pt idx="1">
                  <c:v>43784.291666666664</c:v>
                </c:pt>
                <c:pt idx="2">
                  <c:v>43787.291666666664</c:v>
                </c:pt>
                <c:pt idx="3">
                  <c:v>43788.291666666664</c:v>
                </c:pt>
                <c:pt idx="4">
                  <c:v>43789.291666666664</c:v>
                </c:pt>
                <c:pt idx="5">
                  <c:v>43790.291666666664</c:v>
                </c:pt>
                <c:pt idx="6">
                  <c:v>43791.291666666664</c:v>
                </c:pt>
                <c:pt idx="7">
                  <c:v>43794.291666666664</c:v>
                </c:pt>
                <c:pt idx="8">
                  <c:v>43795.291666666664</c:v>
                </c:pt>
                <c:pt idx="9">
                  <c:v>43796.291666666664</c:v>
                </c:pt>
                <c:pt idx="10">
                  <c:v>43798.291666666664</c:v>
                </c:pt>
                <c:pt idx="11">
                  <c:v>43801.291666666664</c:v>
                </c:pt>
                <c:pt idx="12">
                  <c:v>43802.291666666664</c:v>
                </c:pt>
                <c:pt idx="13">
                  <c:v>43803.291666666664</c:v>
                </c:pt>
                <c:pt idx="14">
                  <c:v>43804.291666666664</c:v>
                </c:pt>
                <c:pt idx="15">
                  <c:v>43805.291666666664</c:v>
                </c:pt>
                <c:pt idx="16">
                  <c:v>43808.291666666664</c:v>
                </c:pt>
                <c:pt idx="17">
                  <c:v>43809.291666666664</c:v>
                </c:pt>
                <c:pt idx="18">
                  <c:v>43810.291666666664</c:v>
                </c:pt>
                <c:pt idx="19">
                  <c:v>43811.291666666664</c:v>
                </c:pt>
                <c:pt idx="20">
                  <c:v>43812.291666666664</c:v>
                </c:pt>
                <c:pt idx="21">
                  <c:v>43815.291666666664</c:v>
                </c:pt>
                <c:pt idx="22">
                  <c:v>43816.291666666664</c:v>
                </c:pt>
                <c:pt idx="23">
                  <c:v>43817.291666666664</c:v>
                </c:pt>
                <c:pt idx="24">
                  <c:v>43818.291666666664</c:v>
                </c:pt>
                <c:pt idx="25">
                  <c:v>43819.291666666664</c:v>
                </c:pt>
                <c:pt idx="26">
                  <c:v>43822.291666666664</c:v>
                </c:pt>
                <c:pt idx="27">
                  <c:v>43823.291666666664</c:v>
                </c:pt>
                <c:pt idx="28">
                  <c:v>43825.291666666664</c:v>
                </c:pt>
                <c:pt idx="29">
                  <c:v>43826.291666666664</c:v>
                </c:pt>
                <c:pt idx="30">
                  <c:v>43829.291666666664</c:v>
                </c:pt>
                <c:pt idx="31">
                  <c:v>43830.291666666664</c:v>
                </c:pt>
                <c:pt idx="32">
                  <c:v>43832.291666666664</c:v>
                </c:pt>
                <c:pt idx="33">
                  <c:v>43833.291666666664</c:v>
                </c:pt>
                <c:pt idx="34">
                  <c:v>43836.291666666664</c:v>
                </c:pt>
                <c:pt idx="35">
                  <c:v>43837.291666666664</c:v>
                </c:pt>
                <c:pt idx="36">
                  <c:v>43838.291666666664</c:v>
                </c:pt>
                <c:pt idx="37">
                  <c:v>43839.291666666664</c:v>
                </c:pt>
                <c:pt idx="38">
                  <c:v>43840.291666666664</c:v>
                </c:pt>
                <c:pt idx="39">
                  <c:v>43843.291666666664</c:v>
                </c:pt>
                <c:pt idx="40">
                  <c:v>43844.291666666664</c:v>
                </c:pt>
                <c:pt idx="41">
                  <c:v>43845.291666666664</c:v>
                </c:pt>
                <c:pt idx="42">
                  <c:v>43846.291666666664</c:v>
                </c:pt>
                <c:pt idx="43">
                  <c:v>43847.291666666664</c:v>
                </c:pt>
                <c:pt idx="44">
                  <c:v>43851.291666666664</c:v>
                </c:pt>
                <c:pt idx="45">
                  <c:v>43852.291666666664</c:v>
                </c:pt>
                <c:pt idx="46">
                  <c:v>43853.291666666664</c:v>
                </c:pt>
                <c:pt idx="47">
                  <c:v>43854.291666666664</c:v>
                </c:pt>
                <c:pt idx="48">
                  <c:v>43857.291666666664</c:v>
                </c:pt>
                <c:pt idx="49">
                  <c:v>43858.291666666664</c:v>
                </c:pt>
                <c:pt idx="50">
                  <c:v>43859.291666666664</c:v>
                </c:pt>
                <c:pt idx="51">
                  <c:v>43860.291666666664</c:v>
                </c:pt>
                <c:pt idx="52">
                  <c:v>43861.291666666664</c:v>
                </c:pt>
                <c:pt idx="53">
                  <c:v>43864.291666666664</c:v>
                </c:pt>
                <c:pt idx="54">
                  <c:v>43865.291666666664</c:v>
                </c:pt>
                <c:pt idx="55">
                  <c:v>43866.291666666664</c:v>
                </c:pt>
                <c:pt idx="56">
                  <c:v>43867.291666666664</c:v>
                </c:pt>
                <c:pt idx="57">
                  <c:v>43868.291666666664</c:v>
                </c:pt>
                <c:pt idx="58">
                  <c:v>43871.291666666664</c:v>
                </c:pt>
                <c:pt idx="59">
                  <c:v>43872.291666666664</c:v>
                </c:pt>
                <c:pt idx="60">
                  <c:v>43873.291666666664</c:v>
                </c:pt>
                <c:pt idx="61">
                  <c:v>43874.291666666664</c:v>
                </c:pt>
                <c:pt idx="62">
                  <c:v>43875.291666666664</c:v>
                </c:pt>
                <c:pt idx="63">
                  <c:v>43879.291666666664</c:v>
                </c:pt>
                <c:pt idx="64">
                  <c:v>43880.291666666664</c:v>
                </c:pt>
                <c:pt idx="65">
                  <c:v>43881.291666666664</c:v>
                </c:pt>
                <c:pt idx="66">
                  <c:v>43882.291666666664</c:v>
                </c:pt>
                <c:pt idx="67">
                  <c:v>43885.291666666664</c:v>
                </c:pt>
                <c:pt idx="68">
                  <c:v>43886.291666666664</c:v>
                </c:pt>
                <c:pt idx="69">
                  <c:v>43887.291666666664</c:v>
                </c:pt>
                <c:pt idx="70">
                  <c:v>43888.291666666664</c:v>
                </c:pt>
                <c:pt idx="71">
                  <c:v>43889.291666666664</c:v>
                </c:pt>
                <c:pt idx="72">
                  <c:v>43892.291666666664</c:v>
                </c:pt>
                <c:pt idx="73">
                  <c:v>43893.291666666664</c:v>
                </c:pt>
                <c:pt idx="74">
                  <c:v>43894.291666666664</c:v>
                </c:pt>
                <c:pt idx="75">
                  <c:v>43895.291666666664</c:v>
                </c:pt>
                <c:pt idx="76">
                  <c:v>43896.291666666664</c:v>
                </c:pt>
                <c:pt idx="77">
                  <c:v>43899.291666666664</c:v>
                </c:pt>
                <c:pt idx="78">
                  <c:v>43900.291666666664</c:v>
                </c:pt>
                <c:pt idx="79">
                  <c:v>43901.291666666664</c:v>
                </c:pt>
                <c:pt idx="80">
                  <c:v>43902.291666666664</c:v>
                </c:pt>
                <c:pt idx="81">
                  <c:v>43903.291666666664</c:v>
                </c:pt>
                <c:pt idx="82">
                  <c:v>43906.291666666664</c:v>
                </c:pt>
                <c:pt idx="83">
                  <c:v>43907.291666666664</c:v>
                </c:pt>
                <c:pt idx="84">
                  <c:v>43908.291666666664</c:v>
                </c:pt>
                <c:pt idx="85">
                  <c:v>43909.291666666664</c:v>
                </c:pt>
                <c:pt idx="86">
                  <c:v>43910.291666666664</c:v>
                </c:pt>
                <c:pt idx="87">
                  <c:v>43913.291666666664</c:v>
                </c:pt>
                <c:pt idx="88">
                  <c:v>43914.291666666664</c:v>
                </c:pt>
                <c:pt idx="89">
                  <c:v>43915.291666666664</c:v>
                </c:pt>
                <c:pt idx="90">
                  <c:v>43916.291666666664</c:v>
                </c:pt>
                <c:pt idx="91">
                  <c:v>43917.291666666664</c:v>
                </c:pt>
                <c:pt idx="92">
                  <c:v>43920.291666666664</c:v>
                </c:pt>
                <c:pt idx="93">
                  <c:v>43921.291666666664</c:v>
                </c:pt>
                <c:pt idx="94">
                  <c:v>43922.291666666664</c:v>
                </c:pt>
                <c:pt idx="95">
                  <c:v>43923.291666666664</c:v>
                </c:pt>
                <c:pt idx="96">
                  <c:v>43924.291666666664</c:v>
                </c:pt>
                <c:pt idx="97">
                  <c:v>43927.291666666664</c:v>
                </c:pt>
                <c:pt idx="98">
                  <c:v>43928.291666666664</c:v>
                </c:pt>
                <c:pt idx="99">
                  <c:v>43929.291666666664</c:v>
                </c:pt>
                <c:pt idx="100">
                  <c:v>43930.291666666664</c:v>
                </c:pt>
                <c:pt idx="101">
                  <c:v>43934.291666666664</c:v>
                </c:pt>
                <c:pt idx="102">
                  <c:v>43935.291666666664</c:v>
                </c:pt>
                <c:pt idx="103">
                  <c:v>43936.291666666664</c:v>
                </c:pt>
                <c:pt idx="104">
                  <c:v>43937.291666666664</c:v>
                </c:pt>
                <c:pt idx="105">
                  <c:v>43938.291666666664</c:v>
                </c:pt>
                <c:pt idx="106">
                  <c:v>43941.291666666664</c:v>
                </c:pt>
                <c:pt idx="107">
                  <c:v>43942.291666666664</c:v>
                </c:pt>
                <c:pt idx="108">
                  <c:v>43943.291666666664</c:v>
                </c:pt>
                <c:pt idx="109">
                  <c:v>43944.291666666664</c:v>
                </c:pt>
                <c:pt idx="110">
                  <c:v>43945.291666666664</c:v>
                </c:pt>
                <c:pt idx="111">
                  <c:v>43948.291666666664</c:v>
                </c:pt>
                <c:pt idx="112">
                  <c:v>43949.291666666664</c:v>
                </c:pt>
                <c:pt idx="113">
                  <c:v>43950.291666666664</c:v>
                </c:pt>
                <c:pt idx="114">
                  <c:v>43951.291666666664</c:v>
                </c:pt>
                <c:pt idx="115">
                  <c:v>43952.291666666664</c:v>
                </c:pt>
                <c:pt idx="116">
                  <c:v>43955.291666666664</c:v>
                </c:pt>
                <c:pt idx="117">
                  <c:v>43956.291666666664</c:v>
                </c:pt>
                <c:pt idx="118">
                  <c:v>43957.291666666664</c:v>
                </c:pt>
                <c:pt idx="119">
                  <c:v>43958.291666666664</c:v>
                </c:pt>
                <c:pt idx="120">
                  <c:v>43959.291666666664</c:v>
                </c:pt>
                <c:pt idx="121">
                  <c:v>43962.291666666664</c:v>
                </c:pt>
                <c:pt idx="122">
                  <c:v>43963.291666666664</c:v>
                </c:pt>
                <c:pt idx="123">
                  <c:v>43964.291666666664</c:v>
                </c:pt>
                <c:pt idx="124">
                  <c:v>43965.291666666664</c:v>
                </c:pt>
                <c:pt idx="125">
                  <c:v>43966.291666666664</c:v>
                </c:pt>
                <c:pt idx="126">
                  <c:v>43969.291666666664</c:v>
                </c:pt>
                <c:pt idx="127">
                  <c:v>43970.291666666664</c:v>
                </c:pt>
                <c:pt idx="128">
                  <c:v>43971.291666666664</c:v>
                </c:pt>
                <c:pt idx="129">
                  <c:v>43972.291666666664</c:v>
                </c:pt>
                <c:pt idx="130">
                  <c:v>43973.291666666664</c:v>
                </c:pt>
                <c:pt idx="131">
                  <c:v>43977.291666666664</c:v>
                </c:pt>
                <c:pt idx="132">
                  <c:v>43978.291666666664</c:v>
                </c:pt>
                <c:pt idx="133">
                  <c:v>43979.291666666664</c:v>
                </c:pt>
                <c:pt idx="134">
                  <c:v>43980.291666666664</c:v>
                </c:pt>
                <c:pt idx="135">
                  <c:v>43983.291666666664</c:v>
                </c:pt>
                <c:pt idx="136">
                  <c:v>43984.291666666664</c:v>
                </c:pt>
                <c:pt idx="137">
                  <c:v>43985.291666666664</c:v>
                </c:pt>
                <c:pt idx="138">
                  <c:v>43986.291666666664</c:v>
                </c:pt>
                <c:pt idx="139">
                  <c:v>43987.291666666664</c:v>
                </c:pt>
                <c:pt idx="140">
                  <c:v>43990.291666666664</c:v>
                </c:pt>
                <c:pt idx="141">
                  <c:v>43991.291666666664</c:v>
                </c:pt>
                <c:pt idx="142">
                  <c:v>43992.291666666664</c:v>
                </c:pt>
                <c:pt idx="143">
                  <c:v>43993.291666666664</c:v>
                </c:pt>
                <c:pt idx="144">
                  <c:v>43994.291666666664</c:v>
                </c:pt>
                <c:pt idx="145">
                  <c:v>43997.291666666664</c:v>
                </c:pt>
                <c:pt idx="146">
                  <c:v>43998.291666666664</c:v>
                </c:pt>
                <c:pt idx="147">
                  <c:v>43999.291666666664</c:v>
                </c:pt>
                <c:pt idx="148">
                  <c:v>44000.291666666664</c:v>
                </c:pt>
                <c:pt idx="149">
                  <c:v>44001.291666666664</c:v>
                </c:pt>
                <c:pt idx="150">
                  <c:v>44004.291666666664</c:v>
                </c:pt>
                <c:pt idx="151">
                  <c:v>44005.291666666664</c:v>
                </c:pt>
                <c:pt idx="152">
                  <c:v>44006.291666666664</c:v>
                </c:pt>
                <c:pt idx="153">
                  <c:v>44007.291666666664</c:v>
                </c:pt>
                <c:pt idx="154">
                  <c:v>44008.291666666664</c:v>
                </c:pt>
                <c:pt idx="155">
                  <c:v>44011.291666666664</c:v>
                </c:pt>
                <c:pt idx="156">
                  <c:v>44012.291666666664</c:v>
                </c:pt>
                <c:pt idx="157">
                  <c:v>44013.291666666664</c:v>
                </c:pt>
                <c:pt idx="158">
                  <c:v>44014.291666666664</c:v>
                </c:pt>
                <c:pt idx="159">
                  <c:v>44018.291666666664</c:v>
                </c:pt>
                <c:pt idx="160">
                  <c:v>44019.291666666664</c:v>
                </c:pt>
                <c:pt idx="161">
                  <c:v>44020.291666666664</c:v>
                </c:pt>
                <c:pt idx="162">
                  <c:v>44021.291666666664</c:v>
                </c:pt>
                <c:pt idx="163">
                  <c:v>44022.291666666664</c:v>
                </c:pt>
                <c:pt idx="164">
                  <c:v>44025.291666666664</c:v>
                </c:pt>
                <c:pt idx="165">
                  <c:v>44026.291666666664</c:v>
                </c:pt>
                <c:pt idx="166">
                  <c:v>44027.291666666664</c:v>
                </c:pt>
                <c:pt idx="167">
                  <c:v>44028.291666666664</c:v>
                </c:pt>
                <c:pt idx="168">
                  <c:v>44029.291666666664</c:v>
                </c:pt>
                <c:pt idx="169">
                  <c:v>44032.291666666664</c:v>
                </c:pt>
                <c:pt idx="170">
                  <c:v>44033.291666666664</c:v>
                </c:pt>
                <c:pt idx="171">
                  <c:v>44034.291666666664</c:v>
                </c:pt>
                <c:pt idx="172">
                  <c:v>44035.291666666664</c:v>
                </c:pt>
                <c:pt idx="173">
                  <c:v>44036.291666666664</c:v>
                </c:pt>
                <c:pt idx="174">
                  <c:v>44039.291666666664</c:v>
                </c:pt>
                <c:pt idx="175">
                  <c:v>44040.291666666664</c:v>
                </c:pt>
                <c:pt idx="176">
                  <c:v>44041.291666666664</c:v>
                </c:pt>
                <c:pt idx="177">
                  <c:v>44042.291666666664</c:v>
                </c:pt>
                <c:pt idx="178">
                  <c:v>44043.291666666664</c:v>
                </c:pt>
                <c:pt idx="179">
                  <c:v>44046.291666666664</c:v>
                </c:pt>
                <c:pt idx="180">
                  <c:v>44047.291666666664</c:v>
                </c:pt>
                <c:pt idx="181">
                  <c:v>44048.291666666664</c:v>
                </c:pt>
                <c:pt idx="182">
                  <c:v>44049.291666666664</c:v>
                </c:pt>
                <c:pt idx="183">
                  <c:v>44050.291666666664</c:v>
                </c:pt>
                <c:pt idx="184">
                  <c:v>44053.291666666664</c:v>
                </c:pt>
                <c:pt idx="185">
                  <c:v>44054.291666666664</c:v>
                </c:pt>
                <c:pt idx="186">
                  <c:v>44055.291666666664</c:v>
                </c:pt>
                <c:pt idx="187">
                  <c:v>44056.291666666664</c:v>
                </c:pt>
                <c:pt idx="188">
                  <c:v>44057.291666666664</c:v>
                </c:pt>
                <c:pt idx="189">
                  <c:v>44060.291666666664</c:v>
                </c:pt>
                <c:pt idx="190">
                  <c:v>44061.291666666664</c:v>
                </c:pt>
                <c:pt idx="191">
                  <c:v>44062.291666666664</c:v>
                </c:pt>
                <c:pt idx="192">
                  <c:v>44063.291666666664</c:v>
                </c:pt>
                <c:pt idx="193">
                  <c:v>44064.291666666664</c:v>
                </c:pt>
                <c:pt idx="194">
                  <c:v>44067.291666666664</c:v>
                </c:pt>
                <c:pt idx="195">
                  <c:v>44068.291666666664</c:v>
                </c:pt>
                <c:pt idx="196">
                  <c:v>44069.291666666664</c:v>
                </c:pt>
                <c:pt idx="197">
                  <c:v>44070.291666666664</c:v>
                </c:pt>
                <c:pt idx="198">
                  <c:v>44071.291666666664</c:v>
                </c:pt>
                <c:pt idx="199">
                  <c:v>44074.291666666664</c:v>
                </c:pt>
                <c:pt idx="200">
                  <c:v>44075.291666666664</c:v>
                </c:pt>
                <c:pt idx="201">
                  <c:v>44076.291666666664</c:v>
                </c:pt>
                <c:pt idx="202">
                  <c:v>44077.291666666664</c:v>
                </c:pt>
                <c:pt idx="203">
                  <c:v>44078.291666666664</c:v>
                </c:pt>
                <c:pt idx="204">
                  <c:v>44082.291666666664</c:v>
                </c:pt>
                <c:pt idx="205">
                  <c:v>44083.291666666664</c:v>
                </c:pt>
                <c:pt idx="206">
                  <c:v>44084.291666666664</c:v>
                </c:pt>
                <c:pt idx="207">
                  <c:v>44085.291666666664</c:v>
                </c:pt>
                <c:pt idx="208">
                  <c:v>44088.291666666664</c:v>
                </c:pt>
                <c:pt idx="209">
                  <c:v>44089.291666666664</c:v>
                </c:pt>
                <c:pt idx="210">
                  <c:v>44090.291666666664</c:v>
                </c:pt>
                <c:pt idx="211">
                  <c:v>44091.291666666664</c:v>
                </c:pt>
                <c:pt idx="212">
                  <c:v>44092.291666666664</c:v>
                </c:pt>
                <c:pt idx="213">
                  <c:v>44095.291666666664</c:v>
                </c:pt>
                <c:pt idx="214">
                  <c:v>44096.291666666664</c:v>
                </c:pt>
                <c:pt idx="215">
                  <c:v>44097.291666666664</c:v>
                </c:pt>
                <c:pt idx="216">
                  <c:v>44098.291666666664</c:v>
                </c:pt>
                <c:pt idx="217">
                  <c:v>44099.291666666664</c:v>
                </c:pt>
                <c:pt idx="218">
                  <c:v>44102.291666666664</c:v>
                </c:pt>
                <c:pt idx="219">
                  <c:v>44103.291666666664</c:v>
                </c:pt>
                <c:pt idx="220">
                  <c:v>44104.291666666664</c:v>
                </c:pt>
                <c:pt idx="221">
                  <c:v>44105.291666666664</c:v>
                </c:pt>
                <c:pt idx="222">
                  <c:v>44106.291666666664</c:v>
                </c:pt>
                <c:pt idx="223">
                  <c:v>44109.291666666664</c:v>
                </c:pt>
                <c:pt idx="224">
                  <c:v>44110.291666666664</c:v>
                </c:pt>
                <c:pt idx="225">
                  <c:v>44111.291666666664</c:v>
                </c:pt>
                <c:pt idx="226">
                  <c:v>44112.291666666664</c:v>
                </c:pt>
                <c:pt idx="227">
                  <c:v>44113.291666666664</c:v>
                </c:pt>
                <c:pt idx="228">
                  <c:v>44116.291666666664</c:v>
                </c:pt>
                <c:pt idx="229">
                  <c:v>44117.291666666664</c:v>
                </c:pt>
                <c:pt idx="230">
                  <c:v>44118.291666666664</c:v>
                </c:pt>
                <c:pt idx="231">
                  <c:v>44119.291666666664</c:v>
                </c:pt>
                <c:pt idx="232">
                  <c:v>44120.291666666664</c:v>
                </c:pt>
                <c:pt idx="233">
                  <c:v>44123.291666666664</c:v>
                </c:pt>
                <c:pt idx="234">
                  <c:v>44124.291666666664</c:v>
                </c:pt>
                <c:pt idx="235">
                  <c:v>44125.291666666664</c:v>
                </c:pt>
                <c:pt idx="236">
                  <c:v>44126.291666666664</c:v>
                </c:pt>
                <c:pt idx="237">
                  <c:v>44127.291666666664</c:v>
                </c:pt>
                <c:pt idx="238">
                  <c:v>44130.291666666664</c:v>
                </c:pt>
                <c:pt idx="239">
                  <c:v>44131.291666666664</c:v>
                </c:pt>
                <c:pt idx="240">
                  <c:v>44132.291666666664</c:v>
                </c:pt>
                <c:pt idx="241">
                  <c:v>44133.291666666664</c:v>
                </c:pt>
                <c:pt idx="242">
                  <c:v>44134.291666666664</c:v>
                </c:pt>
                <c:pt idx="243">
                  <c:v>44137.291666666664</c:v>
                </c:pt>
                <c:pt idx="244">
                  <c:v>44138.291666666664</c:v>
                </c:pt>
                <c:pt idx="245">
                  <c:v>44139.291666666664</c:v>
                </c:pt>
                <c:pt idx="246">
                  <c:v>44140.291666666664</c:v>
                </c:pt>
                <c:pt idx="247">
                  <c:v>44141.291666666664</c:v>
                </c:pt>
                <c:pt idx="248">
                  <c:v>44144.291666666664</c:v>
                </c:pt>
                <c:pt idx="249">
                  <c:v>44145.291666666664</c:v>
                </c:pt>
                <c:pt idx="250">
                  <c:v>44146.291666666664</c:v>
                </c:pt>
                <c:pt idx="251">
                  <c:v>44147.291666666664</c:v>
                </c:pt>
                <c:pt idx="252">
                  <c:v>44148.291666666664</c:v>
                </c:pt>
                <c:pt idx="253">
                  <c:v>44151.291666666664</c:v>
                </c:pt>
                <c:pt idx="254">
                  <c:v>44152.291666666664</c:v>
                </c:pt>
                <c:pt idx="255">
                  <c:v>44153.291666666664</c:v>
                </c:pt>
                <c:pt idx="256">
                  <c:v>44154.291666666664</c:v>
                </c:pt>
                <c:pt idx="257">
                  <c:v>44155.291666666664</c:v>
                </c:pt>
                <c:pt idx="258">
                  <c:v>44158.291666666664</c:v>
                </c:pt>
                <c:pt idx="259">
                  <c:v>44159.291666666664</c:v>
                </c:pt>
                <c:pt idx="260">
                  <c:v>44160.291666666664</c:v>
                </c:pt>
                <c:pt idx="261">
                  <c:v>44162.291666666664</c:v>
                </c:pt>
                <c:pt idx="262">
                  <c:v>44165.291666666664</c:v>
                </c:pt>
                <c:pt idx="263">
                  <c:v>44166.291666666664</c:v>
                </c:pt>
                <c:pt idx="264">
                  <c:v>44167.291666666664</c:v>
                </c:pt>
                <c:pt idx="265">
                  <c:v>44168.291666666664</c:v>
                </c:pt>
                <c:pt idx="266">
                  <c:v>44169.291666666664</c:v>
                </c:pt>
                <c:pt idx="267">
                  <c:v>44172.291666666664</c:v>
                </c:pt>
                <c:pt idx="268">
                  <c:v>44173.291666666664</c:v>
                </c:pt>
                <c:pt idx="269">
                  <c:v>44174.291666666664</c:v>
                </c:pt>
                <c:pt idx="270">
                  <c:v>44175.291666666664</c:v>
                </c:pt>
                <c:pt idx="271">
                  <c:v>44176.291666666664</c:v>
                </c:pt>
                <c:pt idx="272">
                  <c:v>44179.291666666664</c:v>
                </c:pt>
                <c:pt idx="273">
                  <c:v>44180.291666666664</c:v>
                </c:pt>
                <c:pt idx="274">
                  <c:v>44181.291666666664</c:v>
                </c:pt>
                <c:pt idx="275">
                  <c:v>44182.291666666664</c:v>
                </c:pt>
                <c:pt idx="276">
                  <c:v>44183.291666666664</c:v>
                </c:pt>
                <c:pt idx="277">
                  <c:v>44186.291666666664</c:v>
                </c:pt>
                <c:pt idx="278">
                  <c:v>44187.291666666664</c:v>
                </c:pt>
                <c:pt idx="279">
                  <c:v>44188.291666666664</c:v>
                </c:pt>
                <c:pt idx="280">
                  <c:v>44189.291666666664</c:v>
                </c:pt>
                <c:pt idx="281">
                  <c:v>44193.291666666664</c:v>
                </c:pt>
                <c:pt idx="282">
                  <c:v>44194.291666666664</c:v>
                </c:pt>
                <c:pt idx="283">
                  <c:v>44195.291666666664</c:v>
                </c:pt>
                <c:pt idx="284">
                  <c:v>44196.291666666664</c:v>
                </c:pt>
                <c:pt idx="285">
                  <c:v>44200.291666666664</c:v>
                </c:pt>
                <c:pt idx="286">
                  <c:v>44201.291666666664</c:v>
                </c:pt>
                <c:pt idx="287">
                  <c:v>44202.291666666664</c:v>
                </c:pt>
                <c:pt idx="288">
                  <c:v>44203.291666666664</c:v>
                </c:pt>
                <c:pt idx="289">
                  <c:v>44204.291666666664</c:v>
                </c:pt>
                <c:pt idx="290">
                  <c:v>44207.291666666664</c:v>
                </c:pt>
                <c:pt idx="291">
                  <c:v>44208.291666666664</c:v>
                </c:pt>
                <c:pt idx="292">
                  <c:v>44209.291666666664</c:v>
                </c:pt>
                <c:pt idx="293">
                  <c:v>44210.291666666664</c:v>
                </c:pt>
                <c:pt idx="294">
                  <c:v>44211.291666666664</c:v>
                </c:pt>
                <c:pt idx="295">
                  <c:v>44215.291666666664</c:v>
                </c:pt>
                <c:pt idx="296">
                  <c:v>44216.291666666664</c:v>
                </c:pt>
                <c:pt idx="297">
                  <c:v>44217.291666666664</c:v>
                </c:pt>
                <c:pt idx="298">
                  <c:v>44218.291666666664</c:v>
                </c:pt>
                <c:pt idx="299">
                  <c:v>44221.291666666664</c:v>
                </c:pt>
                <c:pt idx="300">
                  <c:v>44222.291666666664</c:v>
                </c:pt>
                <c:pt idx="301">
                  <c:v>44223.291666666664</c:v>
                </c:pt>
                <c:pt idx="302">
                  <c:v>44224.291666666664</c:v>
                </c:pt>
                <c:pt idx="303">
                  <c:v>44225.291666666664</c:v>
                </c:pt>
                <c:pt idx="304">
                  <c:v>44228.291666666664</c:v>
                </c:pt>
                <c:pt idx="305">
                  <c:v>44229.291666666664</c:v>
                </c:pt>
                <c:pt idx="306">
                  <c:v>44230.291666666664</c:v>
                </c:pt>
                <c:pt idx="307">
                  <c:v>44231.291666666664</c:v>
                </c:pt>
                <c:pt idx="308">
                  <c:v>44232.291666666664</c:v>
                </c:pt>
                <c:pt idx="309">
                  <c:v>44235.291666666664</c:v>
                </c:pt>
                <c:pt idx="310">
                  <c:v>44236.291666666664</c:v>
                </c:pt>
                <c:pt idx="311">
                  <c:v>44237.291666666664</c:v>
                </c:pt>
                <c:pt idx="312">
                  <c:v>44238.291666666664</c:v>
                </c:pt>
                <c:pt idx="313">
                  <c:v>44239.291666666664</c:v>
                </c:pt>
                <c:pt idx="314">
                  <c:v>44243.291666666664</c:v>
                </c:pt>
                <c:pt idx="315">
                  <c:v>44244.291666666664</c:v>
                </c:pt>
                <c:pt idx="316">
                  <c:v>44245.291666666664</c:v>
                </c:pt>
                <c:pt idx="317">
                  <c:v>44246.291666666664</c:v>
                </c:pt>
                <c:pt idx="318">
                  <c:v>44249.291666666664</c:v>
                </c:pt>
                <c:pt idx="319">
                  <c:v>44250.291666666664</c:v>
                </c:pt>
                <c:pt idx="320">
                  <c:v>44251.291666666664</c:v>
                </c:pt>
                <c:pt idx="321">
                  <c:v>44252.291666666664</c:v>
                </c:pt>
                <c:pt idx="322">
                  <c:v>44253.291666666664</c:v>
                </c:pt>
                <c:pt idx="323">
                  <c:v>44256.291666666664</c:v>
                </c:pt>
                <c:pt idx="324">
                  <c:v>44257.291666666664</c:v>
                </c:pt>
                <c:pt idx="325">
                  <c:v>44258.291666666664</c:v>
                </c:pt>
                <c:pt idx="326">
                  <c:v>44259.291666666664</c:v>
                </c:pt>
                <c:pt idx="327">
                  <c:v>44260.291666666664</c:v>
                </c:pt>
                <c:pt idx="328">
                  <c:v>44263.291666666664</c:v>
                </c:pt>
                <c:pt idx="329">
                  <c:v>44264.291666666664</c:v>
                </c:pt>
                <c:pt idx="330">
                  <c:v>44265.291666666664</c:v>
                </c:pt>
                <c:pt idx="331">
                  <c:v>44266.291666666664</c:v>
                </c:pt>
                <c:pt idx="332">
                  <c:v>44267.291666666664</c:v>
                </c:pt>
                <c:pt idx="333">
                  <c:v>44270.291666666664</c:v>
                </c:pt>
                <c:pt idx="334">
                  <c:v>44271.291666666664</c:v>
                </c:pt>
                <c:pt idx="335">
                  <c:v>44272.291666666664</c:v>
                </c:pt>
                <c:pt idx="336">
                  <c:v>44273.291666666664</c:v>
                </c:pt>
                <c:pt idx="337">
                  <c:v>44274.291666666664</c:v>
                </c:pt>
                <c:pt idx="338">
                  <c:v>44277.291666666664</c:v>
                </c:pt>
                <c:pt idx="339">
                  <c:v>44278.291666666664</c:v>
                </c:pt>
                <c:pt idx="340">
                  <c:v>44279.291666666664</c:v>
                </c:pt>
                <c:pt idx="341">
                  <c:v>44280.291666666664</c:v>
                </c:pt>
                <c:pt idx="342">
                  <c:v>44281.291666666664</c:v>
                </c:pt>
                <c:pt idx="343">
                  <c:v>44284.291666666664</c:v>
                </c:pt>
                <c:pt idx="344">
                  <c:v>44285.291666666664</c:v>
                </c:pt>
                <c:pt idx="345">
                  <c:v>44286.291666666664</c:v>
                </c:pt>
                <c:pt idx="346">
                  <c:v>44287.291666666664</c:v>
                </c:pt>
                <c:pt idx="347">
                  <c:v>44291.291666666664</c:v>
                </c:pt>
                <c:pt idx="348">
                  <c:v>44292.291666666664</c:v>
                </c:pt>
                <c:pt idx="349">
                  <c:v>44293.291666666664</c:v>
                </c:pt>
                <c:pt idx="350">
                  <c:v>44294.291666666664</c:v>
                </c:pt>
                <c:pt idx="351">
                  <c:v>44295.291666666664</c:v>
                </c:pt>
                <c:pt idx="352">
                  <c:v>44298.291666666664</c:v>
                </c:pt>
                <c:pt idx="353">
                  <c:v>44299.291666666664</c:v>
                </c:pt>
                <c:pt idx="354">
                  <c:v>44300.291666666664</c:v>
                </c:pt>
                <c:pt idx="355">
                  <c:v>44301.291666666664</c:v>
                </c:pt>
                <c:pt idx="356">
                  <c:v>44302.291666666664</c:v>
                </c:pt>
                <c:pt idx="357">
                  <c:v>44305.291666666664</c:v>
                </c:pt>
                <c:pt idx="358">
                  <c:v>44306.291666666664</c:v>
                </c:pt>
                <c:pt idx="359">
                  <c:v>44307.291666666664</c:v>
                </c:pt>
                <c:pt idx="360">
                  <c:v>44308.291666666664</c:v>
                </c:pt>
                <c:pt idx="361">
                  <c:v>44309.291666666664</c:v>
                </c:pt>
                <c:pt idx="362">
                  <c:v>44312.291666666664</c:v>
                </c:pt>
                <c:pt idx="363">
                  <c:v>44313.291666666664</c:v>
                </c:pt>
                <c:pt idx="364">
                  <c:v>44314.291666666664</c:v>
                </c:pt>
                <c:pt idx="365">
                  <c:v>44315.291666666664</c:v>
                </c:pt>
                <c:pt idx="366">
                  <c:v>44316.291666666664</c:v>
                </c:pt>
                <c:pt idx="367">
                  <c:v>44319.291666666664</c:v>
                </c:pt>
                <c:pt idx="368">
                  <c:v>44320.291666666664</c:v>
                </c:pt>
                <c:pt idx="369">
                  <c:v>44321.291666666664</c:v>
                </c:pt>
                <c:pt idx="370">
                  <c:v>44322.291666666664</c:v>
                </c:pt>
                <c:pt idx="371">
                  <c:v>44323.291666666664</c:v>
                </c:pt>
                <c:pt idx="372">
                  <c:v>44326.291666666664</c:v>
                </c:pt>
                <c:pt idx="373">
                  <c:v>44327.291666666664</c:v>
                </c:pt>
                <c:pt idx="374">
                  <c:v>44328.291666666664</c:v>
                </c:pt>
                <c:pt idx="375">
                  <c:v>44329.291666666664</c:v>
                </c:pt>
                <c:pt idx="376">
                  <c:v>44330.291666666664</c:v>
                </c:pt>
                <c:pt idx="377">
                  <c:v>44333.291666666664</c:v>
                </c:pt>
                <c:pt idx="378">
                  <c:v>44334.291666666664</c:v>
                </c:pt>
                <c:pt idx="379">
                  <c:v>44335.291666666664</c:v>
                </c:pt>
                <c:pt idx="380">
                  <c:v>44336.291666666664</c:v>
                </c:pt>
                <c:pt idx="381">
                  <c:v>44337.291666666664</c:v>
                </c:pt>
                <c:pt idx="382">
                  <c:v>44340.291666666664</c:v>
                </c:pt>
                <c:pt idx="383">
                  <c:v>44341.291666666664</c:v>
                </c:pt>
                <c:pt idx="384">
                  <c:v>44342.291666666664</c:v>
                </c:pt>
                <c:pt idx="385">
                  <c:v>44343.291666666664</c:v>
                </c:pt>
                <c:pt idx="386">
                  <c:v>44344.291666666664</c:v>
                </c:pt>
                <c:pt idx="387">
                  <c:v>44348.291666666664</c:v>
                </c:pt>
                <c:pt idx="388">
                  <c:v>44349.291666666664</c:v>
                </c:pt>
                <c:pt idx="389">
                  <c:v>44350.291666666664</c:v>
                </c:pt>
                <c:pt idx="390">
                  <c:v>44351.291666666664</c:v>
                </c:pt>
                <c:pt idx="391">
                  <c:v>44354.291666666664</c:v>
                </c:pt>
                <c:pt idx="392">
                  <c:v>44355.291666666664</c:v>
                </c:pt>
                <c:pt idx="393">
                  <c:v>44356.291666666664</c:v>
                </c:pt>
                <c:pt idx="394">
                  <c:v>44357.291666666664</c:v>
                </c:pt>
                <c:pt idx="395">
                  <c:v>44358.291666666664</c:v>
                </c:pt>
                <c:pt idx="396">
                  <c:v>44361.291666666664</c:v>
                </c:pt>
                <c:pt idx="397">
                  <c:v>44362.291666666664</c:v>
                </c:pt>
                <c:pt idx="398">
                  <c:v>44363.291666666664</c:v>
                </c:pt>
                <c:pt idx="399">
                  <c:v>44364.291666666664</c:v>
                </c:pt>
                <c:pt idx="400">
                  <c:v>44365.291666666664</c:v>
                </c:pt>
                <c:pt idx="401">
                  <c:v>44368.291666666664</c:v>
                </c:pt>
                <c:pt idx="402">
                  <c:v>44369.291666666664</c:v>
                </c:pt>
                <c:pt idx="403">
                  <c:v>44370.291666666664</c:v>
                </c:pt>
                <c:pt idx="404">
                  <c:v>44371.291666666664</c:v>
                </c:pt>
                <c:pt idx="405">
                  <c:v>44372.291666666664</c:v>
                </c:pt>
                <c:pt idx="406">
                  <c:v>44375.291666666664</c:v>
                </c:pt>
                <c:pt idx="407">
                  <c:v>44376.291666666664</c:v>
                </c:pt>
                <c:pt idx="408">
                  <c:v>44377.291666666664</c:v>
                </c:pt>
                <c:pt idx="409">
                  <c:v>44378.291666666664</c:v>
                </c:pt>
                <c:pt idx="410">
                  <c:v>44379.291666666664</c:v>
                </c:pt>
                <c:pt idx="411">
                  <c:v>44383.291666666664</c:v>
                </c:pt>
                <c:pt idx="412">
                  <c:v>44384.291666666664</c:v>
                </c:pt>
                <c:pt idx="413">
                  <c:v>44385.291666666664</c:v>
                </c:pt>
                <c:pt idx="414">
                  <c:v>44386.291666666664</c:v>
                </c:pt>
                <c:pt idx="415">
                  <c:v>44389.291666666664</c:v>
                </c:pt>
                <c:pt idx="416">
                  <c:v>44390.291666666664</c:v>
                </c:pt>
                <c:pt idx="417">
                  <c:v>44391.291666666664</c:v>
                </c:pt>
                <c:pt idx="418">
                  <c:v>44392.291666666664</c:v>
                </c:pt>
                <c:pt idx="419">
                  <c:v>44393.291666666664</c:v>
                </c:pt>
                <c:pt idx="420">
                  <c:v>44396.291666666664</c:v>
                </c:pt>
                <c:pt idx="421">
                  <c:v>44397.291666666664</c:v>
                </c:pt>
                <c:pt idx="422">
                  <c:v>44398.291666666664</c:v>
                </c:pt>
                <c:pt idx="423">
                  <c:v>44399.291666666664</c:v>
                </c:pt>
                <c:pt idx="424">
                  <c:v>44400.291666666664</c:v>
                </c:pt>
                <c:pt idx="425">
                  <c:v>44403.291666666664</c:v>
                </c:pt>
                <c:pt idx="426">
                  <c:v>44404.291666666664</c:v>
                </c:pt>
                <c:pt idx="427">
                  <c:v>44405.291666666664</c:v>
                </c:pt>
                <c:pt idx="428">
                  <c:v>44406.291666666664</c:v>
                </c:pt>
                <c:pt idx="429">
                  <c:v>44407.291666666664</c:v>
                </c:pt>
                <c:pt idx="430">
                  <c:v>44410.291666666664</c:v>
                </c:pt>
                <c:pt idx="431">
                  <c:v>44411.291666666664</c:v>
                </c:pt>
                <c:pt idx="432">
                  <c:v>44412.291666666664</c:v>
                </c:pt>
                <c:pt idx="433">
                  <c:v>44413.291666666664</c:v>
                </c:pt>
                <c:pt idx="434">
                  <c:v>44414.291666666664</c:v>
                </c:pt>
                <c:pt idx="435">
                  <c:v>44417.291666666664</c:v>
                </c:pt>
                <c:pt idx="436">
                  <c:v>44418.291666666664</c:v>
                </c:pt>
                <c:pt idx="437">
                  <c:v>44419.291666666664</c:v>
                </c:pt>
                <c:pt idx="438">
                  <c:v>44420.291666666664</c:v>
                </c:pt>
                <c:pt idx="439">
                  <c:v>44421.291666666664</c:v>
                </c:pt>
                <c:pt idx="440">
                  <c:v>44424.291666666664</c:v>
                </c:pt>
                <c:pt idx="441">
                  <c:v>44425.291666666664</c:v>
                </c:pt>
                <c:pt idx="442">
                  <c:v>44426.291666666664</c:v>
                </c:pt>
                <c:pt idx="443">
                  <c:v>44427.291666666664</c:v>
                </c:pt>
                <c:pt idx="444">
                  <c:v>44428.291666666664</c:v>
                </c:pt>
                <c:pt idx="445">
                  <c:v>44431.291666666664</c:v>
                </c:pt>
                <c:pt idx="446">
                  <c:v>44432.291666666664</c:v>
                </c:pt>
                <c:pt idx="447">
                  <c:v>44433.291666666664</c:v>
                </c:pt>
                <c:pt idx="448">
                  <c:v>44434.291666666664</c:v>
                </c:pt>
                <c:pt idx="449">
                  <c:v>44435.291666666664</c:v>
                </c:pt>
                <c:pt idx="450">
                  <c:v>44438.291666666664</c:v>
                </c:pt>
                <c:pt idx="451">
                  <c:v>44439.291666666664</c:v>
                </c:pt>
                <c:pt idx="452">
                  <c:v>44440.291666666664</c:v>
                </c:pt>
                <c:pt idx="453">
                  <c:v>44441.291666666664</c:v>
                </c:pt>
                <c:pt idx="454">
                  <c:v>44442.291666666664</c:v>
                </c:pt>
                <c:pt idx="455">
                  <c:v>44446.291666666664</c:v>
                </c:pt>
                <c:pt idx="456">
                  <c:v>44447.291666666664</c:v>
                </c:pt>
                <c:pt idx="457">
                  <c:v>44448.291666666664</c:v>
                </c:pt>
                <c:pt idx="458">
                  <c:v>44449.291666666664</c:v>
                </c:pt>
                <c:pt idx="459">
                  <c:v>44452.291666666664</c:v>
                </c:pt>
                <c:pt idx="460">
                  <c:v>44453.291666666664</c:v>
                </c:pt>
                <c:pt idx="461">
                  <c:v>44454.291666666664</c:v>
                </c:pt>
                <c:pt idx="462">
                  <c:v>44455.291666666664</c:v>
                </c:pt>
                <c:pt idx="463">
                  <c:v>44456.291666666664</c:v>
                </c:pt>
                <c:pt idx="464">
                  <c:v>44459.291666666664</c:v>
                </c:pt>
                <c:pt idx="465">
                  <c:v>44460.291666666664</c:v>
                </c:pt>
                <c:pt idx="466">
                  <c:v>44461.291666666664</c:v>
                </c:pt>
                <c:pt idx="467">
                  <c:v>44462.291666666664</c:v>
                </c:pt>
                <c:pt idx="468">
                  <c:v>44463.291666666664</c:v>
                </c:pt>
                <c:pt idx="469">
                  <c:v>44466.291666666664</c:v>
                </c:pt>
                <c:pt idx="470">
                  <c:v>44467.291666666664</c:v>
                </c:pt>
                <c:pt idx="471">
                  <c:v>44468.291666666664</c:v>
                </c:pt>
                <c:pt idx="472">
                  <c:v>44469.291666666664</c:v>
                </c:pt>
                <c:pt idx="473">
                  <c:v>44470.291666666664</c:v>
                </c:pt>
                <c:pt idx="474">
                  <c:v>44473.291666666664</c:v>
                </c:pt>
                <c:pt idx="475">
                  <c:v>44474.291666666664</c:v>
                </c:pt>
                <c:pt idx="476">
                  <c:v>44475.291666666664</c:v>
                </c:pt>
                <c:pt idx="477">
                  <c:v>44476.291666666664</c:v>
                </c:pt>
                <c:pt idx="478">
                  <c:v>44477.291666666664</c:v>
                </c:pt>
                <c:pt idx="479">
                  <c:v>44480.291666666664</c:v>
                </c:pt>
                <c:pt idx="480">
                  <c:v>44481.291666666664</c:v>
                </c:pt>
                <c:pt idx="481">
                  <c:v>44482.291666666664</c:v>
                </c:pt>
                <c:pt idx="482">
                  <c:v>44483.291666666664</c:v>
                </c:pt>
                <c:pt idx="483">
                  <c:v>44484.291666666664</c:v>
                </c:pt>
                <c:pt idx="484">
                  <c:v>44487.291666666664</c:v>
                </c:pt>
                <c:pt idx="485">
                  <c:v>44488.291666666664</c:v>
                </c:pt>
                <c:pt idx="486">
                  <c:v>44489.291666666664</c:v>
                </c:pt>
                <c:pt idx="487">
                  <c:v>44490.291666666664</c:v>
                </c:pt>
                <c:pt idx="488">
                  <c:v>44491.291666666664</c:v>
                </c:pt>
                <c:pt idx="489">
                  <c:v>44494.291666666664</c:v>
                </c:pt>
                <c:pt idx="490">
                  <c:v>44495.291666666664</c:v>
                </c:pt>
                <c:pt idx="491">
                  <c:v>44496.291666666664</c:v>
                </c:pt>
                <c:pt idx="492">
                  <c:v>44497.291666666664</c:v>
                </c:pt>
                <c:pt idx="493">
                  <c:v>44498.291666666664</c:v>
                </c:pt>
                <c:pt idx="494">
                  <c:v>44501.291666666664</c:v>
                </c:pt>
                <c:pt idx="495">
                  <c:v>44502.291666666664</c:v>
                </c:pt>
                <c:pt idx="496">
                  <c:v>44503.291666666664</c:v>
                </c:pt>
                <c:pt idx="497">
                  <c:v>44504.291666666664</c:v>
                </c:pt>
                <c:pt idx="498">
                  <c:v>44505.291666666664</c:v>
                </c:pt>
                <c:pt idx="499">
                  <c:v>44508.291666666664</c:v>
                </c:pt>
                <c:pt idx="500">
                  <c:v>44509.291666666664</c:v>
                </c:pt>
                <c:pt idx="501">
                  <c:v>44510.291666666664</c:v>
                </c:pt>
                <c:pt idx="502">
                  <c:v>44511.291666666664</c:v>
                </c:pt>
                <c:pt idx="503">
                  <c:v>44512.291666666664</c:v>
                </c:pt>
                <c:pt idx="504">
                  <c:v>44515.291666666664</c:v>
                </c:pt>
                <c:pt idx="505">
                  <c:v>44516.291666666664</c:v>
                </c:pt>
                <c:pt idx="506">
                  <c:v>44517.291666666664</c:v>
                </c:pt>
                <c:pt idx="507">
                  <c:v>44518.291666666664</c:v>
                </c:pt>
                <c:pt idx="508">
                  <c:v>44519.291666666664</c:v>
                </c:pt>
                <c:pt idx="509">
                  <c:v>44522.291666666664</c:v>
                </c:pt>
                <c:pt idx="510">
                  <c:v>44523.291666666664</c:v>
                </c:pt>
                <c:pt idx="511">
                  <c:v>44524.291666666664</c:v>
                </c:pt>
                <c:pt idx="512">
                  <c:v>44526.291666666664</c:v>
                </c:pt>
                <c:pt idx="513">
                  <c:v>44529.291666666664</c:v>
                </c:pt>
                <c:pt idx="514">
                  <c:v>44530.291666666664</c:v>
                </c:pt>
                <c:pt idx="515">
                  <c:v>44531.291666666664</c:v>
                </c:pt>
                <c:pt idx="516">
                  <c:v>44532.291666666664</c:v>
                </c:pt>
                <c:pt idx="517">
                  <c:v>44533.291666666664</c:v>
                </c:pt>
                <c:pt idx="518">
                  <c:v>44536.291666666664</c:v>
                </c:pt>
                <c:pt idx="519">
                  <c:v>44537.291666666664</c:v>
                </c:pt>
                <c:pt idx="520">
                  <c:v>44538.291666666664</c:v>
                </c:pt>
                <c:pt idx="521">
                  <c:v>44539.291666666664</c:v>
                </c:pt>
                <c:pt idx="522">
                  <c:v>44540.291666666664</c:v>
                </c:pt>
                <c:pt idx="523">
                  <c:v>44543.291666666664</c:v>
                </c:pt>
                <c:pt idx="524">
                  <c:v>44544.291666666664</c:v>
                </c:pt>
                <c:pt idx="525">
                  <c:v>44545.291666666664</c:v>
                </c:pt>
                <c:pt idx="526">
                  <c:v>44546.291666666664</c:v>
                </c:pt>
                <c:pt idx="527">
                  <c:v>44547.291666666664</c:v>
                </c:pt>
                <c:pt idx="528">
                  <c:v>44550.291666666664</c:v>
                </c:pt>
                <c:pt idx="529">
                  <c:v>44551.291666666664</c:v>
                </c:pt>
                <c:pt idx="530">
                  <c:v>44552.291666666664</c:v>
                </c:pt>
                <c:pt idx="531">
                  <c:v>44553.291666666664</c:v>
                </c:pt>
                <c:pt idx="532">
                  <c:v>44557.291666666664</c:v>
                </c:pt>
                <c:pt idx="533">
                  <c:v>44558.291666666664</c:v>
                </c:pt>
                <c:pt idx="534">
                  <c:v>44559.291666666664</c:v>
                </c:pt>
                <c:pt idx="535">
                  <c:v>44560.291666666664</c:v>
                </c:pt>
                <c:pt idx="536">
                  <c:v>44561.291666666664</c:v>
                </c:pt>
                <c:pt idx="537">
                  <c:v>44564.291666666664</c:v>
                </c:pt>
                <c:pt idx="538">
                  <c:v>44565.291666666664</c:v>
                </c:pt>
                <c:pt idx="539">
                  <c:v>44566.291666666664</c:v>
                </c:pt>
                <c:pt idx="540">
                  <c:v>44567.291666666664</c:v>
                </c:pt>
                <c:pt idx="541">
                  <c:v>44568.291666666664</c:v>
                </c:pt>
                <c:pt idx="542">
                  <c:v>44571.291666666664</c:v>
                </c:pt>
                <c:pt idx="543">
                  <c:v>44572.291666666664</c:v>
                </c:pt>
                <c:pt idx="544">
                  <c:v>44573.291666666664</c:v>
                </c:pt>
                <c:pt idx="545">
                  <c:v>44574.291666666664</c:v>
                </c:pt>
                <c:pt idx="546">
                  <c:v>44575.291666666664</c:v>
                </c:pt>
                <c:pt idx="547">
                  <c:v>44579.291666666664</c:v>
                </c:pt>
                <c:pt idx="548">
                  <c:v>44580.291666666664</c:v>
                </c:pt>
                <c:pt idx="549">
                  <c:v>44581.291666666664</c:v>
                </c:pt>
                <c:pt idx="550">
                  <c:v>44582.291666666664</c:v>
                </c:pt>
                <c:pt idx="551">
                  <c:v>44585.291666666664</c:v>
                </c:pt>
                <c:pt idx="552">
                  <c:v>44586.291666666664</c:v>
                </c:pt>
                <c:pt idx="553">
                  <c:v>44587.291666666664</c:v>
                </c:pt>
                <c:pt idx="554">
                  <c:v>44588.291666666664</c:v>
                </c:pt>
                <c:pt idx="555">
                  <c:v>44589.291666666664</c:v>
                </c:pt>
                <c:pt idx="556">
                  <c:v>44592.291666666664</c:v>
                </c:pt>
                <c:pt idx="557">
                  <c:v>44593.291666666664</c:v>
                </c:pt>
                <c:pt idx="558">
                  <c:v>44594.291666666664</c:v>
                </c:pt>
                <c:pt idx="559">
                  <c:v>44595.291666666664</c:v>
                </c:pt>
                <c:pt idx="560">
                  <c:v>44596.291666666664</c:v>
                </c:pt>
                <c:pt idx="561">
                  <c:v>44599.291666666664</c:v>
                </c:pt>
                <c:pt idx="562">
                  <c:v>44600.291666666664</c:v>
                </c:pt>
                <c:pt idx="563">
                  <c:v>44601.291666666664</c:v>
                </c:pt>
                <c:pt idx="564">
                  <c:v>44602.291666666664</c:v>
                </c:pt>
                <c:pt idx="565">
                  <c:v>44603.291666666664</c:v>
                </c:pt>
                <c:pt idx="566">
                  <c:v>44606.291666666664</c:v>
                </c:pt>
                <c:pt idx="567">
                  <c:v>44607.291666666664</c:v>
                </c:pt>
                <c:pt idx="568">
                  <c:v>44608.291666666664</c:v>
                </c:pt>
                <c:pt idx="569">
                  <c:v>44609.291666666664</c:v>
                </c:pt>
                <c:pt idx="570">
                  <c:v>44610.291666666664</c:v>
                </c:pt>
                <c:pt idx="571">
                  <c:v>44614.291666666664</c:v>
                </c:pt>
                <c:pt idx="572">
                  <c:v>44615.291666666664</c:v>
                </c:pt>
                <c:pt idx="573">
                  <c:v>44616.291666666664</c:v>
                </c:pt>
                <c:pt idx="574">
                  <c:v>44617.291666666664</c:v>
                </c:pt>
                <c:pt idx="575">
                  <c:v>44620.291666666664</c:v>
                </c:pt>
                <c:pt idx="576">
                  <c:v>44621.291666666664</c:v>
                </c:pt>
                <c:pt idx="577">
                  <c:v>44622.291666666664</c:v>
                </c:pt>
                <c:pt idx="578">
                  <c:v>44623.291666666664</c:v>
                </c:pt>
                <c:pt idx="579">
                  <c:v>44624.291666666664</c:v>
                </c:pt>
                <c:pt idx="580">
                  <c:v>44627.291666666664</c:v>
                </c:pt>
                <c:pt idx="581">
                  <c:v>44628.291666666664</c:v>
                </c:pt>
                <c:pt idx="582">
                  <c:v>44629.291666666664</c:v>
                </c:pt>
                <c:pt idx="583">
                  <c:v>44630.291666666664</c:v>
                </c:pt>
                <c:pt idx="584">
                  <c:v>44631.291666666664</c:v>
                </c:pt>
                <c:pt idx="585">
                  <c:v>44634.291666666664</c:v>
                </c:pt>
                <c:pt idx="586">
                  <c:v>44635.291666666664</c:v>
                </c:pt>
                <c:pt idx="587">
                  <c:v>44636.291666666664</c:v>
                </c:pt>
                <c:pt idx="588">
                  <c:v>44637.291666666664</c:v>
                </c:pt>
                <c:pt idx="589">
                  <c:v>44638.291666666664</c:v>
                </c:pt>
                <c:pt idx="590">
                  <c:v>44641.291666666664</c:v>
                </c:pt>
                <c:pt idx="591">
                  <c:v>44642.291666666664</c:v>
                </c:pt>
                <c:pt idx="592">
                  <c:v>44643.291666666664</c:v>
                </c:pt>
                <c:pt idx="593">
                  <c:v>44644.291666666664</c:v>
                </c:pt>
                <c:pt idx="594">
                  <c:v>44645.291666666664</c:v>
                </c:pt>
                <c:pt idx="595">
                  <c:v>44648.291666666664</c:v>
                </c:pt>
                <c:pt idx="596">
                  <c:v>44649.291666666664</c:v>
                </c:pt>
                <c:pt idx="597">
                  <c:v>44650.291666666664</c:v>
                </c:pt>
                <c:pt idx="598">
                  <c:v>44651.291666666664</c:v>
                </c:pt>
                <c:pt idx="599">
                  <c:v>44652.291666666664</c:v>
                </c:pt>
                <c:pt idx="600">
                  <c:v>44655.291666666664</c:v>
                </c:pt>
                <c:pt idx="601">
                  <c:v>44656.291666666664</c:v>
                </c:pt>
                <c:pt idx="602">
                  <c:v>44657.291666666664</c:v>
                </c:pt>
                <c:pt idx="603">
                  <c:v>44658.291666666664</c:v>
                </c:pt>
                <c:pt idx="604">
                  <c:v>44659.291666666664</c:v>
                </c:pt>
                <c:pt idx="605">
                  <c:v>44662.291666666664</c:v>
                </c:pt>
                <c:pt idx="606">
                  <c:v>44663.291666666664</c:v>
                </c:pt>
                <c:pt idx="607">
                  <c:v>44664.291666666664</c:v>
                </c:pt>
                <c:pt idx="608">
                  <c:v>44665.291666666664</c:v>
                </c:pt>
                <c:pt idx="609">
                  <c:v>44669.291666666664</c:v>
                </c:pt>
                <c:pt idx="610">
                  <c:v>44670.291666666664</c:v>
                </c:pt>
                <c:pt idx="611">
                  <c:v>44671.291666666664</c:v>
                </c:pt>
                <c:pt idx="612">
                  <c:v>44672.291666666664</c:v>
                </c:pt>
                <c:pt idx="613">
                  <c:v>44673.291666666664</c:v>
                </c:pt>
                <c:pt idx="614">
                  <c:v>44676.291666666664</c:v>
                </c:pt>
                <c:pt idx="615">
                  <c:v>44677.291666666664</c:v>
                </c:pt>
                <c:pt idx="616">
                  <c:v>44678.291666666664</c:v>
                </c:pt>
                <c:pt idx="617">
                  <c:v>44679.291666666664</c:v>
                </c:pt>
                <c:pt idx="618">
                  <c:v>44680.291666666664</c:v>
                </c:pt>
                <c:pt idx="619">
                  <c:v>44683.291666666664</c:v>
                </c:pt>
                <c:pt idx="620">
                  <c:v>44684.291666666664</c:v>
                </c:pt>
                <c:pt idx="621">
                  <c:v>44685.291666666664</c:v>
                </c:pt>
                <c:pt idx="622">
                  <c:v>44686.291666666664</c:v>
                </c:pt>
                <c:pt idx="623">
                  <c:v>44687.291666666664</c:v>
                </c:pt>
                <c:pt idx="624">
                  <c:v>44690.291666666664</c:v>
                </c:pt>
                <c:pt idx="625">
                  <c:v>44691.291666666664</c:v>
                </c:pt>
                <c:pt idx="626">
                  <c:v>44692.291666666664</c:v>
                </c:pt>
                <c:pt idx="627">
                  <c:v>44693.291666666664</c:v>
                </c:pt>
                <c:pt idx="628">
                  <c:v>44694.291666666664</c:v>
                </c:pt>
                <c:pt idx="629">
                  <c:v>44697.291666666664</c:v>
                </c:pt>
                <c:pt idx="630">
                  <c:v>44698.291666666664</c:v>
                </c:pt>
                <c:pt idx="631">
                  <c:v>44699.291666666664</c:v>
                </c:pt>
                <c:pt idx="632">
                  <c:v>44700.291666666664</c:v>
                </c:pt>
                <c:pt idx="633">
                  <c:v>44701.291666666664</c:v>
                </c:pt>
                <c:pt idx="634">
                  <c:v>44704.291666666664</c:v>
                </c:pt>
                <c:pt idx="635">
                  <c:v>44705.291666666664</c:v>
                </c:pt>
                <c:pt idx="636">
                  <c:v>44706.291666666664</c:v>
                </c:pt>
                <c:pt idx="637">
                  <c:v>44707.291666666664</c:v>
                </c:pt>
                <c:pt idx="638">
                  <c:v>44708.291666666664</c:v>
                </c:pt>
                <c:pt idx="639">
                  <c:v>44712.291666666664</c:v>
                </c:pt>
                <c:pt idx="640">
                  <c:v>44713.291666666664</c:v>
                </c:pt>
                <c:pt idx="641">
                  <c:v>44714.291666666664</c:v>
                </c:pt>
                <c:pt idx="642">
                  <c:v>44715.291666666664</c:v>
                </c:pt>
                <c:pt idx="643">
                  <c:v>44718.291666666664</c:v>
                </c:pt>
                <c:pt idx="644">
                  <c:v>44719.291666666664</c:v>
                </c:pt>
                <c:pt idx="645">
                  <c:v>44720.291666666664</c:v>
                </c:pt>
                <c:pt idx="646">
                  <c:v>44721.291666666664</c:v>
                </c:pt>
                <c:pt idx="647">
                  <c:v>44722.291666666664</c:v>
                </c:pt>
                <c:pt idx="648">
                  <c:v>44725.291666666664</c:v>
                </c:pt>
                <c:pt idx="649">
                  <c:v>44726.291666666664</c:v>
                </c:pt>
                <c:pt idx="650">
                  <c:v>44727.291666666664</c:v>
                </c:pt>
                <c:pt idx="651">
                  <c:v>44728.291666666664</c:v>
                </c:pt>
                <c:pt idx="652">
                  <c:v>44729.291666666664</c:v>
                </c:pt>
                <c:pt idx="653">
                  <c:v>44733.291666666664</c:v>
                </c:pt>
                <c:pt idx="654">
                  <c:v>44734.291666666664</c:v>
                </c:pt>
                <c:pt idx="655">
                  <c:v>44735.291666666664</c:v>
                </c:pt>
                <c:pt idx="656">
                  <c:v>44736.291666666664</c:v>
                </c:pt>
                <c:pt idx="657">
                  <c:v>44739.291666666664</c:v>
                </c:pt>
                <c:pt idx="658">
                  <c:v>44740.291666666664</c:v>
                </c:pt>
                <c:pt idx="659">
                  <c:v>44741.291666666664</c:v>
                </c:pt>
                <c:pt idx="660">
                  <c:v>44742.291666666664</c:v>
                </c:pt>
                <c:pt idx="661">
                  <c:v>44743.291666666664</c:v>
                </c:pt>
                <c:pt idx="662">
                  <c:v>44747.291666666664</c:v>
                </c:pt>
                <c:pt idx="663">
                  <c:v>44748.291666666664</c:v>
                </c:pt>
                <c:pt idx="664">
                  <c:v>44749.291666666664</c:v>
                </c:pt>
                <c:pt idx="665">
                  <c:v>44750.291666666664</c:v>
                </c:pt>
                <c:pt idx="666">
                  <c:v>44753.291666666664</c:v>
                </c:pt>
                <c:pt idx="667">
                  <c:v>44754.291666666664</c:v>
                </c:pt>
                <c:pt idx="668">
                  <c:v>44755.291666666664</c:v>
                </c:pt>
                <c:pt idx="669">
                  <c:v>44756.291666666664</c:v>
                </c:pt>
                <c:pt idx="670">
                  <c:v>44757.291666666664</c:v>
                </c:pt>
                <c:pt idx="671">
                  <c:v>44760.291666666664</c:v>
                </c:pt>
                <c:pt idx="672">
                  <c:v>44761.291666666664</c:v>
                </c:pt>
                <c:pt idx="673">
                  <c:v>44762.291666666664</c:v>
                </c:pt>
                <c:pt idx="674">
                  <c:v>44763.291666666664</c:v>
                </c:pt>
                <c:pt idx="675">
                  <c:v>44764.291666666664</c:v>
                </c:pt>
                <c:pt idx="676">
                  <c:v>44767.291666666664</c:v>
                </c:pt>
                <c:pt idx="677">
                  <c:v>44768.291666666664</c:v>
                </c:pt>
                <c:pt idx="678">
                  <c:v>44769.291666666664</c:v>
                </c:pt>
                <c:pt idx="679">
                  <c:v>44770.291666666664</c:v>
                </c:pt>
                <c:pt idx="680">
                  <c:v>44771.291666666664</c:v>
                </c:pt>
                <c:pt idx="681">
                  <c:v>44774.291666666664</c:v>
                </c:pt>
                <c:pt idx="682">
                  <c:v>44775.291666666664</c:v>
                </c:pt>
                <c:pt idx="683">
                  <c:v>44776.291666666664</c:v>
                </c:pt>
                <c:pt idx="684">
                  <c:v>44777.291666666664</c:v>
                </c:pt>
                <c:pt idx="685">
                  <c:v>44778.291666666664</c:v>
                </c:pt>
                <c:pt idx="686">
                  <c:v>44781.291666666664</c:v>
                </c:pt>
                <c:pt idx="687">
                  <c:v>44782.291666666664</c:v>
                </c:pt>
                <c:pt idx="688">
                  <c:v>44783.291666666664</c:v>
                </c:pt>
                <c:pt idx="689">
                  <c:v>44784.291666666664</c:v>
                </c:pt>
                <c:pt idx="690">
                  <c:v>44785.291666666664</c:v>
                </c:pt>
                <c:pt idx="691">
                  <c:v>44788.291666666664</c:v>
                </c:pt>
                <c:pt idx="692">
                  <c:v>44789.291666666664</c:v>
                </c:pt>
                <c:pt idx="693">
                  <c:v>44790.291666666664</c:v>
                </c:pt>
                <c:pt idx="694">
                  <c:v>44791.291666666664</c:v>
                </c:pt>
                <c:pt idx="695">
                  <c:v>44792.291666666664</c:v>
                </c:pt>
                <c:pt idx="696">
                  <c:v>44795.291666666664</c:v>
                </c:pt>
                <c:pt idx="697">
                  <c:v>44796.291666666664</c:v>
                </c:pt>
                <c:pt idx="698">
                  <c:v>44797.291666666664</c:v>
                </c:pt>
                <c:pt idx="699">
                  <c:v>44798.291666666664</c:v>
                </c:pt>
                <c:pt idx="700">
                  <c:v>44799.291666666664</c:v>
                </c:pt>
                <c:pt idx="701">
                  <c:v>44802.291666666664</c:v>
                </c:pt>
                <c:pt idx="702">
                  <c:v>44803.291666666664</c:v>
                </c:pt>
                <c:pt idx="703">
                  <c:v>44804.291666666664</c:v>
                </c:pt>
                <c:pt idx="704">
                  <c:v>44805.291666666664</c:v>
                </c:pt>
                <c:pt idx="705">
                  <c:v>44806.291666666664</c:v>
                </c:pt>
                <c:pt idx="706">
                  <c:v>44810.291666666664</c:v>
                </c:pt>
                <c:pt idx="707">
                  <c:v>44811.291666666664</c:v>
                </c:pt>
                <c:pt idx="708">
                  <c:v>44812.291666666664</c:v>
                </c:pt>
                <c:pt idx="709">
                  <c:v>44813.291666666664</c:v>
                </c:pt>
                <c:pt idx="710">
                  <c:v>44816.291666666664</c:v>
                </c:pt>
                <c:pt idx="711">
                  <c:v>44817.291666666664</c:v>
                </c:pt>
                <c:pt idx="712">
                  <c:v>44818.291666666664</c:v>
                </c:pt>
                <c:pt idx="713">
                  <c:v>44819.291666666664</c:v>
                </c:pt>
                <c:pt idx="714">
                  <c:v>44820.291666666664</c:v>
                </c:pt>
                <c:pt idx="715">
                  <c:v>44823.291666666664</c:v>
                </c:pt>
                <c:pt idx="716">
                  <c:v>44824.291666666664</c:v>
                </c:pt>
                <c:pt idx="717">
                  <c:v>44825.291666666664</c:v>
                </c:pt>
                <c:pt idx="718">
                  <c:v>44826.291666666664</c:v>
                </c:pt>
                <c:pt idx="719">
                  <c:v>44827.291666666664</c:v>
                </c:pt>
                <c:pt idx="720">
                  <c:v>44830.291666666664</c:v>
                </c:pt>
                <c:pt idx="721">
                  <c:v>44831.291666666664</c:v>
                </c:pt>
                <c:pt idx="722">
                  <c:v>44832.291666666664</c:v>
                </c:pt>
                <c:pt idx="723">
                  <c:v>44833.291666666664</c:v>
                </c:pt>
                <c:pt idx="724">
                  <c:v>44834.291666666664</c:v>
                </c:pt>
                <c:pt idx="725">
                  <c:v>44837.291666666664</c:v>
                </c:pt>
                <c:pt idx="726">
                  <c:v>44838.291666666664</c:v>
                </c:pt>
                <c:pt idx="727">
                  <c:v>44839.291666666664</c:v>
                </c:pt>
                <c:pt idx="728">
                  <c:v>44840.291666666664</c:v>
                </c:pt>
                <c:pt idx="729">
                  <c:v>44841.291666666664</c:v>
                </c:pt>
                <c:pt idx="730">
                  <c:v>44844.291666666664</c:v>
                </c:pt>
                <c:pt idx="731">
                  <c:v>44845.291666666664</c:v>
                </c:pt>
                <c:pt idx="732">
                  <c:v>44846.291666666664</c:v>
                </c:pt>
                <c:pt idx="733">
                  <c:v>44847.291666666664</c:v>
                </c:pt>
                <c:pt idx="734">
                  <c:v>44848.291666666664</c:v>
                </c:pt>
                <c:pt idx="735">
                  <c:v>44851.291666666664</c:v>
                </c:pt>
                <c:pt idx="736">
                  <c:v>44852.291666666664</c:v>
                </c:pt>
                <c:pt idx="737">
                  <c:v>44853.291666666664</c:v>
                </c:pt>
                <c:pt idx="738">
                  <c:v>44854.291666666664</c:v>
                </c:pt>
                <c:pt idx="739">
                  <c:v>44855.291666666664</c:v>
                </c:pt>
                <c:pt idx="740">
                  <c:v>44858.291666666664</c:v>
                </c:pt>
                <c:pt idx="741">
                  <c:v>44859.291666666664</c:v>
                </c:pt>
                <c:pt idx="742">
                  <c:v>44860.291666666664</c:v>
                </c:pt>
                <c:pt idx="743">
                  <c:v>44861.291666666664</c:v>
                </c:pt>
                <c:pt idx="744">
                  <c:v>44862.291666666664</c:v>
                </c:pt>
                <c:pt idx="745">
                  <c:v>44865.291666666664</c:v>
                </c:pt>
                <c:pt idx="746">
                  <c:v>44866.291666666664</c:v>
                </c:pt>
                <c:pt idx="747">
                  <c:v>44867.291666666664</c:v>
                </c:pt>
                <c:pt idx="748">
                  <c:v>44868.291666666664</c:v>
                </c:pt>
                <c:pt idx="749">
                  <c:v>44869.291666666664</c:v>
                </c:pt>
                <c:pt idx="750">
                  <c:v>44872.291666666664</c:v>
                </c:pt>
                <c:pt idx="751">
                  <c:v>44873.291666666664</c:v>
                </c:pt>
                <c:pt idx="752">
                  <c:v>44874.291666666664</c:v>
                </c:pt>
                <c:pt idx="753">
                  <c:v>44875.291666666664</c:v>
                </c:pt>
                <c:pt idx="754">
                  <c:v>44876.291666666664</c:v>
                </c:pt>
                <c:pt idx="755">
                  <c:v>44879.291666666664</c:v>
                </c:pt>
                <c:pt idx="756">
                  <c:v>44880.291666666664</c:v>
                </c:pt>
                <c:pt idx="757">
                  <c:v>44881.291666666664</c:v>
                </c:pt>
                <c:pt idx="758">
                  <c:v>44882.291666666664</c:v>
                </c:pt>
                <c:pt idx="759">
                  <c:v>44883.291666666664</c:v>
                </c:pt>
                <c:pt idx="760">
                  <c:v>44886.291666666664</c:v>
                </c:pt>
                <c:pt idx="761">
                  <c:v>44887.291666666664</c:v>
                </c:pt>
                <c:pt idx="762">
                  <c:v>44888.291666666664</c:v>
                </c:pt>
                <c:pt idx="763">
                  <c:v>44890.291666666664</c:v>
                </c:pt>
                <c:pt idx="764">
                  <c:v>44893.291666666664</c:v>
                </c:pt>
                <c:pt idx="765">
                  <c:v>44894.291666666664</c:v>
                </c:pt>
                <c:pt idx="766">
                  <c:v>44895.291666666664</c:v>
                </c:pt>
                <c:pt idx="767">
                  <c:v>44896.291666666664</c:v>
                </c:pt>
                <c:pt idx="768">
                  <c:v>44897.291666666664</c:v>
                </c:pt>
                <c:pt idx="769">
                  <c:v>44900.291666666664</c:v>
                </c:pt>
                <c:pt idx="770">
                  <c:v>44901.291666666664</c:v>
                </c:pt>
                <c:pt idx="771">
                  <c:v>44902.291666666664</c:v>
                </c:pt>
                <c:pt idx="772">
                  <c:v>44903.291666666664</c:v>
                </c:pt>
                <c:pt idx="773">
                  <c:v>44904.291666666664</c:v>
                </c:pt>
                <c:pt idx="774">
                  <c:v>44907.291666666664</c:v>
                </c:pt>
                <c:pt idx="775">
                  <c:v>44908.291666666664</c:v>
                </c:pt>
                <c:pt idx="776">
                  <c:v>44909.291666666664</c:v>
                </c:pt>
                <c:pt idx="777">
                  <c:v>44910.291666666664</c:v>
                </c:pt>
                <c:pt idx="778">
                  <c:v>44911.291666666664</c:v>
                </c:pt>
                <c:pt idx="779">
                  <c:v>44914.291666666664</c:v>
                </c:pt>
                <c:pt idx="780">
                  <c:v>44915.291666666664</c:v>
                </c:pt>
                <c:pt idx="781">
                  <c:v>44916.291666666664</c:v>
                </c:pt>
                <c:pt idx="782">
                  <c:v>44917.291666666664</c:v>
                </c:pt>
                <c:pt idx="783">
                  <c:v>44918.291666666664</c:v>
                </c:pt>
                <c:pt idx="784">
                  <c:v>44922.291666666664</c:v>
                </c:pt>
                <c:pt idx="785">
                  <c:v>44923.291666666664</c:v>
                </c:pt>
                <c:pt idx="786">
                  <c:v>44924.291666666664</c:v>
                </c:pt>
                <c:pt idx="787">
                  <c:v>44925.291666666664</c:v>
                </c:pt>
                <c:pt idx="788">
                  <c:v>44929.291666666664</c:v>
                </c:pt>
                <c:pt idx="789">
                  <c:v>44930.291666666664</c:v>
                </c:pt>
                <c:pt idx="790">
                  <c:v>44931.291666666664</c:v>
                </c:pt>
                <c:pt idx="791">
                  <c:v>44932.291666666664</c:v>
                </c:pt>
                <c:pt idx="792">
                  <c:v>44935.291666666664</c:v>
                </c:pt>
                <c:pt idx="793">
                  <c:v>44936.291666666664</c:v>
                </c:pt>
                <c:pt idx="794">
                  <c:v>44937.291666666664</c:v>
                </c:pt>
                <c:pt idx="795">
                  <c:v>44938.291666666664</c:v>
                </c:pt>
                <c:pt idx="796">
                  <c:v>44939.291666666664</c:v>
                </c:pt>
                <c:pt idx="797">
                  <c:v>44943.291666666664</c:v>
                </c:pt>
                <c:pt idx="798">
                  <c:v>44944.291666666664</c:v>
                </c:pt>
                <c:pt idx="799">
                  <c:v>44945.291666666664</c:v>
                </c:pt>
                <c:pt idx="800">
                  <c:v>44946.291666666664</c:v>
                </c:pt>
                <c:pt idx="801">
                  <c:v>44949.291666666664</c:v>
                </c:pt>
                <c:pt idx="802">
                  <c:v>44950.291666666664</c:v>
                </c:pt>
                <c:pt idx="803">
                  <c:v>44951.291666666664</c:v>
                </c:pt>
                <c:pt idx="804">
                  <c:v>44952.291666666664</c:v>
                </c:pt>
                <c:pt idx="805">
                  <c:v>44953.291666666664</c:v>
                </c:pt>
                <c:pt idx="806">
                  <c:v>44956.291666666664</c:v>
                </c:pt>
                <c:pt idx="807">
                  <c:v>44957.291666666664</c:v>
                </c:pt>
                <c:pt idx="808">
                  <c:v>44958.291666666664</c:v>
                </c:pt>
                <c:pt idx="809">
                  <c:v>44959.291666666664</c:v>
                </c:pt>
                <c:pt idx="810">
                  <c:v>44960.291666666664</c:v>
                </c:pt>
                <c:pt idx="811">
                  <c:v>44963.291666666664</c:v>
                </c:pt>
                <c:pt idx="812">
                  <c:v>44964.291666666664</c:v>
                </c:pt>
                <c:pt idx="813">
                  <c:v>44965.291666666664</c:v>
                </c:pt>
                <c:pt idx="814">
                  <c:v>44966.291666666664</c:v>
                </c:pt>
                <c:pt idx="815">
                  <c:v>44967.291666666664</c:v>
                </c:pt>
                <c:pt idx="816">
                  <c:v>44970.291666666664</c:v>
                </c:pt>
                <c:pt idx="817">
                  <c:v>44971.291666666664</c:v>
                </c:pt>
                <c:pt idx="818">
                  <c:v>44972.291666666664</c:v>
                </c:pt>
                <c:pt idx="819">
                  <c:v>44973.291666666664</c:v>
                </c:pt>
                <c:pt idx="820">
                  <c:v>44974.291666666664</c:v>
                </c:pt>
                <c:pt idx="821">
                  <c:v>44978.291666666664</c:v>
                </c:pt>
                <c:pt idx="822">
                  <c:v>44979.291666666664</c:v>
                </c:pt>
                <c:pt idx="823">
                  <c:v>44980.291666666664</c:v>
                </c:pt>
                <c:pt idx="824">
                  <c:v>44981.291666666664</c:v>
                </c:pt>
                <c:pt idx="825">
                  <c:v>44984.291666666664</c:v>
                </c:pt>
                <c:pt idx="826">
                  <c:v>44985.291666666664</c:v>
                </c:pt>
                <c:pt idx="827">
                  <c:v>44986.291666666664</c:v>
                </c:pt>
                <c:pt idx="828">
                  <c:v>44987.291666666664</c:v>
                </c:pt>
                <c:pt idx="829">
                  <c:v>44988.291666666664</c:v>
                </c:pt>
                <c:pt idx="830">
                  <c:v>44991.291666666664</c:v>
                </c:pt>
                <c:pt idx="831">
                  <c:v>44992.291666666664</c:v>
                </c:pt>
                <c:pt idx="832">
                  <c:v>44993.291666666664</c:v>
                </c:pt>
                <c:pt idx="833">
                  <c:v>44994.291666666664</c:v>
                </c:pt>
                <c:pt idx="834">
                  <c:v>44995.291666666664</c:v>
                </c:pt>
                <c:pt idx="835">
                  <c:v>44998.291666666664</c:v>
                </c:pt>
                <c:pt idx="836">
                  <c:v>44999.291666666664</c:v>
                </c:pt>
                <c:pt idx="837">
                  <c:v>45000.291666666664</c:v>
                </c:pt>
                <c:pt idx="838">
                  <c:v>45001.291666666664</c:v>
                </c:pt>
                <c:pt idx="839">
                  <c:v>45002.291666666664</c:v>
                </c:pt>
                <c:pt idx="840">
                  <c:v>45005.291666666664</c:v>
                </c:pt>
                <c:pt idx="841">
                  <c:v>45006.291666666664</c:v>
                </c:pt>
                <c:pt idx="842">
                  <c:v>45007.291666666664</c:v>
                </c:pt>
                <c:pt idx="843">
                  <c:v>45008.291666666664</c:v>
                </c:pt>
                <c:pt idx="844">
                  <c:v>45009.291666666664</c:v>
                </c:pt>
                <c:pt idx="845">
                  <c:v>45012.291666666664</c:v>
                </c:pt>
                <c:pt idx="846">
                  <c:v>45013.291666666664</c:v>
                </c:pt>
                <c:pt idx="847">
                  <c:v>45014.291666666664</c:v>
                </c:pt>
                <c:pt idx="848">
                  <c:v>45015.291666666664</c:v>
                </c:pt>
                <c:pt idx="849">
                  <c:v>45016.291666666664</c:v>
                </c:pt>
                <c:pt idx="850">
                  <c:v>45019.291666666664</c:v>
                </c:pt>
                <c:pt idx="851">
                  <c:v>45020.291666666664</c:v>
                </c:pt>
                <c:pt idx="852">
                  <c:v>45021.291666666664</c:v>
                </c:pt>
                <c:pt idx="853">
                  <c:v>45022.291666666664</c:v>
                </c:pt>
                <c:pt idx="854">
                  <c:v>45026.291666666664</c:v>
                </c:pt>
                <c:pt idx="855">
                  <c:v>45027.291666666664</c:v>
                </c:pt>
                <c:pt idx="856">
                  <c:v>45028.291666666664</c:v>
                </c:pt>
                <c:pt idx="857">
                  <c:v>45029.291666666664</c:v>
                </c:pt>
                <c:pt idx="858">
                  <c:v>45030.291666666664</c:v>
                </c:pt>
                <c:pt idx="859">
                  <c:v>45033.291666666664</c:v>
                </c:pt>
                <c:pt idx="860">
                  <c:v>45034.291666666664</c:v>
                </c:pt>
                <c:pt idx="861">
                  <c:v>45035.291666666664</c:v>
                </c:pt>
                <c:pt idx="862">
                  <c:v>45036.291666666664</c:v>
                </c:pt>
                <c:pt idx="863">
                  <c:v>45037.291666666664</c:v>
                </c:pt>
                <c:pt idx="864">
                  <c:v>45040.291666666664</c:v>
                </c:pt>
                <c:pt idx="865">
                  <c:v>45041.291666666664</c:v>
                </c:pt>
                <c:pt idx="866">
                  <c:v>45042.291666666664</c:v>
                </c:pt>
                <c:pt idx="867">
                  <c:v>45043.291666666664</c:v>
                </c:pt>
                <c:pt idx="868">
                  <c:v>45044.291666666664</c:v>
                </c:pt>
                <c:pt idx="869">
                  <c:v>45047.291666666664</c:v>
                </c:pt>
                <c:pt idx="870">
                  <c:v>45048.291666666664</c:v>
                </c:pt>
                <c:pt idx="871">
                  <c:v>45049.291666666664</c:v>
                </c:pt>
                <c:pt idx="872">
                  <c:v>45050.291666666664</c:v>
                </c:pt>
                <c:pt idx="873">
                  <c:v>45051.291666666664</c:v>
                </c:pt>
                <c:pt idx="874">
                  <c:v>45054.291666666664</c:v>
                </c:pt>
                <c:pt idx="875">
                  <c:v>45055.291666666664</c:v>
                </c:pt>
                <c:pt idx="876">
                  <c:v>45056.291666666664</c:v>
                </c:pt>
                <c:pt idx="877">
                  <c:v>45057.291666666664</c:v>
                </c:pt>
                <c:pt idx="878">
                  <c:v>45058.291666666664</c:v>
                </c:pt>
                <c:pt idx="879">
                  <c:v>45061.291666666664</c:v>
                </c:pt>
                <c:pt idx="880">
                  <c:v>45062.291666666664</c:v>
                </c:pt>
                <c:pt idx="881">
                  <c:v>45063.291666666664</c:v>
                </c:pt>
                <c:pt idx="882">
                  <c:v>45064.291666666664</c:v>
                </c:pt>
                <c:pt idx="883">
                  <c:v>45065.291666666664</c:v>
                </c:pt>
                <c:pt idx="884">
                  <c:v>45068.291666666664</c:v>
                </c:pt>
                <c:pt idx="885">
                  <c:v>45069.291666666664</c:v>
                </c:pt>
                <c:pt idx="886">
                  <c:v>45070.291666666664</c:v>
                </c:pt>
                <c:pt idx="887">
                  <c:v>45071.291666666664</c:v>
                </c:pt>
                <c:pt idx="888">
                  <c:v>45072.291666666664</c:v>
                </c:pt>
                <c:pt idx="889">
                  <c:v>45076.291666666664</c:v>
                </c:pt>
                <c:pt idx="890">
                  <c:v>45077.291666666664</c:v>
                </c:pt>
                <c:pt idx="891">
                  <c:v>45078.291666666664</c:v>
                </c:pt>
                <c:pt idx="892">
                  <c:v>45079.291666666664</c:v>
                </c:pt>
                <c:pt idx="893">
                  <c:v>45082.291666666664</c:v>
                </c:pt>
                <c:pt idx="894">
                  <c:v>45083.291666666664</c:v>
                </c:pt>
                <c:pt idx="895">
                  <c:v>45084.291666666664</c:v>
                </c:pt>
                <c:pt idx="896">
                  <c:v>45085.291666666664</c:v>
                </c:pt>
                <c:pt idx="897">
                  <c:v>45086.291666666664</c:v>
                </c:pt>
                <c:pt idx="898">
                  <c:v>45089.291666666664</c:v>
                </c:pt>
                <c:pt idx="899">
                  <c:v>45090.291666666664</c:v>
                </c:pt>
                <c:pt idx="900">
                  <c:v>45091.291666666664</c:v>
                </c:pt>
                <c:pt idx="901">
                  <c:v>45092.291666666664</c:v>
                </c:pt>
                <c:pt idx="902">
                  <c:v>45093.291666666664</c:v>
                </c:pt>
                <c:pt idx="903">
                  <c:v>45097.291666666664</c:v>
                </c:pt>
                <c:pt idx="904">
                  <c:v>45098.291666666664</c:v>
                </c:pt>
                <c:pt idx="905">
                  <c:v>45099.291666666664</c:v>
                </c:pt>
                <c:pt idx="906">
                  <c:v>45100.291666666664</c:v>
                </c:pt>
                <c:pt idx="907">
                  <c:v>45103.291666666664</c:v>
                </c:pt>
                <c:pt idx="908">
                  <c:v>45104.291666666664</c:v>
                </c:pt>
                <c:pt idx="909">
                  <c:v>45105.291666666664</c:v>
                </c:pt>
                <c:pt idx="910">
                  <c:v>45106.291666666664</c:v>
                </c:pt>
                <c:pt idx="911">
                  <c:v>45107.291666666664</c:v>
                </c:pt>
                <c:pt idx="912">
                  <c:v>45110.291666666664</c:v>
                </c:pt>
                <c:pt idx="913">
                  <c:v>45112.291666666664</c:v>
                </c:pt>
                <c:pt idx="914">
                  <c:v>45113.291666666664</c:v>
                </c:pt>
                <c:pt idx="915">
                  <c:v>45114.291666666664</c:v>
                </c:pt>
                <c:pt idx="916">
                  <c:v>45117.291666666664</c:v>
                </c:pt>
                <c:pt idx="917">
                  <c:v>45118.291666666664</c:v>
                </c:pt>
                <c:pt idx="918">
                  <c:v>45119.291666666664</c:v>
                </c:pt>
                <c:pt idx="919">
                  <c:v>45120.291666666664</c:v>
                </c:pt>
                <c:pt idx="920">
                  <c:v>45121.291666666664</c:v>
                </c:pt>
                <c:pt idx="921">
                  <c:v>45124.291666666664</c:v>
                </c:pt>
                <c:pt idx="922">
                  <c:v>45125.291666666664</c:v>
                </c:pt>
                <c:pt idx="923">
                  <c:v>45126.291666666664</c:v>
                </c:pt>
                <c:pt idx="924">
                  <c:v>45127.291666666664</c:v>
                </c:pt>
                <c:pt idx="925">
                  <c:v>45128.291666666664</c:v>
                </c:pt>
                <c:pt idx="926">
                  <c:v>45131.291666666664</c:v>
                </c:pt>
                <c:pt idx="927">
                  <c:v>45132.291666666664</c:v>
                </c:pt>
                <c:pt idx="928">
                  <c:v>45133.291666666664</c:v>
                </c:pt>
                <c:pt idx="929">
                  <c:v>45134.291666666664</c:v>
                </c:pt>
                <c:pt idx="930">
                  <c:v>45135.291666666664</c:v>
                </c:pt>
                <c:pt idx="931">
                  <c:v>45138.291666666664</c:v>
                </c:pt>
                <c:pt idx="932">
                  <c:v>45139.291666666664</c:v>
                </c:pt>
                <c:pt idx="933">
                  <c:v>45140.291666666664</c:v>
                </c:pt>
                <c:pt idx="934">
                  <c:v>45141.291666666664</c:v>
                </c:pt>
                <c:pt idx="935">
                  <c:v>45142.291666666664</c:v>
                </c:pt>
                <c:pt idx="936">
                  <c:v>45145.291666666664</c:v>
                </c:pt>
                <c:pt idx="937">
                  <c:v>45146.291666666664</c:v>
                </c:pt>
                <c:pt idx="938">
                  <c:v>45147.291666666664</c:v>
                </c:pt>
                <c:pt idx="939">
                  <c:v>45148.291666666664</c:v>
                </c:pt>
                <c:pt idx="940">
                  <c:v>45149.291666666664</c:v>
                </c:pt>
                <c:pt idx="941">
                  <c:v>45152.291666666664</c:v>
                </c:pt>
                <c:pt idx="942">
                  <c:v>45153.291666666664</c:v>
                </c:pt>
                <c:pt idx="943">
                  <c:v>45154.291666666664</c:v>
                </c:pt>
                <c:pt idx="944">
                  <c:v>45155.291666666664</c:v>
                </c:pt>
                <c:pt idx="945">
                  <c:v>45156.291666666664</c:v>
                </c:pt>
                <c:pt idx="946">
                  <c:v>45159.291666666664</c:v>
                </c:pt>
                <c:pt idx="947">
                  <c:v>45160.291666666664</c:v>
                </c:pt>
                <c:pt idx="948">
                  <c:v>45161.291666666664</c:v>
                </c:pt>
                <c:pt idx="949">
                  <c:v>45162.291666666664</c:v>
                </c:pt>
                <c:pt idx="950">
                  <c:v>45163.291666666664</c:v>
                </c:pt>
                <c:pt idx="951">
                  <c:v>45166.291666666664</c:v>
                </c:pt>
                <c:pt idx="952">
                  <c:v>45167.291666666664</c:v>
                </c:pt>
                <c:pt idx="953">
                  <c:v>45168.291666666664</c:v>
                </c:pt>
                <c:pt idx="954">
                  <c:v>45169.291666666664</c:v>
                </c:pt>
                <c:pt idx="955">
                  <c:v>45170.291666666664</c:v>
                </c:pt>
                <c:pt idx="956">
                  <c:v>45174.291666666664</c:v>
                </c:pt>
                <c:pt idx="957">
                  <c:v>45175.291666666664</c:v>
                </c:pt>
                <c:pt idx="958">
                  <c:v>45176.291666666664</c:v>
                </c:pt>
                <c:pt idx="959">
                  <c:v>45177.291666666664</c:v>
                </c:pt>
                <c:pt idx="960">
                  <c:v>45180.291666666664</c:v>
                </c:pt>
                <c:pt idx="961">
                  <c:v>45181.291666666664</c:v>
                </c:pt>
                <c:pt idx="962">
                  <c:v>45182.291666666664</c:v>
                </c:pt>
                <c:pt idx="963">
                  <c:v>45183.291666666664</c:v>
                </c:pt>
                <c:pt idx="964">
                  <c:v>45184.291666666664</c:v>
                </c:pt>
                <c:pt idx="965">
                  <c:v>45187.291666666664</c:v>
                </c:pt>
                <c:pt idx="966">
                  <c:v>45188.291666666664</c:v>
                </c:pt>
                <c:pt idx="967">
                  <c:v>45189.291666666664</c:v>
                </c:pt>
                <c:pt idx="968">
                  <c:v>45190.291666666664</c:v>
                </c:pt>
                <c:pt idx="969">
                  <c:v>45191.291666666664</c:v>
                </c:pt>
                <c:pt idx="970">
                  <c:v>45194.291666666664</c:v>
                </c:pt>
                <c:pt idx="971">
                  <c:v>45195.291666666664</c:v>
                </c:pt>
                <c:pt idx="972">
                  <c:v>45196.291666666664</c:v>
                </c:pt>
                <c:pt idx="973">
                  <c:v>45197.291666666664</c:v>
                </c:pt>
                <c:pt idx="974">
                  <c:v>45198.291666666664</c:v>
                </c:pt>
                <c:pt idx="975">
                  <c:v>45201.291666666664</c:v>
                </c:pt>
                <c:pt idx="976">
                  <c:v>45202.291666666664</c:v>
                </c:pt>
                <c:pt idx="977">
                  <c:v>45203.291666666664</c:v>
                </c:pt>
                <c:pt idx="978">
                  <c:v>45204.291666666664</c:v>
                </c:pt>
                <c:pt idx="979">
                  <c:v>45205.291666666664</c:v>
                </c:pt>
                <c:pt idx="980">
                  <c:v>45208.291666666664</c:v>
                </c:pt>
                <c:pt idx="981">
                  <c:v>45209.291666666664</c:v>
                </c:pt>
                <c:pt idx="982">
                  <c:v>45210.291666666664</c:v>
                </c:pt>
                <c:pt idx="983">
                  <c:v>45211.291666666664</c:v>
                </c:pt>
                <c:pt idx="984">
                  <c:v>45212.291666666664</c:v>
                </c:pt>
                <c:pt idx="985">
                  <c:v>45215.291666666664</c:v>
                </c:pt>
                <c:pt idx="986">
                  <c:v>45216.291666666664</c:v>
                </c:pt>
                <c:pt idx="987">
                  <c:v>45217.291666666664</c:v>
                </c:pt>
                <c:pt idx="988">
                  <c:v>45218.291666666664</c:v>
                </c:pt>
                <c:pt idx="989">
                  <c:v>45219.291666666664</c:v>
                </c:pt>
                <c:pt idx="990">
                  <c:v>45222.291666666664</c:v>
                </c:pt>
                <c:pt idx="991">
                  <c:v>45223.291666666664</c:v>
                </c:pt>
                <c:pt idx="992">
                  <c:v>45224.291666666664</c:v>
                </c:pt>
                <c:pt idx="993">
                  <c:v>45225.291666666664</c:v>
                </c:pt>
                <c:pt idx="994">
                  <c:v>45226.291666666664</c:v>
                </c:pt>
                <c:pt idx="995">
                  <c:v>45229.291666666664</c:v>
                </c:pt>
                <c:pt idx="996">
                  <c:v>45230.291666666664</c:v>
                </c:pt>
                <c:pt idx="997">
                  <c:v>45231.291666666664</c:v>
                </c:pt>
                <c:pt idx="998">
                  <c:v>45232.291666666664</c:v>
                </c:pt>
                <c:pt idx="999">
                  <c:v>45233.291666666664</c:v>
                </c:pt>
                <c:pt idx="1000">
                  <c:v>45236.291666666664</c:v>
                </c:pt>
                <c:pt idx="1001">
                  <c:v>45237.291666666664</c:v>
                </c:pt>
                <c:pt idx="1002">
                  <c:v>45238.291666666664</c:v>
                </c:pt>
                <c:pt idx="1003">
                  <c:v>45239.291666666664</c:v>
                </c:pt>
                <c:pt idx="1004">
                  <c:v>45240.291666666664</c:v>
                </c:pt>
                <c:pt idx="1005">
                  <c:v>45243.291666666664</c:v>
                </c:pt>
                <c:pt idx="1006">
                  <c:v>45244.291666666664</c:v>
                </c:pt>
                <c:pt idx="1007">
                  <c:v>45245.291666666664</c:v>
                </c:pt>
                <c:pt idx="1008">
                  <c:v>45246.291666666664</c:v>
                </c:pt>
                <c:pt idx="1009">
                  <c:v>45247.291666666664</c:v>
                </c:pt>
                <c:pt idx="1010">
                  <c:v>45250.291666666664</c:v>
                </c:pt>
                <c:pt idx="1011">
                  <c:v>45251.291666666664</c:v>
                </c:pt>
                <c:pt idx="1012">
                  <c:v>45252.291666666664</c:v>
                </c:pt>
                <c:pt idx="1013">
                  <c:v>45254.291666666664</c:v>
                </c:pt>
                <c:pt idx="1014">
                  <c:v>45257.291666666664</c:v>
                </c:pt>
                <c:pt idx="1015">
                  <c:v>45258.291666666664</c:v>
                </c:pt>
                <c:pt idx="1016">
                  <c:v>45259.291666666664</c:v>
                </c:pt>
                <c:pt idx="1017">
                  <c:v>45260.291666666664</c:v>
                </c:pt>
                <c:pt idx="1018">
                  <c:v>45261.291666666664</c:v>
                </c:pt>
                <c:pt idx="1019">
                  <c:v>45264.291666666664</c:v>
                </c:pt>
                <c:pt idx="1020">
                  <c:v>45265.291666666664</c:v>
                </c:pt>
                <c:pt idx="1021">
                  <c:v>45266.291666666664</c:v>
                </c:pt>
                <c:pt idx="1022">
                  <c:v>45267.291666666664</c:v>
                </c:pt>
                <c:pt idx="1023">
                  <c:v>45268.291666666664</c:v>
                </c:pt>
                <c:pt idx="1024">
                  <c:v>45271.291666666664</c:v>
                </c:pt>
                <c:pt idx="1025">
                  <c:v>45272.291666666664</c:v>
                </c:pt>
                <c:pt idx="1026">
                  <c:v>45273.291666666664</c:v>
                </c:pt>
                <c:pt idx="1027">
                  <c:v>45274.291666666664</c:v>
                </c:pt>
                <c:pt idx="1028">
                  <c:v>45275.291666666664</c:v>
                </c:pt>
                <c:pt idx="1029">
                  <c:v>45278.291666666664</c:v>
                </c:pt>
                <c:pt idx="1030">
                  <c:v>45279.291666666664</c:v>
                </c:pt>
                <c:pt idx="1031">
                  <c:v>45280.291666666664</c:v>
                </c:pt>
                <c:pt idx="1032">
                  <c:v>45281.291666666664</c:v>
                </c:pt>
                <c:pt idx="1033">
                  <c:v>45282.291666666664</c:v>
                </c:pt>
                <c:pt idx="1034">
                  <c:v>45286.291666666664</c:v>
                </c:pt>
                <c:pt idx="1035">
                  <c:v>45287.291666666664</c:v>
                </c:pt>
                <c:pt idx="1036">
                  <c:v>45288.291666666664</c:v>
                </c:pt>
                <c:pt idx="1037">
                  <c:v>45289.291666666664</c:v>
                </c:pt>
                <c:pt idx="1038">
                  <c:v>45293.291666666664</c:v>
                </c:pt>
                <c:pt idx="1039">
                  <c:v>45294.291666666664</c:v>
                </c:pt>
                <c:pt idx="1040">
                  <c:v>45295.291666666664</c:v>
                </c:pt>
                <c:pt idx="1041">
                  <c:v>45296.291666666664</c:v>
                </c:pt>
                <c:pt idx="1042">
                  <c:v>45299.291666666664</c:v>
                </c:pt>
                <c:pt idx="1043">
                  <c:v>45300.291666666664</c:v>
                </c:pt>
                <c:pt idx="1044">
                  <c:v>45301.291666666664</c:v>
                </c:pt>
                <c:pt idx="1045">
                  <c:v>45302.291666666664</c:v>
                </c:pt>
                <c:pt idx="1046">
                  <c:v>45303.291666666664</c:v>
                </c:pt>
                <c:pt idx="1047">
                  <c:v>45307.291666666664</c:v>
                </c:pt>
                <c:pt idx="1048">
                  <c:v>45308.291666666664</c:v>
                </c:pt>
                <c:pt idx="1049">
                  <c:v>45309.291666666664</c:v>
                </c:pt>
                <c:pt idx="1050">
                  <c:v>45310.291666666664</c:v>
                </c:pt>
                <c:pt idx="1051">
                  <c:v>45313.291666666664</c:v>
                </c:pt>
                <c:pt idx="1052">
                  <c:v>45314.291666666664</c:v>
                </c:pt>
                <c:pt idx="1053">
                  <c:v>45315.291666666664</c:v>
                </c:pt>
                <c:pt idx="1054">
                  <c:v>45316.291666666664</c:v>
                </c:pt>
                <c:pt idx="1055">
                  <c:v>45317.291666666664</c:v>
                </c:pt>
                <c:pt idx="1056">
                  <c:v>45320.291666666664</c:v>
                </c:pt>
                <c:pt idx="1057">
                  <c:v>45321.291666666664</c:v>
                </c:pt>
                <c:pt idx="1058">
                  <c:v>45322.291666666664</c:v>
                </c:pt>
                <c:pt idx="1059">
                  <c:v>45323.291666666664</c:v>
                </c:pt>
                <c:pt idx="1060">
                  <c:v>45324.291666666664</c:v>
                </c:pt>
                <c:pt idx="1061">
                  <c:v>45327.291666666664</c:v>
                </c:pt>
                <c:pt idx="1062">
                  <c:v>45328.291666666664</c:v>
                </c:pt>
                <c:pt idx="1063">
                  <c:v>45329.291666666664</c:v>
                </c:pt>
                <c:pt idx="1064">
                  <c:v>45330.291666666664</c:v>
                </c:pt>
                <c:pt idx="1065">
                  <c:v>45331.291666666664</c:v>
                </c:pt>
                <c:pt idx="1066">
                  <c:v>45334.291666666664</c:v>
                </c:pt>
                <c:pt idx="1067">
                  <c:v>45335.291666666664</c:v>
                </c:pt>
                <c:pt idx="1068">
                  <c:v>45336.291666666664</c:v>
                </c:pt>
                <c:pt idx="1069">
                  <c:v>45337.291666666664</c:v>
                </c:pt>
                <c:pt idx="1070">
                  <c:v>45338.291666666664</c:v>
                </c:pt>
                <c:pt idx="1071">
                  <c:v>45342.291666666664</c:v>
                </c:pt>
                <c:pt idx="1072">
                  <c:v>45343.291666666664</c:v>
                </c:pt>
                <c:pt idx="1073">
                  <c:v>45344.291666666664</c:v>
                </c:pt>
                <c:pt idx="1074">
                  <c:v>45345.291666666664</c:v>
                </c:pt>
                <c:pt idx="1075">
                  <c:v>45348.291666666664</c:v>
                </c:pt>
                <c:pt idx="1076">
                  <c:v>45349.291666666664</c:v>
                </c:pt>
                <c:pt idx="1077">
                  <c:v>45350.291666666664</c:v>
                </c:pt>
                <c:pt idx="1078">
                  <c:v>45351.291666666664</c:v>
                </c:pt>
                <c:pt idx="1079">
                  <c:v>45352.291666666664</c:v>
                </c:pt>
                <c:pt idx="1080">
                  <c:v>45355.291666666664</c:v>
                </c:pt>
                <c:pt idx="1081">
                  <c:v>45356.291666666664</c:v>
                </c:pt>
                <c:pt idx="1082">
                  <c:v>45357.291666666664</c:v>
                </c:pt>
                <c:pt idx="1083">
                  <c:v>45358.291666666664</c:v>
                </c:pt>
                <c:pt idx="1084">
                  <c:v>45359.291666666664</c:v>
                </c:pt>
                <c:pt idx="1085">
                  <c:v>45362.291666666664</c:v>
                </c:pt>
                <c:pt idx="1086">
                  <c:v>45363.291666666664</c:v>
                </c:pt>
                <c:pt idx="1087">
                  <c:v>45364.291666666664</c:v>
                </c:pt>
                <c:pt idx="1088">
                  <c:v>45365.291666666664</c:v>
                </c:pt>
                <c:pt idx="1089">
                  <c:v>45366.291666666664</c:v>
                </c:pt>
                <c:pt idx="1090">
                  <c:v>45369.291666666664</c:v>
                </c:pt>
                <c:pt idx="1091">
                  <c:v>45370.291666666664</c:v>
                </c:pt>
                <c:pt idx="1092">
                  <c:v>45371.291666666664</c:v>
                </c:pt>
                <c:pt idx="1093">
                  <c:v>45372.291666666664</c:v>
                </c:pt>
                <c:pt idx="1094">
                  <c:v>45373.291666666664</c:v>
                </c:pt>
                <c:pt idx="1095">
                  <c:v>45376.291666666664</c:v>
                </c:pt>
                <c:pt idx="1096">
                  <c:v>45377.291666666664</c:v>
                </c:pt>
                <c:pt idx="1097">
                  <c:v>45378.291666666664</c:v>
                </c:pt>
                <c:pt idx="1098">
                  <c:v>45379.291666666664</c:v>
                </c:pt>
                <c:pt idx="1099">
                  <c:v>45383.291666666664</c:v>
                </c:pt>
                <c:pt idx="1100">
                  <c:v>45384.291666666664</c:v>
                </c:pt>
                <c:pt idx="1101">
                  <c:v>45385.291666666664</c:v>
                </c:pt>
                <c:pt idx="1102">
                  <c:v>45386.291666666664</c:v>
                </c:pt>
                <c:pt idx="1103">
                  <c:v>45387.291666666664</c:v>
                </c:pt>
                <c:pt idx="1104">
                  <c:v>45390.291666666664</c:v>
                </c:pt>
                <c:pt idx="1105">
                  <c:v>45391.291666666664</c:v>
                </c:pt>
                <c:pt idx="1106">
                  <c:v>45392.291666666664</c:v>
                </c:pt>
                <c:pt idx="1107">
                  <c:v>45393.291666666664</c:v>
                </c:pt>
                <c:pt idx="1108">
                  <c:v>45394.291666666664</c:v>
                </c:pt>
                <c:pt idx="1109">
                  <c:v>45397.291666666664</c:v>
                </c:pt>
                <c:pt idx="1110">
                  <c:v>45398.291666666664</c:v>
                </c:pt>
                <c:pt idx="1111">
                  <c:v>45399.291666666664</c:v>
                </c:pt>
                <c:pt idx="1112">
                  <c:v>45400.291666666664</c:v>
                </c:pt>
                <c:pt idx="1113">
                  <c:v>45401.291666666664</c:v>
                </c:pt>
                <c:pt idx="1114">
                  <c:v>45404.291666666664</c:v>
                </c:pt>
                <c:pt idx="1115">
                  <c:v>45405.291666666664</c:v>
                </c:pt>
                <c:pt idx="1116">
                  <c:v>45406.291666666664</c:v>
                </c:pt>
                <c:pt idx="1117">
                  <c:v>45407.291666666664</c:v>
                </c:pt>
                <c:pt idx="1118">
                  <c:v>45408.291666666664</c:v>
                </c:pt>
                <c:pt idx="1119">
                  <c:v>45411.291666666664</c:v>
                </c:pt>
                <c:pt idx="1120">
                  <c:v>45412.291666666664</c:v>
                </c:pt>
                <c:pt idx="1121">
                  <c:v>45413.291666666664</c:v>
                </c:pt>
                <c:pt idx="1122">
                  <c:v>45414.291666666664</c:v>
                </c:pt>
                <c:pt idx="1123">
                  <c:v>45415.291666666664</c:v>
                </c:pt>
                <c:pt idx="1124">
                  <c:v>45418.291666666664</c:v>
                </c:pt>
                <c:pt idx="1125">
                  <c:v>45419.291666666664</c:v>
                </c:pt>
                <c:pt idx="1126">
                  <c:v>45420.291666666664</c:v>
                </c:pt>
                <c:pt idx="1127">
                  <c:v>45421.291666666664</c:v>
                </c:pt>
                <c:pt idx="1128">
                  <c:v>45422.291666666664</c:v>
                </c:pt>
                <c:pt idx="1129">
                  <c:v>45425.291666666664</c:v>
                </c:pt>
                <c:pt idx="1130">
                  <c:v>45426.291666666664</c:v>
                </c:pt>
                <c:pt idx="1131">
                  <c:v>45427.291666666664</c:v>
                </c:pt>
                <c:pt idx="1132">
                  <c:v>45428.291666666664</c:v>
                </c:pt>
                <c:pt idx="1133">
                  <c:v>45429.291666666664</c:v>
                </c:pt>
                <c:pt idx="1134">
                  <c:v>45432.291666666664</c:v>
                </c:pt>
                <c:pt idx="1135">
                  <c:v>45433.291666666664</c:v>
                </c:pt>
                <c:pt idx="1136">
                  <c:v>45434.291666666664</c:v>
                </c:pt>
                <c:pt idx="1137">
                  <c:v>45435.291666666664</c:v>
                </c:pt>
                <c:pt idx="1138">
                  <c:v>45436.291666666664</c:v>
                </c:pt>
                <c:pt idx="1139">
                  <c:v>45440.291666666664</c:v>
                </c:pt>
                <c:pt idx="1140">
                  <c:v>45441.291666666664</c:v>
                </c:pt>
                <c:pt idx="1141">
                  <c:v>45442.291666666664</c:v>
                </c:pt>
                <c:pt idx="1142">
                  <c:v>45443.291666666664</c:v>
                </c:pt>
                <c:pt idx="1143">
                  <c:v>45446.291666666664</c:v>
                </c:pt>
                <c:pt idx="1144">
                  <c:v>45447.291666666664</c:v>
                </c:pt>
                <c:pt idx="1145">
                  <c:v>45448.291666666664</c:v>
                </c:pt>
                <c:pt idx="1146">
                  <c:v>45449.291666666664</c:v>
                </c:pt>
                <c:pt idx="1147">
                  <c:v>45450.291666666664</c:v>
                </c:pt>
                <c:pt idx="1148">
                  <c:v>45453.291666666664</c:v>
                </c:pt>
                <c:pt idx="1149">
                  <c:v>45454.291666666664</c:v>
                </c:pt>
                <c:pt idx="1150">
                  <c:v>45455.291666666664</c:v>
                </c:pt>
                <c:pt idx="1151">
                  <c:v>45456.291666666664</c:v>
                </c:pt>
                <c:pt idx="1152">
                  <c:v>45457.291666666664</c:v>
                </c:pt>
                <c:pt idx="1153">
                  <c:v>45460.291666666664</c:v>
                </c:pt>
                <c:pt idx="1154">
                  <c:v>45461.291666666664</c:v>
                </c:pt>
                <c:pt idx="1155">
                  <c:v>45463.291666666664</c:v>
                </c:pt>
                <c:pt idx="1156">
                  <c:v>45464.291666666664</c:v>
                </c:pt>
                <c:pt idx="1157">
                  <c:v>45467.291666666664</c:v>
                </c:pt>
                <c:pt idx="1158">
                  <c:v>45468.291666666664</c:v>
                </c:pt>
                <c:pt idx="1159">
                  <c:v>45469.291666666664</c:v>
                </c:pt>
                <c:pt idx="1160">
                  <c:v>45470.291666666664</c:v>
                </c:pt>
                <c:pt idx="1161">
                  <c:v>45471.291666666664</c:v>
                </c:pt>
                <c:pt idx="1162">
                  <c:v>45474.291666666664</c:v>
                </c:pt>
                <c:pt idx="1163">
                  <c:v>45475.291666666664</c:v>
                </c:pt>
                <c:pt idx="1164">
                  <c:v>45476.291666666664</c:v>
                </c:pt>
                <c:pt idx="1165">
                  <c:v>45478.291666666664</c:v>
                </c:pt>
                <c:pt idx="1166">
                  <c:v>45481.291666666664</c:v>
                </c:pt>
                <c:pt idx="1167">
                  <c:v>45482.291666666664</c:v>
                </c:pt>
                <c:pt idx="1168">
                  <c:v>45483.291666666664</c:v>
                </c:pt>
                <c:pt idx="1169">
                  <c:v>45484.291666666664</c:v>
                </c:pt>
                <c:pt idx="1170">
                  <c:v>45485.291666666664</c:v>
                </c:pt>
                <c:pt idx="1171">
                  <c:v>45488.291666666664</c:v>
                </c:pt>
                <c:pt idx="1172">
                  <c:v>45489.291666666664</c:v>
                </c:pt>
                <c:pt idx="1173">
                  <c:v>45490.291666666664</c:v>
                </c:pt>
                <c:pt idx="1174">
                  <c:v>45491.291666666664</c:v>
                </c:pt>
                <c:pt idx="1175">
                  <c:v>45492.291666666664</c:v>
                </c:pt>
                <c:pt idx="1176">
                  <c:v>45495.291666666664</c:v>
                </c:pt>
                <c:pt idx="1177">
                  <c:v>45496.291666666664</c:v>
                </c:pt>
                <c:pt idx="1178">
                  <c:v>45497.291666666664</c:v>
                </c:pt>
                <c:pt idx="1179">
                  <c:v>45498.291666666664</c:v>
                </c:pt>
                <c:pt idx="1180">
                  <c:v>45499.291666666664</c:v>
                </c:pt>
                <c:pt idx="1181">
                  <c:v>45502.291666666664</c:v>
                </c:pt>
                <c:pt idx="1182">
                  <c:v>45503.291666666664</c:v>
                </c:pt>
                <c:pt idx="1183">
                  <c:v>45504.291666666664</c:v>
                </c:pt>
                <c:pt idx="1184">
                  <c:v>45505.291666666664</c:v>
                </c:pt>
                <c:pt idx="1185">
                  <c:v>45506.291666666664</c:v>
                </c:pt>
                <c:pt idx="1186">
                  <c:v>45509.291666666664</c:v>
                </c:pt>
                <c:pt idx="1187">
                  <c:v>45510.291666666664</c:v>
                </c:pt>
                <c:pt idx="1188">
                  <c:v>45511.291666666664</c:v>
                </c:pt>
                <c:pt idx="1189">
                  <c:v>45512.291666666664</c:v>
                </c:pt>
                <c:pt idx="1190">
                  <c:v>45513.291666666664</c:v>
                </c:pt>
                <c:pt idx="1191">
                  <c:v>45516.291666666664</c:v>
                </c:pt>
                <c:pt idx="1192">
                  <c:v>45517.291666666664</c:v>
                </c:pt>
                <c:pt idx="1193">
                  <c:v>45518.291666666664</c:v>
                </c:pt>
                <c:pt idx="1194">
                  <c:v>45519.291666666664</c:v>
                </c:pt>
                <c:pt idx="1195">
                  <c:v>45520.291666666664</c:v>
                </c:pt>
                <c:pt idx="1196">
                  <c:v>45523.291666666664</c:v>
                </c:pt>
                <c:pt idx="1197">
                  <c:v>45524.291666666664</c:v>
                </c:pt>
                <c:pt idx="1198">
                  <c:v>45525.291666666664</c:v>
                </c:pt>
                <c:pt idx="1199">
                  <c:v>45526.291666666664</c:v>
                </c:pt>
                <c:pt idx="1200">
                  <c:v>45527.291666666664</c:v>
                </c:pt>
                <c:pt idx="1201">
                  <c:v>45530.291666666664</c:v>
                </c:pt>
                <c:pt idx="1202">
                  <c:v>45531.291666666664</c:v>
                </c:pt>
                <c:pt idx="1203">
                  <c:v>45532.291666666664</c:v>
                </c:pt>
                <c:pt idx="1204">
                  <c:v>45533.291666666664</c:v>
                </c:pt>
                <c:pt idx="1205">
                  <c:v>45534.291666666664</c:v>
                </c:pt>
                <c:pt idx="1206">
                  <c:v>45538.291666666664</c:v>
                </c:pt>
                <c:pt idx="1207">
                  <c:v>45539.291666666664</c:v>
                </c:pt>
                <c:pt idx="1208">
                  <c:v>45540.291666666664</c:v>
                </c:pt>
                <c:pt idx="1209">
                  <c:v>45541.291666666664</c:v>
                </c:pt>
                <c:pt idx="1210">
                  <c:v>45544.291666666664</c:v>
                </c:pt>
                <c:pt idx="1211">
                  <c:v>45545.291666666664</c:v>
                </c:pt>
                <c:pt idx="1212">
                  <c:v>45546.291666666664</c:v>
                </c:pt>
                <c:pt idx="1213">
                  <c:v>45547.291666666664</c:v>
                </c:pt>
                <c:pt idx="1214">
                  <c:v>45548.291666666664</c:v>
                </c:pt>
                <c:pt idx="1215">
                  <c:v>45551.291666666664</c:v>
                </c:pt>
                <c:pt idx="1216">
                  <c:v>45552.291666666664</c:v>
                </c:pt>
                <c:pt idx="1217">
                  <c:v>45553.291666666664</c:v>
                </c:pt>
                <c:pt idx="1218">
                  <c:v>45554.291666666664</c:v>
                </c:pt>
                <c:pt idx="1219">
                  <c:v>45555.291666666664</c:v>
                </c:pt>
                <c:pt idx="1220">
                  <c:v>45558.291666666664</c:v>
                </c:pt>
                <c:pt idx="1221">
                  <c:v>45559.291666666664</c:v>
                </c:pt>
                <c:pt idx="1222">
                  <c:v>45560.291666666664</c:v>
                </c:pt>
                <c:pt idx="1223">
                  <c:v>45561.291666666664</c:v>
                </c:pt>
                <c:pt idx="1224">
                  <c:v>45562.291666666664</c:v>
                </c:pt>
                <c:pt idx="1225">
                  <c:v>45565.291666666664</c:v>
                </c:pt>
                <c:pt idx="1226">
                  <c:v>45566.291666666664</c:v>
                </c:pt>
                <c:pt idx="1227">
                  <c:v>45567.291666666664</c:v>
                </c:pt>
                <c:pt idx="1228">
                  <c:v>45568.291666666664</c:v>
                </c:pt>
                <c:pt idx="1229">
                  <c:v>45569.291666666664</c:v>
                </c:pt>
                <c:pt idx="1230">
                  <c:v>45572.291666666664</c:v>
                </c:pt>
                <c:pt idx="1231">
                  <c:v>45573.291666666664</c:v>
                </c:pt>
                <c:pt idx="1232">
                  <c:v>45574.291666666664</c:v>
                </c:pt>
                <c:pt idx="1233">
                  <c:v>45575.291666666664</c:v>
                </c:pt>
                <c:pt idx="1234">
                  <c:v>45576.291666666664</c:v>
                </c:pt>
                <c:pt idx="1235">
                  <c:v>45579.291666666664</c:v>
                </c:pt>
                <c:pt idx="1236">
                  <c:v>45580.291666666664</c:v>
                </c:pt>
                <c:pt idx="1237">
                  <c:v>45581.291666666664</c:v>
                </c:pt>
                <c:pt idx="1238">
                  <c:v>45582.291666666664</c:v>
                </c:pt>
                <c:pt idx="1239">
                  <c:v>45583.291666666664</c:v>
                </c:pt>
                <c:pt idx="1240">
                  <c:v>45586.291666666664</c:v>
                </c:pt>
                <c:pt idx="1241">
                  <c:v>45587.291666666664</c:v>
                </c:pt>
                <c:pt idx="1242">
                  <c:v>45588.291666666664</c:v>
                </c:pt>
                <c:pt idx="1243">
                  <c:v>45589.291666666664</c:v>
                </c:pt>
                <c:pt idx="1244">
                  <c:v>45590.291666666664</c:v>
                </c:pt>
                <c:pt idx="1245">
                  <c:v>45593.291666666664</c:v>
                </c:pt>
                <c:pt idx="1246">
                  <c:v>45594.291666666664</c:v>
                </c:pt>
                <c:pt idx="1247">
                  <c:v>45595.291666666664</c:v>
                </c:pt>
                <c:pt idx="1248">
                  <c:v>45596.291666666664</c:v>
                </c:pt>
                <c:pt idx="1249">
                  <c:v>45597.291666666664</c:v>
                </c:pt>
                <c:pt idx="1250">
                  <c:v>45600.291666666664</c:v>
                </c:pt>
                <c:pt idx="1251">
                  <c:v>45601.291666666664</c:v>
                </c:pt>
                <c:pt idx="1252">
                  <c:v>45602.291666666664</c:v>
                </c:pt>
                <c:pt idx="1253">
                  <c:v>45603.291666666664</c:v>
                </c:pt>
                <c:pt idx="1254">
                  <c:v>45604.291666666664</c:v>
                </c:pt>
                <c:pt idx="1255">
                  <c:v>45607.291666666664</c:v>
                </c:pt>
                <c:pt idx="1256">
                  <c:v>45608.291666666664</c:v>
                </c:pt>
                <c:pt idx="1257">
                  <c:v>45609.291666666664</c:v>
                </c:pt>
              </c:numCache>
            </c:numRef>
          </c:cat>
          <c:val>
            <c:numRef>
              <c:f>' 3b. Exponential Smoothing'!$E$4:$E$1260</c:f>
              <c:numCache>
                <c:formatCode>General</c:formatCode>
                <c:ptCount val="1257"/>
                <c:pt idx="0">
                  <c:v>0.75620000000000687</c:v>
                </c:pt>
                <c:pt idx="1">
                  <c:v>0.33992399999999634</c:v>
                </c:pt>
                <c:pt idx="2">
                  <c:v>-0.18950152000000742</c:v>
                </c:pt>
                <c:pt idx="3">
                  <c:v>-0.75519003039999433</c:v>
                </c:pt>
                <c:pt idx="4">
                  <c:v>-0.30110380060799713</c:v>
                </c:pt>
                <c:pt idx="5">
                  <c:v>-6.1722076012159732E-2</c:v>
                </c:pt>
                <c:pt idx="6">
                  <c:v>1.1112655584797579</c:v>
                </c:pt>
                <c:pt idx="7">
                  <c:v>-0.48197468883040528</c:v>
                </c:pt>
                <c:pt idx="8">
                  <c:v>0.85076050622339494</c:v>
                </c:pt>
                <c:pt idx="9">
                  <c:v>-0.12588478987552776</c:v>
                </c:pt>
                <c:pt idx="10">
                  <c:v>-0.75151769579750294</c:v>
                </c:pt>
                <c:pt idx="11">
                  <c:v>-1.1565303539159544</c:v>
                </c:pt>
                <c:pt idx="12">
                  <c:v>0.53186939292168489</c:v>
                </c:pt>
                <c:pt idx="13">
                  <c:v>0.94133738785843235</c:v>
                </c:pt>
                <c:pt idx="14">
                  <c:v>1.2621267477571791</c:v>
                </c:pt>
                <c:pt idx="15">
                  <c:v>-0.89325746504485437</c:v>
                </c:pt>
                <c:pt idx="16">
                  <c:v>0.36023485069910066</c:v>
                </c:pt>
                <c:pt idx="17">
                  <c:v>0.5622046970139678</c:v>
                </c:pt>
                <c:pt idx="18">
                  <c:v>0.17844409394027139</c:v>
                </c:pt>
                <c:pt idx="19">
                  <c:v>0.89796888187881052</c:v>
                </c:pt>
                <c:pt idx="20">
                  <c:v>1.1594593776375746</c:v>
                </c:pt>
                <c:pt idx="21">
                  <c:v>0.15658918755273987</c:v>
                </c:pt>
                <c:pt idx="22">
                  <c:v>-0.15926821624896093</c:v>
                </c:pt>
                <c:pt idx="23">
                  <c:v>6.4614635675027898E-2</c:v>
                </c:pt>
                <c:pt idx="24">
                  <c:v>-0.13930770728650543</c:v>
                </c:pt>
                <c:pt idx="25">
                  <c:v>1.1025138458542756</c:v>
                </c:pt>
                <c:pt idx="26">
                  <c:v>8.7450276917095948E-2</c:v>
                </c:pt>
                <c:pt idx="27">
                  <c:v>1.3687490055383194</c:v>
                </c:pt>
                <c:pt idx="28">
                  <c:v>6.7498011077304909E-4</c:v>
                </c:pt>
                <c:pt idx="29">
                  <c:v>0.41691349960221658</c:v>
                </c:pt>
                <c:pt idx="30">
                  <c:v>0.52453826999203557</c:v>
                </c:pt>
                <c:pt idx="31">
                  <c:v>1.6343907653998428</c:v>
                </c:pt>
                <c:pt idx="32">
                  <c:v>-0.67501218469200808</c:v>
                </c:pt>
                <c:pt idx="33">
                  <c:v>0.56089975630615641</c:v>
                </c:pt>
                <c:pt idx="34">
                  <c:v>-0.33048200487388613</c:v>
                </c:pt>
                <c:pt idx="35">
                  <c:v>1.1567903599025158</c:v>
                </c:pt>
                <c:pt idx="36">
                  <c:v>1.5839358071980598</c:v>
                </c:pt>
                <c:pt idx="37">
                  <c:v>0.20137871614397795</c:v>
                </c:pt>
                <c:pt idx="38">
                  <c:v>1.6109275743228864</c:v>
                </c:pt>
                <c:pt idx="39">
                  <c:v>-1.0051814485135395</c:v>
                </c:pt>
                <c:pt idx="40">
                  <c:v>-0.34480362897028272</c:v>
                </c:pt>
                <c:pt idx="41">
                  <c:v>0.93830392742060553</c:v>
                </c:pt>
                <c:pt idx="42">
                  <c:v>0.86466607854841016</c:v>
                </c:pt>
                <c:pt idx="43">
                  <c:v>-0.50620667842902378</c:v>
                </c:pt>
                <c:pt idx="44">
                  <c:v>0.26367586643141294</c:v>
                </c:pt>
                <c:pt idx="45">
                  <c:v>0.37617351732863824</c:v>
                </c:pt>
                <c:pt idx="46">
                  <c:v>-0.21547652965342934</c:v>
                </c:pt>
                <c:pt idx="47">
                  <c:v>-2.2729095305930826</c:v>
                </c:pt>
                <c:pt idx="48">
                  <c:v>2.0728418093881373</c:v>
                </c:pt>
                <c:pt idx="49">
                  <c:v>1.6532568361877651</c:v>
                </c:pt>
                <c:pt idx="50">
                  <c:v>-8.0834863276251667E-2</c:v>
                </c:pt>
                <c:pt idx="51">
                  <c:v>-3.4821166972655391</c:v>
                </c:pt>
                <c:pt idx="52">
                  <c:v>-0.27564233394529936</c:v>
                </c:pt>
                <c:pt idx="53">
                  <c:v>2.4642871533210808</c:v>
                </c:pt>
                <c:pt idx="54">
                  <c:v>0.67938574306641897</c:v>
                </c:pt>
                <c:pt idx="55">
                  <c:v>0.9249877148613308</c:v>
                </c:pt>
                <c:pt idx="56">
                  <c:v>-1.0529002457027588</c:v>
                </c:pt>
                <c:pt idx="57">
                  <c:v>0.34814199508595323</c:v>
                </c:pt>
                <c:pt idx="58">
                  <c:v>-0.46433716009828174</c:v>
                </c:pt>
                <c:pt idx="59">
                  <c:v>1.8347132567980253</c:v>
                </c:pt>
                <c:pt idx="60">
                  <c:v>-0.52940573486404219</c:v>
                </c:pt>
                <c:pt idx="61">
                  <c:v>8.9118853027372325E-3</c:v>
                </c:pt>
                <c:pt idx="62">
                  <c:v>-1.4454217622939467</c:v>
                </c:pt>
                <c:pt idx="63">
                  <c:v>1.0934915647541175</c:v>
                </c:pt>
                <c:pt idx="64">
                  <c:v>-0.78463016870492197</c:v>
                </c:pt>
                <c:pt idx="65">
                  <c:v>-1.7770926033741006</c:v>
                </c:pt>
                <c:pt idx="66">
                  <c:v>-3.6481418520674822</c:v>
                </c:pt>
                <c:pt idx="67">
                  <c:v>-2.5267628370413604</c:v>
                </c:pt>
                <c:pt idx="68">
                  <c:v>1.0597647432591799</c:v>
                </c:pt>
                <c:pt idx="69">
                  <c:v>-4.6263047051348138</c:v>
                </c:pt>
                <c:pt idx="70">
                  <c:v>-0.13142609410269301</c:v>
                </c:pt>
                <c:pt idx="71">
                  <c:v>6.1802714781179446</c:v>
                </c:pt>
                <c:pt idx="72">
                  <c:v>-2.1818945704376347</c:v>
                </c:pt>
                <c:pt idx="73">
                  <c:v>3.216662108591251</c:v>
                </c:pt>
                <c:pt idx="74">
                  <c:v>-2.3213667578281729</c:v>
                </c:pt>
                <c:pt idx="75">
                  <c:v>-0.99152733515657587</c:v>
                </c:pt>
                <c:pt idx="76">
                  <c:v>-5.5735305467031253</c:v>
                </c:pt>
                <c:pt idx="77">
                  <c:v>4.5458293890659291</c:v>
                </c:pt>
                <c:pt idx="78">
                  <c:v>-2.3166834122186941</c:v>
                </c:pt>
                <c:pt idx="79">
                  <c:v>-6.654533668244369</c:v>
                </c:pt>
                <c:pt idx="80">
                  <c:v>7.0922093266351141</c:v>
                </c:pt>
                <c:pt idx="81">
                  <c:v>-8.5459558134673088</c:v>
                </c:pt>
                <c:pt idx="82">
                  <c:v>2.4164808837306566</c:v>
                </c:pt>
                <c:pt idx="83">
                  <c:v>-1.4554703823253874</c:v>
                </c:pt>
                <c:pt idx="84">
                  <c:v>-0.48830940764650421</c:v>
                </c:pt>
                <c:pt idx="85">
                  <c:v>-3.7851661881529282</c:v>
                </c:pt>
                <c:pt idx="86">
                  <c:v>-1.2588033237630611</c:v>
                </c:pt>
                <c:pt idx="87">
                  <c:v>5.4435239335247374</c:v>
                </c:pt>
                <c:pt idx="88">
                  <c:v>-0.22152952132950077</c:v>
                </c:pt>
                <c:pt idx="89">
                  <c:v>3.1343694095734165</c:v>
                </c:pt>
                <c:pt idx="90">
                  <c:v>-2.5368126118085357</c:v>
                </c:pt>
                <c:pt idx="91">
                  <c:v>1.6668637477638342</c:v>
                </c:pt>
                <c:pt idx="92">
                  <c:v>-9.296272504472114E-2</c:v>
                </c:pt>
                <c:pt idx="93">
                  <c:v>-3.2524592545008915</c:v>
                </c:pt>
                <c:pt idx="94">
                  <c:v>0.91155081490997958</c:v>
                </c:pt>
                <c:pt idx="95">
                  <c:v>-0.8369689837017944</c:v>
                </c:pt>
                <c:pt idx="96">
                  <c:v>5.0997606203259593</c:v>
                </c:pt>
                <c:pt idx="97">
                  <c:v>-0.63660478759347683</c:v>
                </c:pt>
                <c:pt idx="98">
                  <c:v>1.6004679042481342</c:v>
                </c:pt>
                <c:pt idx="99">
                  <c:v>0.49840935808495601</c:v>
                </c:pt>
                <c:pt idx="100">
                  <c:v>1.2879681871617095</c:v>
                </c:pt>
                <c:pt idx="101">
                  <c:v>3.378359363743229</c:v>
                </c:pt>
                <c:pt idx="102">
                  <c:v>-0.56893281272513718</c:v>
                </c:pt>
                <c:pt idx="103">
                  <c:v>0.5376213437454993</c:v>
                </c:pt>
                <c:pt idx="104">
                  <c:v>-0.93424757312509144</c:v>
                </c:pt>
                <c:pt idx="105">
                  <c:v>-1.4447849514624949</c:v>
                </c:pt>
                <c:pt idx="106">
                  <c:v>-2.1084956990292483</c:v>
                </c:pt>
                <c:pt idx="107">
                  <c:v>1.8357300860194101</c:v>
                </c:pt>
                <c:pt idx="108">
                  <c:v>-0.22318539827959682</c:v>
                </c:pt>
                <c:pt idx="109">
                  <c:v>1.9245362920343894</c:v>
                </c:pt>
                <c:pt idx="110">
                  <c:v>8.7090725840695882E-2</c:v>
                </c:pt>
                <c:pt idx="111">
                  <c:v>-1.1133581854831789</c:v>
                </c:pt>
                <c:pt idx="112">
                  <c:v>2.2006328362903389</c:v>
                </c:pt>
                <c:pt idx="113">
                  <c:v>1.5187126567257963</c:v>
                </c:pt>
                <c:pt idx="114">
                  <c:v>-1.1187257468654934</c:v>
                </c:pt>
                <c:pt idx="115">
                  <c:v>0.97122548506268913</c:v>
                </c:pt>
                <c:pt idx="116">
                  <c:v>1.0884245097012553</c:v>
                </c:pt>
                <c:pt idx="117">
                  <c:v>0.76756849019402296</c:v>
                </c:pt>
                <c:pt idx="118">
                  <c:v>0.7709513698038819</c:v>
                </c:pt>
                <c:pt idx="119">
                  <c:v>1.7717190273960739</c:v>
                </c:pt>
                <c:pt idx="120">
                  <c:v>1.2242343805479265</c:v>
                </c:pt>
                <c:pt idx="121">
                  <c:v>-0.85241531238902724</c:v>
                </c:pt>
                <c:pt idx="122">
                  <c:v>-0.93304830624779811</c:v>
                </c:pt>
                <c:pt idx="123">
                  <c:v>0.4417390338750522</c:v>
                </c:pt>
                <c:pt idx="124">
                  <c:v>-0.43696521932250221</c:v>
                </c:pt>
                <c:pt idx="125">
                  <c:v>1.7574606956135455</c:v>
                </c:pt>
                <c:pt idx="126">
                  <c:v>-0.40825078608772003</c:v>
                </c:pt>
                <c:pt idx="127">
                  <c:v>1.4754349842782517</c:v>
                </c:pt>
                <c:pt idx="128">
                  <c:v>-0.5502913003144414</c:v>
                </c:pt>
                <c:pt idx="129">
                  <c:v>0.48589417399371371</c:v>
                </c:pt>
                <c:pt idx="130">
                  <c:v>-0.51648211652013742</c:v>
                </c:pt>
                <c:pt idx="131">
                  <c:v>0.32587035766960071</c:v>
                </c:pt>
                <c:pt idx="132">
                  <c:v>4.0617407153376917E-2</c:v>
                </c:pt>
                <c:pt idx="133">
                  <c:v>-7.4687651856919501E-2</c:v>
                </c:pt>
                <c:pt idx="134">
                  <c:v>0.95100624696286218</c:v>
                </c:pt>
                <c:pt idx="135">
                  <c:v>0.38202012493925963</c:v>
                </c:pt>
                <c:pt idx="136">
                  <c:v>0.44124040249879215</c:v>
                </c:pt>
                <c:pt idx="137">
                  <c:v>-0.67327519195004015</c:v>
                </c:pt>
                <c:pt idx="138">
                  <c:v>2.2228344961609992</c:v>
                </c:pt>
                <c:pt idx="139">
                  <c:v>0.52185668992322576</c:v>
                </c:pt>
                <c:pt idx="140">
                  <c:v>2.575637133798466</c:v>
                </c:pt>
                <c:pt idx="141">
                  <c:v>2.2073127426759669</c:v>
                </c:pt>
                <c:pt idx="142">
                  <c:v>-4.0824537451464806</c:v>
                </c:pt>
                <c:pt idx="143">
                  <c:v>0.62475092509706087</c:v>
                </c:pt>
                <c:pt idx="144">
                  <c:v>1.0332950185019456</c:v>
                </c:pt>
                <c:pt idx="145">
                  <c:v>2.2349659003700282</c:v>
                </c:pt>
                <c:pt idx="146">
                  <c:v>-7.460068199260661E-2</c:v>
                </c:pt>
                <c:pt idx="147">
                  <c:v>3.2607986360147834E-2</c:v>
                </c:pt>
                <c:pt idx="148">
                  <c:v>-0.48904784027278936</c:v>
                </c:pt>
                <c:pt idx="149">
                  <c:v>2.219219043194542</c:v>
                </c:pt>
                <c:pt idx="150">
                  <c:v>1.9103843808638885</c:v>
                </c:pt>
                <c:pt idx="151">
                  <c:v>-1.5378923123827235</c:v>
                </c:pt>
                <c:pt idx="152">
                  <c:v>1.1336421537523478</c:v>
                </c:pt>
                <c:pt idx="153">
                  <c:v>-2.7081271569249594</c:v>
                </c:pt>
                <c:pt idx="154">
                  <c:v>1.9312374568614956</c:v>
                </c:pt>
                <c:pt idx="155">
                  <c:v>0.77432474913723581</c:v>
                </c:pt>
                <c:pt idx="156">
                  <c:v>-0.15261350501727122</c:v>
                </c:pt>
                <c:pt idx="157">
                  <c:v>-3.0522701003405928E-3</c:v>
                </c:pt>
                <c:pt idx="158">
                  <c:v>2.3726389545980027</c:v>
                </c:pt>
                <c:pt idx="159">
                  <c:v>-0.23514722090803275</c:v>
                </c:pt>
                <c:pt idx="160">
                  <c:v>2.1097970555818222</c:v>
                </c:pt>
                <c:pt idx="161">
                  <c:v>0.44169594111164656</c:v>
                </c:pt>
                <c:pt idx="162">
                  <c:v>0.17203391882223684</c:v>
                </c:pt>
                <c:pt idx="163">
                  <c:v>-0.42775932162356867</c:v>
                </c:pt>
                <c:pt idx="164">
                  <c:v>1.531044813567533</c:v>
                </c:pt>
                <c:pt idx="165">
                  <c:v>0.68102089627134887</c:v>
                </c:pt>
                <c:pt idx="166">
                  <c:v>-1.1580795820745777</c:v>
                </c:pt>
                <c:pt idx="167">
                  <c:v>-0.2131615916414944</c:v>
                </c:pt>
                <c:pt idx="168">
                  <c:v>1.9737367681671714</c:v>
                </c:pt>
                <c:pt idx="169">
                  <c:v>-1.2833252646366589</c:v>
                </c:pt>
                <c:pt idx="170">
                  <c:v>0.23993349470725889</c:v>
                </c:pt>
                <c:pt idx="171">
                  <c:v>-4.3094013301058567</c:v>
                </c:pt>
                <c:pt idx="172">
                  <c:v>-0.31028802660210886</c:v>
                </c:pt>
                <c:pt idx="173">
                  <c:v>2.1325942394679629</c:v>
                </c:pt>
                <c:pt idx="174">
                  <c:v>-1.4750481152106403</c:v>
                </c:pt>
                <c:pt idx="175">
                  <c:v>1.7122990376957858</c:v>
                </c:pt>
                <c:pt idx="176">
                  <c:v>1.1548459807539047</c:v>
                </c:pt>
                <c:pt idx="177">
                  <c:v>9.8353969196150786</c:v>
                </c:pt>
                <c:pt idx="178">
                  <c:v>2.8057079383923025</c:v>
                </c:pt>
                <c:pt idx="179">
                  <c:v>0.76501415876785472</c:v>
                </c:pt>
                <c:pt idx="180">
                  <c:v>0.40260028317534591</c:v>
                </c:pt>
                <c:pt idx="181">
                  <c:v>3.7498520056635272</c:v>
                </c:pt>
                <c:pt idx="182">
                  <c:v>-2.4484029598867494</c:v>
                </c:pt>
                <c:pt idx="183">
                  <c:v>1.5275319408022767</c:v>
                </c:pt>
                <c:pt idx="184">
                  <c:v>-3.2420493611839589</c:v>
                </c:pt>
                <c:pt idx="185">
                  <c:v>3.4835590127763254</c:v>
                </c:pt>
                <c:pt idx="186">
                  <c:v>2.0219711802555338</c:v>
                </c:pt>
                <c:pt idx="187">
                  <c:v>-5.9560576394900977E-2</c:v>
                </c:pt>
                <c:pt idx="188">
                  <c:v>-0.29409121152791329</c:v>
                </c:pt>
                <c:pt idx="189">
                  <c:v>0.92631817576945252</c:v>
                </c:pt>
                <c:pt idx="190">
                  <c:v>0.16012636351538845</c:v>
                </c:pt>
                <c:pt idx="191">
                  <c:v>2.5095025272702998</c:v>
                </c:pt>
                <c:pt idx="192">
                  <c:v>5.9999900505454207</c:v>
                </c:pt>
                <c:pt idx="193">
                  <c:v>1.5719998010109038</c:v>
                </c:pt>
                <c:pt idx="194">
                  <c:v>-0.97646000397979549</c:v>
                </c:pt>
                <c:pt idx="195">
                  <c:v>1.6375707999203968</c:v>
                </c:pt>
                <c:pt idx="196">
                  <c:v>-1.4437485840015967</c:v>
                </c:pt>
                <c:pt idx="197">
                  <c:v>-0.22647497168001962</c:v>
                </c:pt>
                <c:pt idx="198">
                  <c:v>4.1270705005664041</c:v>
                </c:pt>
                <c:pt idx="199">
                  <c:v>5.1000414100113005</c:v>
                </c:pt>
                <c:pt idx="200">
                  <c:v>-2.6117991717997597</c:v>
                </c:pt>
                <c:pt idx="201">
                  <c:v>-10.321535983435993</c:v>
                </c:pt>
                <c:pt idx="202">
                  <c:v>-0.12833071966872467</c:v>
                </c:pt>
                <c:pt idx="203">
                  <c:v>-7.9485666143933713</c:v>
                </c:pt>
                <c:pt idx="204">
                  <c:v>4.2338286677121317</c:v>
                </c:pt>
                <c:pt idx="205">
                  <c:v>-3.6541234266457678</c:v>
                </c:pt>
                <c:pt idx="206">
                  <c:v>-1.5275824685329127</c:v>
                </c:pt>
                <c:pt idx="207">
                  <c:v>3.2494483506293221</c:v>
                </c:pt>
                <c:pt idx="208">
                  <c:v>0.2406889670125878</c:v>
                </c:pt>
                <c:pt idx="209">
                  <c:v>-3.3238862206597446</c:v>
                </c:pt>
                <c:pt idx="210">
                  <c:v>-1.8138777244132029</c:v>
                </c:pt>
                <c:pt idx="211">
                  <c:v>-3.4528775544882677</c:v>
                </c:pt>
                <c:pt idx="212">
                  <c:v>3.0937424489102341</c:v>
                </c:pt>
                <c:pt idx="213">
                  <c:v>1.7505748489782036</c:v>
                </c:pt>
                <c:pt idx="214">
                  <c:v>-4.5431885030204313</c:v>
                </c:pt>
                <c:pt idx="215">
                  <c:v>0.98293622993958252</c:v>
                </c:pt>
                <c:pt idx="216">
                  <c:v>3.9829587245988023</c:v>
                </c:pt>
                <c:pt idx="217">
                  <c:v>2.6957591744919824</c:v>
                </c:pt>
                <c:pt idx="218">
                  <c:v>-0.79538481651016468</c:v>
                </c:pt>
                <c:pt idx="219">
                  <c:v>1.6630923036697851</c:v>
                </c:pt>
                <c:pt idx="220">
                  <c:v>0.9899618460734132</c:v>
                </c:pt>
                <c:pt idx="221">
                  <c:v>-3.6604007630785276</c:v>
                </c:pt>
                <c:pt idx="222">
                  <c:v>3.3238919847384238</c:v>
                </c:pt>
                <c:pt idx="223">
                  <c:v>-3.1939221603052346</c:v>
                </c:pt>
                <c:pt idx="224">
                  <c:v>1.8103215567938946</c:v>
                </c:pt>
                <c:pt idx="225">
                  <c:v>-7.1093568864128542E-2</c:v>
                </c:pt>
                <c:pt idx="226">
                  <c:v>1.9508781286227048</c:v>
                </c:pt>
                <c:pt idx="227">
                  <c:v>7.2919175625724506</c:v>
                </c:pt>
                <c:pt idx="228">
                  <c:v>-3.0754616487485436</c:v>
                </c:pt>
                <c:pt idx="229">
                  <c:v>2.6390767025034734E-2</c:v>
                </c:pt>
                <c:pt idx="230">
                  <c:v>-0.46807218465949063</c:v>
                </c:pt>
                <c:pt idx="231">
                  <c:v>-1.6591614436931934</c:v>
                </c:pt>
                <c:pt idx="232">
                  <c:v>-3.0006832288738678</c:v>
                </c:pt>
                <c:pt idx="233">
                  <c:v>1.4334863354225149</c:v>
                </c:pt>
                <c:pt idx="234">
                  <c:v>-0.59603027329156077</c:v>
                </c:pt>
                <c:pt idx="235">
                  <c:v>-1.1052206054658313</c:v>
                </c:pt>
                <c:pt idx="236">
                  <c:v>-0.71520441210931551</c:v>
                </c:pt>
                <c:pt idx="237">
                  <c:v>-4.5040882421858441E-3</c:v>
                </c:pt>
                <c:pt idx="238">
                  <c:v>1.5129099182351666</c:v>
                </c:pt>
                <c:pt idx="239">
                  <c:v>-5.2410418016352907</c:v>
                </c:pt>
                <c:pt idx="240">
                  <c:v>3.9169791639672837</c:v>
                </c:pt>
                <c:pt idx="241">
                  <c:v>-6.2276604167206528</c:v>
                </c:pt>
                <c:pt idx="242">
                  <c:v>-0.21245320833442349</c:v>
                </c:pt>
                <c:pt idx="243">
                  <c:v>1.6259509358333162</c:v>
                </c:pt>
                <c:pt idx="244">
                  <c:v>4.4350190187166731</c:v>
                </c:pt>
                <c:pt idx="245">
                  <c:v>4.0715003803743315</c:v>
                </c:pt>
                <c:pt idx="246">
                  <c:v>-5.0569992392510699E-2</c:v>
                </c:pt>
                <c:pt idx="247">
                  <c:v>-2.3185113998478357</c:v>
                </c:pt>
                <c:pt idx="248">
                  <c:v>-0.38867022799696826</c:v>
                </c:pt>
                <c:pt idx="249">
                  <c:v>3.4343265954400692</c:v>
                </c:pt>
                <c:pt idx="250">
                  <c:v>-0.20511346809121278</c:v>
                </c:pt>
                <c:pt idx="251">
                  <c:v>4.4797730638180155E-2</c:v>
                </c:pt>
                <c:pt idx="252">
                  <c:v>1.0178959546127544</c:v>
                </c:pt>
                <c:pt idx="253">
                  <c:v>-0.86954208090773477</c:v>
                </c:pt>
                <c:pt idx="254">
                  <c:v>-1.3472908416181468</c:v>
                </c:pt>
                <c:pt idx="255">
                  <c:v>0.56955418316762518</c:v>
                </c:pt>
                <c:pt idx="256">
                  <c:v>-1.2598089163366382</c:v>
                </c:pt>
                <c:pt idx="257">
                  <c:v>-3.4378961783267243</c:v>
                </c:pt>
                <c:pt idx="258">
                  <c:v>1.2220420764334818</c:v>
                </c:pt>
                <c:pt idx="259">
                  <c:v>0.86534084152866342</c:v>
                </c:pt>
                <c:pt idx="260">
                  <c:v>0.56490681683057176</c:v>
                </c:pt>
                <c:pt idx="261">
                  <c:v>2.4167981363366238</c:v>
                </c:pt>
                <c:pt idx="262">
                  <c:v>3.6371359627267168</c:v>
                </c:pt>
                <c:pt idx="263">
                  <c:v>0.42474271925453877</c:v>
                </c:pt>
                <c:pt idx="264">
                  <c:v>-0.12840514561490579</c:v>
                </c:pt>
                <c:pt idx="265">
                  <c:v>-0.67726810291229356</c:v>
                </c:pt>
                <c:pt idx="266">
                  <c:v>1.4532546379417539</c:v>
                </c:pt>
                <c:pt idx="267">
                  <c:v>0.64506509275882706</c:v>
                </c:pt>
                <c:pt idx="268">
                  <c:v>-2.5294986981448204</c:v>
                </c:pt>
                <c:pt idx="269">
                  <c:v>1.3770100260370981</c:v>
                </c:pt>
                <c:pt idx="270">
                  <c:v>-0.78405979947925175</c:v>
                </c:pt>
                <c:pt idx="271">
                  <c:v>-0.63168119598958583</c:v>
                </c:pt>
                <c:pt idx="272">
                  <c:v>5.9522663760802033</c:v>
                </c:pt>
                <c:pt idx="273">
                  <c:v>5.0545327521604122E-2</c:v>
                </c:pt>
                <c:pt idx="274">
                  <c:v>0.87141090655042319</c:v>
                </c:pt>
                <c:pt idx="275">
                  <c:v>-1.9774717818689993</c:v>
                </c:pt>
                <c:pt idx="276">
                  <c:v>1.4956505643626201</c:v>
                </c:pt>
                <c:pt idx="277">
                  <c:v>3.599113011287244</c:v>
                </c:pt>
                <c:pt idx="278">
                  <c:v>-0.82761773977424014</c:v>
                </c:pt>
                <c:pt idx="279">
                  <c:v>0.97104764520452136</c:v>
                </c:pt>
                <c:pt idx="280">
                  <c:v>4.634920952904082</c:v>
                </c:pt>
                <c:pt idx="281">
                  <c:v>-1.6870015809419385</c:v>
                </c:pt>
                <c:pt idx="282">
                  <c:v>-1.1582400316188171</c:v>
                </c:pt>
                <c:pt idx="283">
                  <c:v>-1.0303648006324124</c:v>
                </c:pt>
                <c:pt idx="284">
                  <c:v>-3.2280072960126489</c:v>
                </c:pt>
                <c:pt idx="285">
                  <c:v>1.5000398540797448</c:v>
                </c:pt>
                <c:pt idx="286">
                  <c:v>-4.2823992029183842</c:v>
                </c:pt>
                <c:pt idx="287">
                  <c:v>4.138752015941634</c:v>
                </c:pt>
                <c:pt idx="288">
                  <c:v>1.1876750403188225</c:v>
                </c:pt>
                <c:pt idx="289">
                  <c:v>-2.9782464991936166</c:v>
                </c:pt>
                <c:pt idx="290">
                  <c:v>-0.23556492998388023</c:v>
                </c:pt>
                <c:pt idx="291">
                  <c:v>2.0390887014003312</c:v>
                </c:pt>
                <c:pt idx="292">
                  <c:v>-1.8954182259719943</c:v>
                </c:pt>
                <c:pt idx="293">
                  <c:v>-1.7687083645194406</c:v>
                </c:pt>
                <c:pt idx="294">
                  <c:v>0.63932583270961629</c:v>
                </c:pt>
                <c:pt idx="295">
                  <c:v>4.1197865166541874</c:v>
                </c:pt>
                <c:pt idx="296">
                  <c:v>4.8151957303330732</c:v>
                </c:pt>
                <c:pt idx="297">
                  <c:v>2.2476039146066569</c:v>
                </c:pt>
                <c:pt idx="298">
                  <c:v>3.8097520782921492</c:v>
                </c:pt>
                <c:pt idx="299">
                  <c:v>0.31079504156585358</c:v>
                </c:pt>
                <c:pt idx="300">
                  <c:v>-1.0693840991687011</c:v>
                </c:pt>
                <c:pt idx="301">
                  <c:v>-4.8812876819833662</c:v>
                </c:pt>
                <c:pt idx="302">
                  <c:v>-5.1140257536396803</c:v>
                </c:pt>
                <c:pt idx="303">
                  <c:v>2.0294194849272174</c:v>
                </c:pt>
                <c:pt idx="304">
                  <c:v>0.871788389698537</c:v>
                </c:pt>
                <c:pt idx="305">
                  <c:v>-1.0093642322060248</c:v>
                </c:pt>
                <c:pt idx="306">
                  <c:v>3.3534127153559155</c:v>
                </c:pt>
                <c:pt idx="307">
                  <c:v>-0.34913174569288685</c:v>
                </c:pt>
                <c:pt idx="308">
                  <c:v>0.13991736508617691</c:v>
                </c:pt>
                <c:pt idx="309">
                  <c:v>-0.87860165269827917</c:v>
                </c:pt>
                <c:pt idx="310">
                  <c:v>-0.62477203305397211</c:v>
                </c:pt>
                <c:pt idx="311">
                  <c:v>-0.26709544066105195</c:v>
                </c:pt>
                <c:pt idx="312">
                  <c:v>0.22965809118676361</c:v>
                </c:pt>
                <c:pt idx="313">
                  <c:v>-2.1303068381762671</c:v>
                </c:pt>
                <c:pt idx="314">
                  <c:v>-2.344006136763511</c:v>
                </c:pt>
                <c:pt idx="315">
                  <c:v>-1.1534801227352744</c:v>
                </c:pt>
                <c:pt idx="316">
                  <c:v>0.13363039754528927</c:v>
                </c:pt>
                <c:pt idx="317">
                  <c:v>-3.7873273920490931</c:v>
                </c:pt>
                <c:pt idx="318">
                  <c:v>-0.21284654784098223</c:v>
                </c:pt>
                <c:pt idx="319">
                  <c:v>-0.50365693095680797</c:v>
                </c:pt>
                <c:pt idx="320">
                  <c:v>-4.2798731386191378</c:v>
                </c:pt>
                <c:pt idx="321">
                  <c:v>0.17880253722762518</c:v>
                </c:pt>
                <c:pt idx="322">
                  <c:v>6.3984760507445486</c:v>
                </c:pt>
                <c:pt idx="323">
                  <c:v>-2.4868304789851123</c:v>
                </c:pt>
                <c:pt idx="324">
                  <c:v>-3.0464366095796862</c:v>
                </c:pt>
                <c:pt idx="325">
                  <c:v>-1.9510287321915882</c:v>
                </c:pt>
                <c:pt idx="326">
                  <c:v>1.2243794253561617</c:v>
                </c:pt>
                <c:pt idx="327">
                  <c:v>-4.9309124114928835</c:v>
                </c:pt>
                <c:pt idx="328">
                  <c:v>4.5335817517701571</c:v>
                </c:pt>
                <c:pt idx="329">
                  <c:v>-0.99632836496459731</c:v>
                </c:pt>
                <c:pt idx="330">
                  <c:v>1.9190734327006993</c:v>
                </c:pt>
                <c:pt idx="331">
                  <c:v>-0.87241853134597136</c:v>
                </c:pt>
                <c:pt idx="332">
                  <c:v>2.8813516293730714</c:v>
                </c:pt>
                <c:pt idx="333">
                  <c:v>1.6049270325874687</c:v>
                </c:pt>
                <c:pt idx="334">
                  <c:v>-0.76110145934823947</c:v>
                </c:pt>
                <c:pt idx="335">
                  <c:v>-4.1577220291869708</c:v>
                </c:pt>
                <c:pt idx="336">
                  <c:v>-0.61195444058374449</c:v>
                </c:pt>
                <c:pt idx="337">
                  <c:v>3.3173609111883309</c:v>
                </c:pt>
                <c:pt idx="338">
                  <c:v>-0.76605278177623859</c:v>
                </c:pt>
                <c:pt idx="339">
                  <c:v>-2.4146210556355214</c:v>
                </c:pt>
                <c:pt idx="340">
                  <c:v>0.44130757888729022</c:v>
                </c:pt>
                <c:pt idx="341">
                  <c:v>0.6160261515777421</c:v>
                </c:pt>
                <c:pt idx="342">
                  <c:v>0.18862052303155963</c:v>
                </c:pt>
                <c:pt idx="343">
                  <c:v>-1.4554275895393687</c:v>
                </c:pt>
                <c:pt idx="344">
                  <c:v>2.1743914482092066</c:v>
                </c:pt>
                <c:pt idx="345">
                  <c:v>0.87588782896418138</c:v>
                </c:pt>
                <c:pt idx="346">
                  <c:v>2.8575177565792984</c:v>
                </c:pt>
                <c:pt idx="347">
                  <c:v>0.36075035513158582</c:v>
                </c:pt>
                <c:pt idx="348">
                  <c:v>1.6622150071026169</c:v>
                </c:pt>
                <c:pt idx="349">
                  <c:v>2.442444300142057</c:v>
                </c:pt>
                <c:pt idx="350">
                  <c:v>2.6342488860028368</c:v>
                </c:pt>
                <c:pt idx="351">
                  <c:v>-1.6710150222799598</c:v>
                </c:pt>
                <c:pt idx="352">
                  <c:v>3.0906796995544141</c:v>
                </c:pt>
                <c:pt idx="353">
                  <c:v>-2.288586406008875</c:v>
                </c:pt>
                <c:pt idx="354">
                  <c:v>2.373128271879807</c:v>
                </c:pt>
                <c:pt idx="355">
                  <c:v>-0.28543743456239667</c:v>
                </c:pt>
                <c:pt idx="356">
                  <c:v>0.66019125130873135</c:v>
                </c:pt>
                <c:pt idx="357">
                  <c:v>-1.6809961749738136</c:v>
                </c:pt>
                <c:pt idx="358">
                  <c:v>0.34828007650051518</c:v>
                </c:pt>
                <c:pt idx="359">
                  <c:v>-1.5207343984699548</c:v>
                </c:pt>
                <c:pt idx="360">
                  <c:v>2.3003853120305848</c:v>
                </c:pt>
                <c:pt idx="361">
                  <c:v>0.43770770624064426</c:v>
                </c:pt>
                <c:pt idx="362">
                  <c:v>-0.31444584587521263</c:v>
                </c:pt>
                <c:pt idx="363">
                  <c:v>-0.79948891691748258</c:v>
                </c:pt>
                <c:pt idx="364">
                  <c:v>-0.11398977833835033</c:v>
                </c:pt>
                <c:pt idx="365">
                  <c:v>-1.9804797955667368</c:v>
                </c:pt>
                <c:pt idx="366">
                  <c:v>1.0180904040886674</c:v>
                </c:pt>
                <c:pt idx="367">
                  <c:v>-4.5726381919182018</c:v>
                </c:pt>
                <c:pt idx="368">
                  <c:v>0.15334723616163615</c:v>
                </c:pt>
                <c:pt idx="369">
                  <c:v>1.609166944723242</c:v>
                </c:pt>
                <c:pt idx="370">
                  <c:v>0.70908333889445885</c:v>
                </c:pt>
                <c:pt idx="371">
                  <c:v>-3.2819183332221229</c:v>
                </c:pt>
                <c:pt idx="372">
                  <c:v>-0.98773836666444481</c:v>
                </c:pt>
                <c:pt idx="373">
                  <c:v>-3.1000547673332903</c:v>
                </c:pt>
                <c:pt idx="374">
                  <c:v>2.0960989046533314</c:v>
                </c:pt>
                <c:pt idx="375">
                  <c:v>2.4747219780930578</c:v>
                </c:pt>
                <c:pt idx="376">
                  <c:v>-1.10800556043813</c:v>
                </c:pt>
                <c:pt idx="377">
                  <c:v>-1.4151601112087633</c:v>
                </c:pt>
                <c:pt idx="378">
                  <c:v>-0.18520320222418718</c:v>
                </c:pt>
                <c:pt idx="379">
                  <c:v>2.5663959359555122</c:v>
                </c:pt>
                <c:pt idx="380">
                  <c:v>-1.7928720812808763</c:v>
                </c:pt>
                <c:pt idx="381">
                  <c:v>1.6023425583743744</c:v>
                </c:pt>
                <c:pt idx="382">
                  <c:v>-0.16415314883251142</c:v>
                </c:pt>
                <c:pt idx="383">
                  <c:v>-5.228306297665597E-2</c:v>
                </c:pt>
                <c:pt idx="384">
                  <c:v>-1.5412456612595236</c:v>
                </c:pt>
                <c:pt idx="385">
                  <c:v>-0.68802491322517767</c:v>
                </c:pt>
                <c:pt idx="386">
                  <c:v>-0.33756049826450862</c:v>
                </c:pt>
                <c:pt idx="387">
                  <c:v>0.75844879003470567</c:v>
                </c:pt>
                <c:pt idx="388">
                  <c:v>-1.4759310241992978</c:v>
                </c:pt>
                <c:pt idx="389">
                  <c:v>2.2757813795160189</c:v>
                </c:pt>
                <c:pt idx="390">
                  <c:v>5.5315627590317717E-2</c:v>
                </c:pt>
                <c:pt idx="391">
                  <c:v>0.82520631255181343</c:v>
                </c:pt>
                <c:pt idx="392">
                  <c:v>0.39900412625102888</c:v>
                </c:pt>
                <c:pt idx="393">
                  <c:v>-0.99261991747499678</c:v>
                </c:pt>
                <c:pt idx="394">
                  <c:v>1.1966476016505112</c:v>
                </c:pt>
                <c:pt idx="395">
                  <c:v>3.0943329520330138</c:v>
                </c:pt>
                <c:pt idx="396">
                  <c:v>-0.76211334095933125</c:v>
                </c:pt>
                <c:pt idx="397">
                  <c:v>0.48505773318080969</c:v>
                </c:pt>
                <c:pt idx="398">
                  <c:v>1.618501154663619</c:v>
                </c:pt>
                <c:pt idx="399">
                  <c:v>-1.2723299769067182</c:v>
                </c:pt>
                <c:pt idx="400">
                  <c:v>1.7795534004618787</c:v>
                </c:pt>
                <c:pt idx="401">
                  <c:v>1.6836910680092387</c:v>
                </c:pt>
                <c:pt idx="402">
                  <c:v>-0.24102617863979958</c:v>
                </c:pt>
                <c:pt idx="403">
                  <c:v>-0.28932052357279758</c:v>
                </c:pt>
                <c:pt idx="404">
                  <c:v>-0.30008641047146511</c:v>
                </c:pt>
                <c:pt idx="405">
                  <c:v>1.6321982717905428</c:v>
                </c:pt>
                <c:pt idx="406">
                  <c:v>1.5531439654358223</c:v>
                </c:pt>
                <c:pt idx="407">
                  <c:v>0.64916287930870453</c:v>
                </c:pt>
                <c:pt idx="408">
                  <c:v>0.31708325758620504</c:v>
                </c:pt>
                <c:pt idx="409">
                  <c:v>2.6451416651517263</c:v>
                </c:pt>
                <c:pt idx="410">
                  <c:v>2.073702833303031</c:v>
                </c:pt>
                <c:pt idx="411">
                  <c:v>2.5429740566660541</c:v>
                </c:pt>
                <c:pt idx="412">
                  <c:v>-1.2538405188666673</c:v>
                </c:pt>
                <c:pt idx="413">
                  <c:v>1.8093231896226598</c:v>
                </c:pt>
                <c:pt idx="414">
                  <c:v>-0.56211353620753357</c:v>
                </c:pt>
                <c:pt idx="415">
                  <c:v>1.1070577292758514</c:v>
                </c:pt>
                <c:pt idx="416">
                  <c:v>3.4653411545855022</c:v>
                </c:pt>
                <c:pt idx="417">
                  <c:v>-0.58799317690827024</c:v>
                </c:pt>
                <c:pt idx="418">
                  <c:v>-2.0619598635381635</c:v>
                </c:pt>
                <c:pt idx="419">
                  <c:v>-3.9063391972707677</c:v>
                </c:pt>
                <c:pt idx="420">
                  <c:v>3.5515732160546065</c:v>
                </c:pt>
                <c:pt idx="421">
                  <c:v>-0.66476853567891681</c:v>
                </c:pt>
                <c:pt idx="422">
                  <c:v>1.3601046292864112</c:v>
                </c:pt>
                <c:pt idx="423">
                  <c:v>1.7537020925857121</c:v>
                </c:pt>
                <c:pt idx="424">
                  <c:v>0.45697404185173696</c:v>
                </c:pt>
                <c:pt idx="425">
                  <c:v>-2.1686605191629837</c:v>
                </c:pt>
                <c:pt idx="426">
                  <c:v>-1.7993732103832656</c:v>
                </c:pt>
                <c:pt idx="427">
                  <c:v>0.61151253579234321</c:v>
                </c:pt>
                <c:pt idx="428">
                  <c:v>0.22803025071584671</c:v>
                </c:pt>
                <c:pt idx="429">
                  <c:v>-0.3290393949856707</c:v>
                </c:pt>
                <c:pt idx="430">
                  <c:v>1.7984192121002707</c:v>
                </c:pt>
                <c:pt idx="431">
                  <c:v>-0.36613161575797903</c:v>
                </c:pt>
                <c:pt idx="432">
                  <c:v>0.10057736768484915</c:v>
                </c:pt>
                <c:pt idx="433">
                  <c:v>-0.68578845264633514</c:v>
                </c:pt>
                <c:pt idx="434">
                  <c:v>-6.2815769052917858E-2</c:v>
                </c:pt>
                <c:pt idx="435">
                  <c:v>-0.48255631538106059</c:v>
                </c:pt>
                <c:pt idx="436">
                  <c:v>0.24574887369234943</c:v>
                </c:pt>
                <c:pt idx="437">
                  <c:v>2.9817149774738709</c:v>
                </c:pt>
                <c:pt idx="438">
                  <c:v>0.26593429954945691</c:v>
                </c:pt>
                <c:pt idx="439">
                  <c:v>1.989818685990997</c:v>
                </c:pt>
                <c:pt idx="440">
                  <c:v>-0.8739036262801676</c:v>
                </c:pt>
                <c:pt idx="441">
                  <c:v>-3.7801780725256151</c:v>
                </c:pt>
                <c:pt idx="442">
                  <c:v>0.25839643854948235</c:v>
                </c:pt>
                <c:pt idx="443">
                  <c:v>1.4690679287709827</c:v>
                </c:pt>
                <c:pt idx="444">
                  <c:v>1.5226813585754257</c:v>
                </c:pt>
                <c:pt idx="445">
                  <c:v>-5.8046372828499671E-2</c:v>
                </c:pt>
                <c:pt idx="446">
                  <c:v>-1.2389609274565601</c:v>
                </c:pt>
                <c:pt idx="447">
                  <c:v>-0.83037921854915453</c:v>
                </c:pt>
                <c:pt idx="448">
                  <c:v>1.0247924156290082</c:v>
                </c:pt>
                <c:pt idx="449">
                  <c:v>4.4610958483125955</c:v>
                </c:pt>
                <c:pt idx="450">
                  <c:v>-1.1780780830337392</c:v>
                </c:pt>
                <c:pt idx="451">
                  <c:v>0.64453843833933888</c:v>
                </c:pt>
                <c:pt idx="452">
                  <c:v>1.132790768766796</c:v>
                </c:pt>
                <c:pt idx="453">
                  <c:v>0.66135581537534449</c:v>
                </c:pt>
                <c:pt idx="454">
                  <c:v>2.3612271163075036</c:v>
                </c:pt>
                <c:pt idx="455">
                  <c:v>-1.5050754576738541</c:v>
                </c:pt>
                <c:pt idx="456">
                  <c:v>-1.0518015091534778</c:v>
                </c:pt>
                <c:pt idx="457">
                  <c:v>-5.0315360301830765</c:v>
                </c:pt>
                <c:pt idx="458">
                  <c:v>0.46916927939631137</c:v>
                </c:pt>
                <c:pt idx="459">
                  <c:v>-1.3955166144120881</c:v>
                </c:pt>
                <c:pt idx="460">
                  <c:v>0.86608966771174778</c:v>
                </c:pt>
                <c:pt idx="461">
                  <c:v>-0.21847820664578421</c:v>
                </c:pt>
                <c:pt idx="462">
                  <c:v>-2.6863695641328889</c:v>
                </c:pt>
                <c:pt idx="463">
                  <c:v>-3.1190273912826569</c:v>
                </c:pt>
                <c:pt idx="464">
                  <c:v>0.41901945217435355</c:v>
                </c:pt>
                <c:pt idx="465">
                  <c:v>2.3859803890434819</c:v>
                </c:pt>
                <c:pt idx="466">
                  <c:v>1.01051960778085</c:v>
                </c:pt>
                <c:pt idx="467">
                  <c:v>0.10861039215564006</c:v>
                </c:pt>
                <c:pt idx="468">
                  <c:v>-1.5206277921568869</c:v>
                </c:pt>
                <c:pt idx="469">
                  <c:v>-3.4297125558431389</c:v>
                </c:pt>
                <c:pt idx="470">
                  <c:v>0.83530574888311548</c:v>
                </c:pt>
                <c:pt idx="471">
                  <c:v>-1.2899938850223123</c:v>
                </c:pt>
                <c:pt idx="472">
                  <c:v>1.104000122299567</c:v>
                </c:pt>
                <c:pt idx="473">
                  <c:v>-3.4263199975540033</c:v>
                </c:pt>
                <c:pt idx="474">
                  <c:v>1.8668736000489048</c:v>
                </c:pt>
                <c:pt idx="475">
                  <c:v>0.91173747200099342</c:v>
                </c:pt>
                <c:pt idx="476">
                  <c:v>1.2856347494400211</c:v>
                </c:pt>
                <c:pt idx="477">
                  <c:v>-0.35748730501120463</c:v>
                </c:pt>
                <c:pt idx="478">
                  <c:v>-9.5549746100232369E-2</c:v>
                </c:pt>
                <c:pt idx="479">
                  <c:v>-1.2791109949220072</c:v>
                </c:pt>
                <c:pt idx="480">
                  <c:v>-0.6149822198984225</c:v>
                </c:pt>
                <c:pt idx="481">
                  <c:v>2.7876003556020237</c:v>
                </c:pt>
                <c:pt idx="482">
                  <c:v>1.116852007112044</c:v>
                </c:pt>
                <c:pt idx="483">
                  <c:v>1.7023370401422255</c:v>
                </c:pt>
                <c:pt idx="484">
                  <c:v>2.2052467408028349</c:v>
                </c:pt>
                <c:pt idx="485">
                  <c:v>0.5353049348160539</c:v>
                </c:pt>
                <c:pt idx="486">
                  <c:v>0.22690609869630407</c:v>
                </c:pt>
                <c:pt idx="487">
                  <c:v>-0.77166187802606601</c:v>
                </c:pt>
                <c:pt idx="488">
                  <c:v>-6.4533237560539192E-2</c:v>
                </c:pt>
                <c:pt idx="489">
                  <c:v>0.66680933524878583</c:v>
                </c:pt>
                <c:pt idx="490">
                  <c:v>-0.44846381329503515</c:v>
                </c:pt>
                <c:pt idx="491">
                  <c:v>3.6457307237341183</c:v>
                </c:pt>
                <c:pt idx="492">
                  <c:v>-2.6484853855253334</c:v>
                </c:pt>
                <c:pt idx="493">
                  <c:v>-0.87816970771049796</c:v>
                </c:pt>
                <c:pt idx="494">
                  <c:v>1.0238366058458155</c:v>
                </c:pt>
                <c:pt idx="495">
                  <c:v>1.4646767321169136</c:v>
                </c:pt>
                <c:pt idx="496">
                  <c:v>-0.49140646535767019</c:v>
                </c:pt>
                <c:pt idx="497">
                  <c:v>0.5214718706928636</c:v>
                </c:pt>
                <c:pt idx="498">
                  <c:v>-0.81607056258613397</c:v>
                </c:pt>
                <c:pt idx="499">
                  <c:v>0.34777858874826961</c:v>
                </c:pt>
                <c:pt idx="500">
                  <c:v>-2.8365444282250394</c:v>
                </c:pt>
                <c:pt idx="501">
                  <c:v>-0.10593088856452937</c:v>
                </c:pt>
                <c:pt idx="502">
                  <c:v>2.0836813822287183</c:v>
                </c:pt>
                <c:pt idx="503">
                  <c:v>5.1573627644586395E-2</c:v>
                </c:pt>
                <c:pt idx="504">
                  <c:v>0.98493147255285862</c:v>
                </c:pt>
                <c:pt idx="505">
                  <c:v>2.4695986294510703</c:v>
                </c:pt>
                <c:pt idx="506">
                  <c:v>4.3587919725890458</c:v>
                </c:pt>
                <c:pt idx="507">
                  <c:v>2.7238758394517788</c:v>
                </c:pt>
                <c:pt idx="508">
                  <c:v>0.51697751678904069</c:v>
                </c:pt>
                <c:pt idx="509">
                  <c:v>0.39403955033577631</c:v>
                </c:pt>
                <c:pt idx="510">
                  <c:v>0.52938079100670166</c:v>
                </c:pt>
                <c:pt idx="511">
                  <c:v>-5.0368123841798536</c:v>
                </c:pt>
                <c:pt idx="512">
                  <c:v>3.2740637523164082</c:v>
                </c:pt>
                <c:pt idx="513">
                  <c:v>5.0438812750463171</c:v>
                </c:pt>
                <c:pt idx="514">
                  <c:v>-0.42052237449905761</c:v>
                </c:pt>
                <c:pt idx="515">
                  <c:v>-1.002210447489972</c:v>
                </c:pt>
                <c:pt idx="516">
                  <c:v>-1.9090442089498083</c:v>
                </c:pt>
                <c:pt idx="517">
                  <c:v>3.3857191158209901</c:v>
                </c:pt>
                <c:pt idx="518">
                  <c:v>5.8332143823164415</c:v>
                </c:pt>
                <c:pt idx="519">
                  <c:v>3.9538642876463257</c:v>
                </c:pt>
                <c:pt idx="520">
                  <c:v>-0.43252271424705668</c:v>
                </c:pt>
                <c:pt idx="521">
                  <c:v>4.8024495457150351</c:v>
                </c:pt>
                <c:pt idx="522">
                  <c:v>-3.5541510090856718</c:v>
                </c:pt>
                <c:pt idx="523">
                  <c:v>-1.4582830201817103</c:v>
                </c:pt>
                <c:pt idx="524">
                  <c:v>4.8607343395963767</c:v>
                </c:pt>
                <c:pt idx="525">
                  <c:v>-6.8293853132080642</c:v>
                </c:pt>
                <c:pt idx="526">
                  <c:v>-1.2384877062641522</c:v>
                </c:pt>
                <c:pt idx="527">
                  <c:v>-1.3923697541252977</c:v>
                </c:pt>
                <c:pt idx="528">
                  <c:v>3.1599526049174926</c:v>
                </c:pt>
                <c:pt idx="529">
                  <c:v>2.6703990520983609</c:v>
                </c:pt>
                <c:pt idx="530">
                  <c:v>0.68310798104195669</c:v>
                </c:pt>
                <c:pt idx="531">
                  <c:v>3.9984621596208569</c:v>
                </c:pt>
                <c:pt idx="532">
                  <c:v>-0.94333075680759748</c:v>
                </c:pt>
                <c:pt idx="533">
                  <c:v>6.9733384863866377E-2</c:v>
                </c:pt>
                <c:pt idx="534">
                  <c:v>-1.1596053323027036</c:v>
                </c:pt>
                <c:pt idx="535">
                  <c:v>-0.64309210664603711</c:v>
                </c:pt>
                <c:pt idx="536">
                  <c:v>4.3556381578671051</c:v>
                </c:pt>
                <c:pt idx="537">
                  <c:v>-2.1856872368426821</c:v>
                </c:pt>
                <c:pt idx="538">
                  <c:v>-4.746613744736834</c:v>
                </c:pt>
                <c:pt idx="539">
                  <c:v>-2.9679322748947357</c:v>
                </c:pt>
                <c:pt idx="540">
                  <c:v>0.10794135450208842</c:v>
                </c:pt>
                <c:pt idx="541">
                  <c:v>2.1758827090053501E-2</c:v>
                </c:pt>
                <c:pt idx="542">
                  <c:v>2.8439351765417769</c:v>
                </c:pt>
                <c:pt idx="543">
                  <c:v>0.49957870353082967</c:v>
                </c:pt>
                <c:pt idx="544">
                  <c:v>-3.2762084259293545</c:v>
                </c:pt>
                <c:pt idx="545">
                  <c:v>0.80037583148137514</c:v>
                </c:pt>
                <c:pt idx="546">
                  <c:v>-3.2012924833703664</c:v>
                </c:pt>
                <c:pt idx="547">
                  <c:v>-3.5765258496673766</c:v>
                </c:pt>
                <c:pt idx="548">
                  <c:v>-1.7638305169933801</c:v>
                </c:pt>
                <c:pt idx="549">
                  <c:v>-2.1013766103398552</c:v>
                </c:pt>
                <c:pt idx="550">
                  <c:v>-0.81932753220678478</c:v>
                </c:pt>
                <c:pt idx="551">
                  <c:v>-1.8266865506441263</c:v>
                </c:pt>
                <c:pt idx="552">
                  <c:v>-0.12513373101288039</c:v>
                </c:pt>
                <c:pt idx="553">
                  <c:v>-0.46490267462027646</c:v>
                </c:pt>
                <c:pt idx="554">
                  <c:v>10.921601946507622</c:v>
                </c:pt>
                <c:pt idx="555">
                  <c:v>4.5967320389301562</c:v>
                </c:pt>
                <c:pt idx="556">
                  <c:v>-7.5265359221390327E-2</c:v>
                </c:pt>
                <c:pt idx="557">
                  <c:v>1.2085946928156091</c:v>
                </c:pt>
                <c:pt idx="558">
                  <c:v>-2.868428106143682</c:v>
                </c:pt>
                <c:pt idx="559">
                  <c:v>-0.3429685621229055</c:v>
                </c:pt>
                <c:pt idx="560">
                  <c:v>-0.72605937124245656</c:v>
                </c:pt>
                <c:pt idx="561">
                  <c:v>3.1083788125751539</c:v>
                </c:pt>
                <c:pt idx="562">
                  <c:v>1.4905675762514647</c:v>
                </c:pt>
                <c:pt idx="563">
                  <c:v>-4.0682886484749758</c:v>
                </c:pt>
                <c:pt idx="564">
                  <c:v>-3.5096657729695266</c:v>
                </c:pt>
                <c:pt idx="565">
                  <c:v>0.16620668454064003</c:v>
                </c:pt>
                <c:pt idx="566">
                  <c:v>3.8552241336908253</c:v>
                </c:pt>
                <c:pt idx="567">
                  <c:v>-0.15929551732617142</c:v>
                </c:pt>
                <c:pt idx="568">
                  <c:v>-3.6186859103465281</c:v>
                </c:pt>
                <c:pt idx="569">
                  <c:v>-1.6288737182069042</c:v>
                </c:pt>
                <c:pt idx="570">
                  <c:v>-2.9682774743641289</c:v>
                </c:pt>
                <c:pt idx="571">
                  <c:v>-4.2462655494872763</c:v>
                </c:pt>
                <c:pt idx="572">
                  <c:v>2.5454746890102626</c:v>
                </c:pt>
                <c:pt idx="573">
                  <c:v>2.1295094937802048</c:v>
                </c:pt>
                <c:pt idx="574">
                  <c:v>0.30859018987558784</c:v>
                </c:pt>
                <c:pt idx="575">
                  <c:v>-1.8853281962024653</c:v>
                </c:pt>
                <c:pt idx="576">
                  <c:v>3.2723934360759301</c:v>
                </c:pt>
                <c:pt idx="577">
                  <c:v>-0.25965213127847164</c:v>
                </c:pt>
                <c:pt idx="578">
                  <c:v>-3.0196930426255904</c:v>
                </c:pt>
                <c:pt idx="579">
                  <c:v>-3.8728938608525141</c:v>
                </c:pt>
                <c:pt idx="580">
                  <c:v>-1.909857877217064</c:v>
                </c:pt>
                <c:pt idx="581">
                  <c:v>5.3899028424556548</c:v>
                </c:pt>
                <c:pt idx="582">
                  <c:v>-4.2563019431508451</c:v>
                </c:pt>
                <c:pt idx="583">
                  <c:v>-3.8188260388630226</c:v>
                </c:pt>
                <c:pt idx="584">
                  <c:v>-4.1252765207772484</c:v>
                </c:pt>
                <c:pt idx="585">
                  <c:v>4.3209944695844342</c:v>
                </c:pt>
                <c:pt idx="586">
                  <c:v>4.5196198893916915</c:v>
                </c:pt>
                <c:pt idx="587">
                  <c:v>1.1050923977878426</c:v>
                </c:pt>
                <c:pt idx="588">
                  <c:v>3.3321018479557836</c:v>
                </c:pt>
                <c:pt idx="589">
                  <c:v>1.4459420369591101</c:v>
                </c:pt>
                <c:pt idx="590">
                  <c:v>3.4177188407391839</c:v>
                </c:pt>
                <c:pt idx="591">
                  <c:v>1.4376543768148053</c:v>
                </c:pt>
                <c:pt idx="592">
                  <c:v>3.8314530875362891</c:v>
                </c:pt>
                <c:pt idx="593">
                  <c:v>0.71692906175070448</c:v>
                </c:pt>
                <c:pt idx="594">
                  <c:v>0.88123858123503851</c:v>
                </c:pt>
                <c:pt idx="595">
                  <c:v>3.3277247716246734</c:v>
                </c:pt>
                <c:pt idx="596">
                  <c:v>-1.1057455045674942</c:v>
                </c:pt>
                <c:pt idx="597">
                  <c:v>-3.1352149100913493</c:v>
                </c:pt>
                <c:pt idx="598">
                  <c:v>-0.35820429820182653</c:v>
                </c:pt>
                <c:pt idx="599">
                  <c:v>4.0614359140359682</c:v>
                </c:pt>
                <c:pt idx="600">
                  <c:v>-3.2485712817192791</c:v>
                </c:pt>
                <c:pt idx="601">
                  <c:v>-3.2468714256343674</c:v>
                </c:pt>
                <c:pt idx="602">
                  <c:v>0.24036257148731011</c:v>
                </c:pt>
                <c:pt idx="603">
                  <c:v>-2.0146927485702406</c:v>
                </c:pt>
                <c:pt idx="604">
                  <c:v>-4.3157938549714459</c:v>
                </c:pt>
                <c:pt idx="605">
                  <c:v>1.7952841229005969</c:v>
                </c:pt>
                <c:pt idx="606">
                  <c:v>2.7352056824580018</c:v>
                </c:pt>
                <c:pt idx="607">
                  <c:v>-4.9792958863508261</c:v>
                </c:pt>
                <c:pt idx="608">
                  <c:v>-0.3163859177270183</c:v>
                </c:pt>
                <c:pt idx="609">
                  <c:v>2.2890722816454456</c:v>
                </c:pt>
                <c:pt idx="610">
                  <c:v>-0.12171855436707801</c:v>
                </c:pt>
                <c:pt idx="611">
                  <c:v>-0.80033437108735939</c:v>
                </c:pt>
                <c:pt idx="612">
                  <c:v>-4.5772066874217217</c:v>
                </c:pt>
                <c:pt idx="613">
                  <c:v>0.98225586625156325</c:v>
                </c:pt>
                <c:pt idx="614">
                  <c:v>-5.9699548826749549</c:v>
                </c:pt>
                <c:pt idx="615">
                  <c:v>-0.3459990976535039</c:v>
                </c:pt>
                <c:pt idx="616">
                  <c:v>6.9579800180469249</c:v>
                </c:pt>
                <c:pt idx="617">
                  <c:v>-5.7618403996390555</c:v>
                </c:pt>
                <c:pt idx="618">
                  <c:v>0.19016319200719067</c:v>
                </c:pt>
                <c:pt idx="619">
                  <c:v>1.5012032638401536</c:v>
                </c:pt>
                <c:pt idx="620">
                  <c:v>6.4728240652767965</c:v>
                </c:pt>
                <c:pt idx="621">
                  <c:v>-8.9830435186944726</c:v>
                </c:pt>
                <c:pt idx="622">
                  <c:v>0.55043912962608488</c:v>
                </c:pt>
                <c:pt idx="623">
                  <c:v>-5.1389912174074652</c:v>
                </c:pt>
                <c:pt idx="624">
                  <c:v>2.3143201756518295</c:v>
                </c:pt>
                <c:pt idx="625">
                  <c:v>-7.8562135964869242</c:v>
                </c:pt>
                <c:pt idx="626">
                  <c:v>-4.044324271929753</c:v>
                </c:pt>
                <c:pt idx="627">
                  <c:v>4.4081135145614212</c:v>
                </c:pt>
                <c:pt idx="628">
                  <c:v>-1.4608377297087713</c:v>
                </c:pt>
                <c:pt idx="629">
                  <c:v>3.6211832454058026</c:v>
                </c:pt>
                <c:pt idx="630">
                  <c:v>-8.234576335091873</c:v>
                </c:pt>
                <c:pt idx="631">
                  <c:v>-3.5880915267018452</c:v>
                </c:pt>
                <c:pt idx="632">
                  <c:v>0.16493816946598372</c:v>
                </c:pt>
                <c:pt idx="633">
                  <c:v>5.4492987633892938</c:v>
                </c:pt>
                <c:pt idx="634">
                  <c:v>-2.6041140247322119</c:v>
                </c:pt>
                <c:pt idx="635">
                  <c:v>0.10571771950537823</c:v>
                </c:pt>
                <c:pt idx="636">
                  <c:v>3.2184143543900916</c:v>
                </c:pt>
                <c:pt idx="637">
                  <c:v>5.8457682870877932</c:v>
                </c:pt>
                <c:pt idx="638">
                  <c:v>-0.67238463425823625</c:v>
                </c:pt>
                <c:pt idx="639">
                  <c:v>-0.14174769268515774</c:v>
                </c:pt>
                <c:pt idx="640">
                  <c:v>2.4636650461463034</c:v>
                </c:pt>
                <c:pt idx="641">
                  <c:v>-5.7025266990770831</c:v>
                </c:pt>
                <c:pt idx="642">
                  <c:v>0.63574946601846705</c:v>
                </c:pt>
                <c:pt idx="643">
                  <c:v>2.5482149893203712</c:v>
                </c:pt>
                <c:pt idx="644">
                  <c:v>-0.68893570021359096</c:v>
                </c:pt>
                <c:pt idx="645">
                  <c:v>-5.2623787140042566</c:v>
                </c:pt>
                <c:pt idx="646">
                  <c:v>-5.5413475742801097</c:v>
                </c:pt>
                <c:pt idx="647">
                  <c:v>-5.2904269514856139</c:v>
                </c:pt>
                <c:pt idx="648">
                  <c:v>0.7623914609702922</c:v>
                </c:pt>
                <c:pt idx="649">
                  <c:v>2.6494478292193833</c:v>
                </c:pt>
                <c:pt idx="650">
                  <c:v>-5.2450110434156159</c:v>
                </c:pt>
                <c:pt idx="651">
                  <c:v>1.3749997791316844</c:v>
                </c:pt>
                <c:pt idx="652">
                  <c:v>4.2796999955826607</c:v>
                </c:pt>
                <c:pt idx="653">
                  <c:v>-0.42740600008835372</c:v>
                </c:pt>
                <c:pt idx="654">
                  <c:v>2.8722518799982311</c:v>
                </c:pt>
                <c:pt idx="655">
                  <c:v>3.4019450375999725</c:v>
                </c:pt>
                <c:pt idx="656">
                  <c:v>6.8038900751986375E-2</c:v>
                </c:pt>
                <c:pt idx="657">
                  <c:v>-4.1620392219849691</c:v>
                </c:pt>
                <c:pt idx="658">
                  <c:v>1.6827592155603099</c:v>
                </c:pt>
                <c:pt idx="659">
                  <c:v>-2.4426448156887943</c:v>
                </c:pt>
                <c:pt idx="660">
                  <c:v>2.1314471036862415</c:v>
                </c:pt>
                <c:pt idx="661">
                  <c:v>2.6374289420737114</c:v>
                </c:pt>
                <c:pt idx="662">
                  <c:v>1.3944485788414624</c:v>
                </c:pt>
                <c:pt idx="663">
                  <c:v>3.4118889715768148</c:v>
                </c:pt>
                <c:pt idx="664">
                  <c:v>0.74903777943154637</c:v>
                </c:pt>
                <c:pt idx="665">
                  <c:v>-2.1260192444113386</c:v>
                </c:pt>
                <c:pt idx="666">
                  <c:v>0.9342796151117625</c:v>
                </c:pt>
                <c:pt idx="667">
                  <c:v>-0.34641440769777887</c:v>
                </c:pt>
                <c:pt idx="668">
                  <c:v>2.9330717118460825</c:v>
                </c:pt>
                <c:pt idx="669">
                  <c:v>1.7358614342369094</c:v>
                </c:pt>
                <c:pt idx="670">
                  <c:v>-3.0235827713152617</c:v>
                </c:pt>
                <c:pt idx="671">
                  <c:v>3.8167283445736757</c:v>
                </c:pt>
                <c:pt idx="672">
                  <c:v>2.0889345668914814</c:v>
                </c:pt>
                <c:pt idx="673">
                  <c:v>2.3208786913378106</c:v>
                </c:pt>
                <c:pt idx="674">
                  <c:v>-1.196682426173254</c:v>
                </c:pt>
                <c:pt idx="675">
                  <c:v>-1.1486336485234574</c:v>
                </c:pt>
                <c:pt idx="676">
                  <c:v>-1.3549726729704616</c:v>
                </c:pt>
                <c:pt idx="677">
                  <c:v>5.0933005465405756</c:v>
                </c:pt>
                <c:pt idx="678">
                  <c:v>0.65436601093080071</c:v>
                </c:pt>
                <c:pt idx="679">
                  <c:v>5.1038873202186323</c:v>
                </c:pt>
                <c:pt idx="680">
                  <c:v>-0.88452225359566228</c:v>
                </c:pt>
                <c:pt idx="681">
                  <c:v>-1.4975904450718929</c:v>
                </c:pt>
                <c:pt idx="682">
                  <c:v>6.0079481910985351</c:v>
                </c:pt>
                <c:pt idx="683">
                  <c:v>-0.19554103617801388</c:v>
                </c:pt>
                <c:pt idx="684">
                  <c:v>-0.23111082072352929</c:v>
                </c:pt>
                <c:pt idx="685">
                  <c:v>-0.47882221641449974</c:v>
                </c:pt>
                <c:pt idx="686">
                  <c:v>3.9823555671745225E-2</c:v>
                </c:pt>
                <c:pt idx="687">
                  <c:v>4.2686964711134294</c:v>
                </c:pt>
                <c:pt idx="688">
                  <c:v>-0.65552607057773571</c:v>
                </c:pt>
                <c:pt idx="689">
                  <c:v>3.5533894785884286</c:v>
                </c:pt>
                <c:pt idx="690">
                  <c:v>1.1479677895717941</c:v>
                </c:pt>
                <c:pt idx="691">
                  <c:v>-0.13514064420857608</c:v>
                </c:pt>
                <c:pt idx="692">
                  <c:v>1.4989971871158332</c:v>
                </c:pt>
                <c:pt idx="693">
                  <c:v>-0.36522005625766951</c:v>
                </c:pt>
                <c:pt idx="694">
                  <c:v>-2.6056044011251629</c:v>
                </c:pt>
                <c:pt idx="695">
                  <c:v>-3.9545120880225113</c:v>
                </c:pt>
                <c:pt idx="696">
                  <c:v>-0.41499024176044941</c:v>
                </c:pt>
                <c:pt idx="697">
                  <c:v>0.28800019516478415</c:v>
                </c:pt>
                <c:pt idx="698">
                  <c:v>2.4756600039032719</c:v>
                </c:pt>
                <c:pt idx="699">
                  <c:v>-6.2832867999219388</c:v>
                </c:pt>
                <c:pt idx="700">
                  <c:v>-2.3386657359984326</c:v>
                </c:pt>
                <c:pt idx="701">
                  <c:v>-2.4869733147199611</c:v>
                </c:pt>
                <c:pt idx="702">
                  <c:v>-1.7194394662944035</c:v>
                </c:pt>
                <c:pt idx="703">
                  <c:v>0.696711210674124</c:v>
                </c:pt>
                <c:pt idx="704">
                  <c:v>-2.1101657757864984</c:v>
                </c:pt>
                <c:pt idx="705">
                  <c:v>-1.3068033155157366</c:v>
                </c:pt>
                <c:pt idx="706">
                  <c:v>1.3866639336896753</c:v>
                </c:pt>
                <c:pt idx="707">
                  <c:v>-1.4541667213262031</c:v>
                </c:pt>
                <c:pt idx="708">
                  <c:v>2.8458166655734658</c:v>
                </c:pt>
                <c:pt idx="709">
                  <c:v>6.043916333311472</c:v>
                </c:pt>
                <c:pt idx="710">
                  <c:v>-9.3536216733337767</c:v>
                </c:pt>
                <c:pt idx="711">
                  <c:v>1.2652275665333264</c:v>
                </c:pt>
                <c:pt idx="712">
                  <c:v>-2.8792954486693247</c:v>
                </c:pt>
                <c:pt idx="713">
                  <c:v>-1.7073859089733787</c:v>
                </c:pt>
                <c:pt idx="714">
                  <c:v>3.700252281820525</c:v>
                </c:pt>
                <c:pt idx="715">
                  <c:v>2.4649050456363852</c:v>
                </c:pt>
                <c:pt idx="716">
                  <c:v>-3.0924018990872639</c:v>
                </c:pt>
                <c:pt idx="717">
                  <c:v>-1.0300480379817429</c:v>
                </c:pt>
                <c:pt idx="718">
                  <c:v>-2.3028009607596687</c:v>
                </c:pt>
                <c:pt idx="719">
                  <c:v>0.28984398078480922</c:v>
                </c:pt>
                <c:pt idx="720">
                  <c:v>0.98389687961568484</c:v>
                </c:pt>
                <c:pt idx="721">
                  <c:v>-1.8772220624076681</c:v>
                </c:pt>
                <c:pt idx="722">
                  <c:v>-7.3088444412481408</c:v>
                </c:pt>
                <c:pt idx="723">
                  <c:v>-4.3746768888249505</c:v>
                </c:pt>
                <c:pt idx="724">
                  <c:v>4.1113064622234958</c:v>
                </c:pt>
                <c:pt idx="725">
                  <c:v>3.6883261292444729</c:v>
                </c:pt>
                <c:pt idx="726">
                  <c:v>0.37006652258489225</c:v>
                </c:pt>
                <c:pt idx="727">
                  <c:v>-0.95089866954830882</c:v>
                </c:pt>
                <c:pt idx="728">
                  <c:v>-5.294617973390956</c:v>
                </c:pt>
                <c:pt idx="729">
                  <c:v>0.22010764053217713</c:v>
                </c:pt>
                <c:pt idx="730">
                  <c:v>-1.4182978471893364</c:v>
                </c:pt>
                <c:pt idx="731">
                  <c:v>-0.66066595694380226</c:v>
                </c:pt>
                <c:pt idx="732">
                  <c:v>4.5807866808611095</c:v>
                </c:pt>
                <c:pt idx="733">
                  <c:v>-4.462784266382755</c:v>
                </c:pt>
                <c:pt idx="734">
                  <c:v>3.8921443146723504</c:v>
                </c:pt>
                <c:pt idx="735">
                  <c:v>1.401742886293448</c:v>
                </c:pt>
                <c:pt idx="736">
                  <c:v>0.13673485772588378</c:v>
                </c:pt>
                <c:pt idx="737">
                  <c:v>-0.4616653028454607</c:v>
                </c:pt>
                <c:pt idx="738">
                  <c:v>3.8240666939431094</c:v>
                </c:pt>
                <c:pt idx="739">
                  <c:v>2.2301813338788463</c:v>
                </c:pt>
                <c:pt idx="740">
                  <c:v>2.8998036266775955</c:v>
                </c:pt>
                <c:pt idx="741">
                  <c:v>-2.8960039274664666</c:v>
                </c:pt>
                <c:pt idx="742">
                  <c:v>-4.5531200785493127</c:v>
                </c:pt>
                <c:pt idx="743">
                  <c:v>10.717237598429023</c:v>
                </c:pt>
                <c:pt idx="744">
                  <c:v>-2.1567552480314305</c:v>
                </c:pt>
                <c:pt idx="745">
                  <c:v>-2.7007351049606143</c:v>
                </c:pt>
                <c:pt idx="746">
                  <c:v>-5.6064147020992152</c:v>
                </c:pt>
                <c:pt idx="747">
                  <c:v>-6.1880282940419988</c:v>
                </c:pt>
                <c:pt idx="748">
                  <c:v>-0.39086056588084261</c:v>
                </c:pt>
                <c:pt idx="749">
                  <c:v>0.52648278868238663</c:v>
                </c:pt>
                <c:pt idx="750">
                  <c:v>0.58452965577365035</c:v>
                </c:pt>
                <c:pt idx="751">
                  <c:v>-4.5701094068845407</c:v>
                </c:pt>
                <c:pt idx="752">
                  <c:v>11.783697811862311</c:v>
                </c:pt>
                <c:pt idx="753">
                  <c:v>3.0362739562372667</c:v>
                </c:pt>
                <c:pt idx="754">
                  <c:v>-1.344574520875284</c:v>
                </c:pt>
                <c:pt idx="755">
                  <c:v>1.7148085095824968</c:v>
                </c:pt>
                <c:pt idx="756">
                  <c:v>-1.2027038298083426</c:v>
                </c:pt>
                <c:pt idx="757">
                  <c:v>1.8858459234038207</c:v>
                </c:pt>
                <c:pt idx="758">
                  <c:v>0.60181691846807439</c:v>
                </c:pt>
                <c:pt idx="759">
                  <c:v>-3.233863661630636</c:v>
                </c:pt>
                <c:pt idx="760">
                  <c:v>2.0827227267674004</c:v>
                </c:pt>
                <c:pt idx="761">
                  <c:v>0.92245445453534103</c:v>
                </c:pt>
                <c:pt idx="762">
                  <c:v>-2.9107509109092859</c:v>
                </c:pt>
                <c:pt idx="763">
                  <c:v>-3.9077150182181981</c:v>
                </c:pt>
                <c:pt idx="764">
                  <c:v>-3.0964543003643712</c:v>
                </c:pt>
                <c:pt idx="765">
                  <c:v>6.7266709139927059</c:v>
                </c:pt>
                <c:pt idx="766">
                  <c:v>0.41163341827987665</c:v>
                </c:pt>
                <c:pt idx="767">
                  <c:v>-0.48656733163437593</c:v>
                </c:pt>
                <c:pt idx="768">
                  <c:v>-1.1774313466327158</c:v>
                </c:pt>
                <c:pt idx="769">
                  <c:v>-3.7048486269326304</c:v>
                </c:pt>
                <c:pt idx="770">
                  <c:v>-2.0235969725386553</c:v>
                </c:pt>
                <c:pt idx="771">
                  <c:v>1.6517280605492317</c:v>
                </c:pt>
                <c:pt idx="772">
                  <c:v>-0.45186543878904217</c:v>
                </c:pt>
                <c:pt idx="773">
                  <c:v>2.2967626912242167</c:v>
                </c:pt>
                <c:pt idx="774">
                  <c:v>1.0157352538244595</c:v>
                </c:pt>
                <c:pt idx="775">
                  <c:v>-2.2161852949235197</c:v>
                </c:pt>
                <c:pt idx="776">
                  <c:v>-6.6845237058984708</c:v>
                </c:pt>
                <c:pt idx="777">
                  <c:v>-2.1029904741179735</c:v>
                </c:pt>
                <c:pt idx="778">
                  <c:v>-2.1597598094823525</c:v>
                </c:pt>
                <c:pt idx="779">
                  <c:v>-0.11249519618962722</c:v>
                </c:pt>
                <c:pt idx="780">
                  <c:v>3.1149500960761998</c:v>
                </c:pt>
                <c:pt idx="781">
                  <c:v>-3.1242009980784644</c:v>
                </c:pt>
                <c:pt idx="782">
                  <c:v>-0.42858401996159046</c:v>
                </c:pt>
                <c:pt idx="783">
                  <c:v>-1.8195716803992354</c:v>
                </c:pt>
                <c:pt idx="784">
                  <c:v>-3.9847914336079668</c:v>
                </c:pt>
                <c:pt idx="785">
                  <c:v>3.4531041713278512</c:v>
                </c:pt>
                <c:pt idx="786">
                  <c:v>0.38576208342655605</c:v>
                </c:pt>
                <c:pt idx="787">
                  <c:v>-4.8016847583314615</c:v>
                </c:pt>
                <c:pt idx="788">
                  <c:v>1.1804663048333595</c:v>
                </c:pt>
                <c:pt idx="789">
                  <c:v>-1.3023906739033464</c:v>
                </c:pt>
                <c:pt idx="790">
                  <c:v>4.5260521865219232</c:v>
                </c:pt>
                <c:pt idx="791">
                  <c:v>0.61502104373045086</c:v>
                </c:pt>
                <c:pt idx="792">
                  <c:v>0.58630042087457923</c:v>
                </c:pt>
                <c:pt idx="793">
                  <c:v>2.7430260084175018</c:v>
                </c:pt>
                <c:pt idx="794">
                  <c:v>-2.4339479831638755E-2</c:v>
                </c:pt>
                <c:pt idx="795">
                  <c:v>1.3354132104033454</c:v>
                </c:pt>
                <c:pt idx="796">
                  <c:v>1.1944082642080787</c:v>
                </c:pt>
                <c:pt idx="797">
                  <c:v>-0.69851183471584477</c:v>
                </c:pt>
                <c:pt idx="798">
                  <c:v>4.542976330569104E-2</c:v>
                </c:pt>
                <c:pt idx="799">
                  <c:v>2.5738085952661152</c:v>
                </c:pt>
                <c:pt idx="800">
                  <c:v>3.2577761719053058</c:v>
                </c:pt>
                <c:pt idx="801">
                  <c:v>1.4704555234380905</c:v>
                </c:pt>
                <c:pt idx="802">
                  <c:v>-0.63369088953123764</c:v>
                </c:pt>
                <c:pt idx="803">
                  <c:v>2.0655261822093678</c:v>
                </c:pt>
                <c:pt idx="804">
                  <c:v>1.9908105236441713</c:v>
                </c:pt>
                <c:pt idx="805">
                  <c:v>-2.8596837895271108</c:v>
                </c:pt>
                <c:pt idx="806">
                  <c:v>1.2193063242094695</c:v>
                </c:pt>
                <c:pt idx="807">
                  <c:v>1.1525861264841808</c:v>
                </c:pt>
                <c:pt idx="808">
                  <c:v>5.3569517225296863</c:v>
                </c:pt>
                <c:pt idx="809">
                  <c:v>3.7488390344505831</c:v>
                </c:pt>
                <c:pt idx="810">
                  <c:v>-2.6662232193110071</c:v>
                </c:pt>
                <c:pt idx="811">
                  <c:v>2.8362755356137654</c:v>
                </c:pt>
                <c:pt idx="812">
                  <c:v>-2.6447744892877267</c:v>
                </c:pt>
                <c:pt idx="813">
                  <c:v>-1.0919954897857451</c:v>
                </c:pt>
                <c:pt idx="814">
                  <c:v>0.34486009020426422</c:v>
                </c:pt>
                <c:pt idx="815">
                  <c:v>2.82159720180411</c:v>
                </c:pt>
                <c:pt idx="816">
                  <c:v>-0.58776805596392023</c:v>
                </c:pt>
                <c:pt idx="817">
                  <c:v>2.0993446388807229</c:v>
                </c:pt>
                <c:pt idx="818">
                  <c:v>-1.563613107222352</c:v>
                </c:pt>
                <c:pt idx="819">
                  <c:v>-1.1809722621444507</c:v>
                </c:pt>
                <c:pt idx="820">
                  <c:v>-4.0574194452428856</c:v>
                </c:pt>
                <c:pt idx="821">
                  <c:v>0.34505161109512983</c:v>
                </c:pt>
                <c:pt idx="822">
                  <c:v>0.49250103222189523</c:v>
                </c:pt>
                <c:pt idx="823">
                  <c:v>-2.6562499793555503</c:v>
                </c:pt>
                <c:pt idx="824">
                  <c:v>1.1461750004128817</c:v>
                </c:pt>
                <c:pt idx="825">
                  <c:v>-0.48257649999172259</c:v>
                </c:pt>
                <c:pt idx="826">
                  <c:v>-2.0909515299998418</c:v>
                </c:pt>
                <c:pt idx="827">
                  <c:v>0.55278096939997567</c:v>
                </c:pt>
                <c:pt idx="828">
                  <c:v>5.0855556193880034</c:v>
                </c:pt>
                <c:pt idx="829">
                  <c:v>2.8768111123877702</c:v>
                </c:pt>
                <c:pt idx="830">
                  <c:v>-2.1526637777522808</c:v>
                </c:pt>
                <c:pt idx="831">
                  <c:v>1.21564672444498</c:v>
                </c:pt>
                <c:pt idx="832">
                  <c:v>-2.2353870655110768</c:v>
                </c:pt>
                <c:pt idx="833">
                  <c:v>-2.1161077413102305</c:v>
                </c:pt>
                <c:pt idx="834">
                  <c:v>1.910177845173763</c:v>
                </c:pt>
                <c:pt idx="835">
                  <c:v>2.1393035569034851</c:v>
                </c:pt>
                <c:pt idx="836">
                  <c:v>0.43928607113807061</c:v>
                </c:pt>
                <c:pt idx="837">
                  <c:v>2.8433857214227487</c:v>
                </c:pt>
                <c:pt idx="838">
                  <c:v>-0.78563228557155185</c:v>
                </c:pt>
                <c:pt idx="839">
                  <c:v>2.3628873542885742</c:v>
                </c:pt>
                <c:pt idx="840">
                  <c:v>1.9105577470857895</c:v>
                </c:pt>
                <c:pt idx="841">
                  <c:v>-1.398888845058309</c:v>
                </c:pt>
                <c:pt idx="842">
                  <c:v>1.0622222230988427</c:v>
                </c:pt>
                <c:pt idx="843">
                  <c:v>1.3295444444619875</c:v>
                </c:pt>
                <c:pt idx="844">
                  <c:v>-1.9259091111107409</c:v>
                </c:pt>
                <c:pt idx="845">
                  <c:v>-0.66291818222222787</c:v>
                </c:pt>
                <c:pt idx="846">
                  <c:v>3.0790416363555551</c:v>
                </c:pt>
                <c:pt idx="847">
                  <c:v>1.6373808327271036</c:v>
                </c:pt>
                <c:pt idx="848">
                  <c:v>2.5501476166545274</c:v>
                </c:pt>
                <c:pt idx="849">
                  <c:v>1.3097029523331116</c:v>
                </c:pt>
                <c:pt idx="850">
                  <c:v>-0.50900594095335805</c:v>
                </c:pt>
                <c:pt idx="851">
                  <c:v>-1.8634801188190693</c:v>
                </c:pt>
                <c:pt idx="852">
                  <c:v>0.85473039762362646</c:v>
                </c:pt>
                <c:pt idx="853">
                  <c:v>-2.5895053920475561</c:v>
                </c:pt>
                <c:pt idx="854">
                  <c:v>-1.2708901078409554</c:v>
                </c:pt>
                <c:pt idx="855">
                  <c:v>-0.71921780215680542</c:v>
                </c:pt>
                <c:pt idx="856">
                  <c:v>5.3971156439568517</c:v>
                </c:pt>
                <c:pt idx="857">
                  <c:v>-0.23895768712085896</c:v>
                </c:pt>
                <c:pt idx="858">
                  <c:v>1.5020846257584708E-2</c:v>
                </c:pt>
                <c:pt idx="859">
                  <c:v>1.229300416925156</c:v>
                </c:pt>
                <c:pt idx="860">
                  <c:v>1.1742860083384983</c:v>
                </c:pt>
                <c:pt idx="861">
                  <c:v>-0.94781427983323852</c:v>
                </c:pt>
                <c:pt idx="862">
                  <c:v>-1.6344562855966842</c:v>
                </c:pt>
                <c:pt idx="863">
                  <c:v>0.27451087428804044</c:v>
                </c:pt>
                <c:pt idx="864">
                  <c:v>-1.540609782514224</c:v>
                </c:pt>
                <c:pt idx="865">
                  <c:v>-4.0712195650286276E-2</c:v>
                </c:pt>
                <c:pt idx="866">
                  <c:v>4.6077857560869973</c:v>
                </c:pt>
                <c:pt idx="867">
                  <c:v>1.3508557151217246</c:v>
                </c:pt>
                <c:pt idx="868">
                  <c:v>-6.2182885697552592E-2</c:v>
                </c:pt>
                <c:pt idx="869">
                  <c:v>-1.041943657713972</c:v>
                </c:pt>
                <c:pt idx="870">
                  <c:v>-1.1011388731542695</c:v>
                </c:pt>
                <c:pt idx="871">
                  <c:v>-1.6672227774630812</c:v>
                </c:pt>
                <c:pt idx="872">
                  <c:v>7.6774555444507371</c:v>
                </c:pt>
                <c:pt idx="873">
                  <c:v>8.4149110889001122E-2</c:v>
                </c:pt>
                <c:pt idx="874">
                  <c:v>-1.7129170177822459</c:v>
                </c:pt>
                <c:pt idx="875">
                  <c:v>1.7398416596443553</c:v>
                </c:pt>
                <c:pt idx="876">
                  <c:v>0.22309683319289775</c:v>
                </c:pt>
                <c:pt idx="877">
                  <c:v>-0.92843806333613088</c:v>
                </c:pt>
                <c:pt idx="878">
                  <c:v>-0.51486876126671177</c:v>
                </c:pt>
                <c:pt idx="879">
                  <c:v>-1.0297375225349015E-2</c:v>
                </c:pt>
                <c:pt idx="880">
                  <c:v>0.61519405249549663</c:v>
                </c:pt>
                <c:pt idx="881">
                  <c:v>2.3545038810499079</c:v>
                </c:pt>
                <c:pt idx="882">
                  <c:v>0.15629007762100855</c:v>
                </c:pt>
                <c:pt idx="883">
                  <c:v>-0.94967419844761025</c:v>
                </c:pt>
                <c:pt idx="884">
                  <c:v>-2.6390934839689351</c:v>
                </c:pt>
                <c:pt idx="885">
                  <c:v>0.22511813032059536</c:v>
                </c:pt>
                <c:pt idx="886">
                  <c:v>1.1458023626064175</c:v>
                </c:pt>
                <c:pt idx="887">
                  <c:v>2.4446160472521399</c:v>
                </c:pt>
                <c:pt idx="888">
                  <c:v>1.9047923209450346</c:v>
                </c:pt>
                <c:pt idx="889">
                  <c:v>-1.1504153581114451E-2</c:v>
                </c:pt>
                <c:pt idx="890">
                  <c:v>2.8183699169283898</c:v>
                </c:pt>
                <c:pt idx="891">
                  <c:v>0.90986739833857655</c:v>
                </c:pt>
                <c:pt idx="892">
                  <c:v>-1.3415026520332276</c:v>
                </c:pt>
                <c:pt idx="893">
                  <c:v>-0.39403005304066596</c:v>
                </c:pt>
                <c:pt idx="894">
                  <c:v>-1.3873806010608121</c:v>
                </c:pt>
                <c:pt idx="895">
                  <c:v>2.7015523879787793</c:v>
                </c:pt>
                <c:pt idx="896">
                  <c:v>0.44113104775956913</c:v>
                </c:pt>
                <c:pt idx="897">
                  <c:v>2.8174226209551989</c:v>
                </c:pt>
                <c:pt idx="898">
                  <c:v>-0.42005154758089702</c:v>
                </c:pt>
                <c:pt idx="899">
                  <c:v>0.62679896904836596</c:v>
                </c:pt>
                <c:pt idx="900">
                  <c:v>2.05703597938097</c:v>
                </c:pt>
                <c:pt idx="901">
                  <c:v>-1.0406592804123704</c:v>
                </c:pt>
                <c:pt idx="902">
                  <c:v>6.8586814391721873E-2</c:v>
                </c:pt>
                <c:pt idx="903">
                  <c:v>-1.0407282637121682</c:v>
                </c:pt>
                <c:pt idx="904">
                  <c:v>2.9962854347257633</c:v>
                </c:pt>
                <c:pt idx="905">
                  <c:v>-0.25767429130547725</c:v>
                </c:pt>
                <c:pt idx="906">
                  <c:v>-1.4045534858260851</c:v>
                </c:pt>
                <c:pt idx="907">
                  <c:v>2.7409089302834673</c:v>
                </c:pt>
                <c:pt idx="908">
                  <c:v>1.2359181786056581</c:v>
                </c:pt>
                <c:pt idx="909">
                  <c:v>0.36211836357210814</c:v>
                </c:pt>
                <c:pt idx="910">
                  <c:v>4.3542423672714676</c:v>
                </c:pt>
                <c:pt idx="911">
                  <c:v>-1.4115151526545731</c:v>
                </c:pt>
                <c:pt idx="912">
                  <c:v>-1.1497303030531043</c:v>
                </c:pt>
                <c:pt idx="913">
                  <c:v>0.45340539393896506</c:v>
                </c:pt>
                <c:pt idx="914">
                  <c:v>-1.1124318921212364</c:v>
                </c:pt>
                <c:pt idx="915">
                  <c:v>-2.0766486378424247</c:v>
                </c:pt>
                <c:pt idx="916">
                  <c:v>-0.56753297275682257</c:v>
                </c:pt>
                <c:pt idx="917">
                  <c:v>1.6659493405448416</c:v>
                </c:pt>
                <c:pt idx="918">
                  <c:v>0.79741898681089651</c:v>
                </c:pt>
                <c:pt idx="919">
                  <c:v>0.16484837973621325</c:v>
                </c:pt>
                <c:pt idx="920">
                  <c:v>3.2784969675947195</c:v>
                </c:pt>
                <c:pt idx="921">
                  <c:v>-0.19253006064812439</c:v>
                </c:pt>
                <c:pt idx="922">
                  <c:v>1.3558493987870577</c:v>
                </c:pt>
                <c:pt idx="923">
                  <c:v>-1.9279830120242707</c:v>
                </c:pt>
                <c:pt idx="924">
                  <c:v>-1.2196596602404668</c:v>
                </c:pt>
                <c:pt idx="925">
                  <c:v>0.77950680679518314</c:v>
                </c:pt>
                <c:pt idx="926">
                  <c:v>0.87909013613591469</c:v>
                </c:pt>
                <c:pt idx="927">
                  <c:v>0.89098180272273453</c:v>
                </c:pt>
                <c:pt idx="928">
                  <c:v>-1.2525803639455546</c:v>
                </c:pt>
                <c:pt idx="929">
                  <c:v>2.5652483927210881</c:v>
                </c:pt>
                <c:pt idx="930">
                  <c:v>0.66670496785440037</c:v>
                </c:pt>
                <c:pt idx="931">
                  <c:v>-0.82036590064291204</c:v>
                </c:pt>
                <c:pt idx="932">
                  <c:v>-3.0236073180128642</c:v>
                </c:pt>
                <c:pt idx="933">
                  <c:v>-1.4598721463602544</c:v>
                </c:pt>
                <c:pt idx="934">
                  <c:v>-9.1400974429272139</c:v>
                </c:pt>
                <c:pt idx="935">
                  <c:v>-3.2992019488585527</c:v>
                </c:pt>
                <c:pt idx="936">
                  <c:v>0.87691596102283142</c:v>
                </c:pt>
                <c:pt idx="937">
                  <c:v>-1.5803616807795606</c:v>
                </c:pt>
                <c:pt idx="938">
                  <c:v>-0.25000723361560517</c:v>
                </c:pt>
                <c:pt idx="939">
                  <c:v>5.4699855327669411E-2</c:v>
                </c:pt>
                <c:pt idx="940">
                  <c:v>1.6606939971065913</c:v>
                </c:pt>
                <c:pt idx="941">
                  <c:v>-1.9642861200578636</c:v>
                </c:pt>
                <c:pt idx="942">
                  <c:v>-0.9138857224011474</c:v>
                </c:pt>
                <c:pt idx="943">
                  <c:v>-2.572377714448038</c:v>
                </c:pt>
                <c:pt idx="944">
                  <c:v>0.43555244571103913</c:v>
                </c:pt>
                <c:pt idx="945">
                  <c:v>1.3503110489142216</c:v>
                </c:pt>
                <c:pt idx="946">
                  <c:v>1.4084062209782928</c:v>
                </c:pt>
                <c:pt idx="947">
                  <c:v>3.8941681244195649</c:v>
                </c:pt>
                <c:pt idx="948">
                  <c:v>-4.6328166375116098</c:v>
                </c:pt>
                <c:pt idx="949">
                  <c:v>2.1235436672497769</c:v>
                </c:pt>
                <c:pt idx="950">
                  <c:v>1.6126708733449959</c:v>
                </c:pt>
                <c:pt idx="951">
                  <c:v>3.9379534174669004</c:v>
                </c:pt>
                <c:pt idx="952">
                  <c:v>3.58695906834933</c:v>
                </c:pt>
                <c:pt idx="953">
                  <c:v>0.29033918136698844</c:v>
                </c:pt>
                <c:pt idx="954">
                  <c:v>1.5860067836273117</c:v>
                </c:pt>
                <c:pt idx="955">
                  <c:v>0.27022013567255954</c:v>
                </c:pt>
                <c:pt idx="956">
                  <c:v>-6.7425955972865665</c:v>
                </c:pt>
                <c:pt idx="957">
                  <c:v>-5.4517519119457063</c:v>
                </c:pt>
                <c:pt idx="958">
                  <c:v>0.50706496176107407</c:v>
                </c:pt>
                <c:pt idx="959">
                  <c:v>1.1829412992352104</c:v>
                </c:pt>
                <c:pt idx="960">
                  <c:v>-3.0174411740152891</c:v>
                </c:pt>
                <c:pt idx="961">
                  <c:v>-2.1374488234802982</c:v>
                </c:pt>
                <c:pt idx="962">
                  <c:v>1.4777510235303737</c:v>
                </c:pt>
                <c:pt idx="963">
                  <c:v>-0.69584497952939728</c:v>
                </c:pt>
                <c:pt idx="964">
                  <c:v>2.927683100409439</c:v>
                </c:pt>
                <c:pt idx="965">
                  <c:v>1.1518536620081932</c:v>
                </c:pt>
                <c:pt idx="966">
                  <c:v>-3.5348629267598426</c:v>
                </c:pt>
                <c:pt idx="967">
                  <c:v>-1.621097258535201</c:v>
                </c:pt>
                <c:pt idx="968">
                  <c:v>0.82227805482929739</c:v>
                </c:pt>
                <c:pt idx="969">
                  <c:v>1.2984455610965711</c:v>
                </c:pt>
                <c:pt idx="970">
                  <c:v>-4.0685310887780872</c:v>
                </c:pt>
                <c:pt idx="971">
                  <c:v>-1.6018706217755607</c:v>
                </c:pt>
                <c:pt idx="972">
                  <c:v>0.22636258756446637</c:v>
                </c:pt>
                <c:pt idx="973">
                  <c:v>0.52132725175127348</c:v>
                </c:pt>
                <c:pt idx="974">
                  <c:v>2.5346265450350529</c:v>
                </c:pt>
                <c:pt idx="975">
                  <c:v>-1.2909074690992952</c:v>
                </c:pt>
                <c:pt idx="976">
                  <c:v>1.2263818506180542</c:v>
                </c:pt>
                <c:pt idx="977">
                  <c:v>1.2668276370123408</c:v>
                </c:pt>
                <c:pt idx="978">
                  <c:v>2.5893365527402352</c:v>
                </c:pt>
                <c:pt idx="979">
                  <c:v>1.5425867310548256</c:v>
                </c:pt>
                <c:pt idx="980">
                  <c:v>-0.56554826537893632</c:v>
                </c:pt>
                <c:pt idx="981">
                  <c:v>1.3899890346924337</c:v>
                </c:pt>
                <c:pt idx="982">
                  <c:v>0.93219978069384979</c:v>
                </c:pt>
                <c:pt idx="983">
                  <c:v>-1.8298560043861301</c:v>
                </c:pt>
                <c:pt idx="984">
                  <c:v>-0.16579712008771708</c:v>
                </c:pt>
                <c:pt idx="985">
                  <c:v>-1.5636159424017819</c:v>
                </c:pt>
                <c:pt idx="986">
                  <c:v>-1.3331723188480282</c:v>
                </c:pt>
                <c:pt idx="987">
                  <c:v>-0.40426344637697298</c:v>
                </c:pt>
                <c:pt idx="988">
                  <c:v>-2.5720852689275091</c:v>
                </c:pt>
                <c:pt idx="989">
                  <c:v>6.7758294621455661E-2</c:v>
                </c:pt>
                <c:pt idx="990">
                  <c:v>0.43865516589241338</c:v>
                </c:pt>
                <c:pt idx="991">
                  <c:v>-2.3168268966821586</c:v>
                </c:pt>
                <c:pt idx="992">
                  <c:v>-4.2302365379336493</c:v>
                </c:pt>
                <c:pt idx="993">
                  <c:v>1.2371952692413402</c:v>
                </c:pt>
                <c:pt idx="994">
                  <c:v>2.081843905384801</c:v>
                </c:pt>
                <c:pt idx="995">
                  <c:v>0.51873687810771685</c:v>
                </c:pt>
                <c:pt idx="996">
                  <c:v>3.1905747375621729</c:v>
                </c:pt>
                <c:pt idx="997">
                  <c:v>3.6415114947512564</c:v>
                </c:pt>
                <c:pt idx="998">
                  <c:v>-0.84146977010496471</c:v>
                </c:pt>
                <c:pt idx="999">
                  <c:v>2.5472706045979123</c:v>
                </c:pt>
                <c:pt idx="1000">
                  <c:v>2.6249454120919609</c:v>
                </c:pt>
                <c:pt idx="1001">
                  <c:v>1.1157989082418283</c:v>
                </c:pt>
                <c:pt idx="1002">
                  <c:v>-0.45468402183516332</c:v>
                </c:pt>
                <c:pt idx="1003">
                  <c:v>4.2003063195632819</c:v>
                </c:pt>
                <c:pt idx="1004">
                  <c:v>-1.5081938736087466</c:v>
                </c:pt>
                <c:pt idx="1005">
                  <c:v>2.5969361225278078</c:v>
                </c:pt>
                <c:pt idx="1006">
                  <c:v>0.61913872245057178</c:v>
                </c:pt>
                <c:pt idx="1007">
                  <c:v>1.7040827744490059</c:v>
                </c:pt>
                <c:pt idx="1008">
                  <c:v>1.4181655488954448E-2</c:v>
                </c:pt>
                <c:pt idx="1009">
                  <c:v>1.751683633109792</c:v>
                </c:pt>
                <c:pt idx="1010">
                  <c:v>-0.77096632733781689</c:v>
                </c:pt>
                <c:pt idx="1011">
                  <c:v>0.65128067345324325</c:v>
                </c:pt>
                <c:pt idx="1012">
                  <c:v>-1.320374386530915</c:v>
                </c:pt>
                <c:pt idx="1013">
                  <c:v>-0.20560748773061732</c:v>
                </c:pt>
                <c:pt idx="1014">
                  <c:v>0.60298785024539825</c:v>
                </c:pt>
                <c:pt idx="1015">
                  <c:v>-1.0129402429951142</c:v>
                </c:pt>
                <c:pt idx="1016">
                  <c:v>0.55694119514009799</c:v>
                </c:pt>
                <c:pt idx="1017">
                  <c:v>1.2948388239028077</c:v>
                </c:pt>
                <c:pt idx="1018">
                  <c:v>-1.7753032235219735</c:v>
                </c:pt>
                <c:pt idx="1019">
                  <c:v>3.9350939355295793</c:v>
                </c:pt>
                <c:pt idx="1020">
                  <c:v>-1.0159981212894138</c:v>
                </c:pt>
                <c:pt idx="1021">
                  <c:v>1.9201800375742266</c:v>
                </c:pt>
                <c:pt idx="1022">
                  <c:v>1.4714036007514721</c:v>
                </c:pt>
                <c:pt idx="1023">
                  <c:v>-2.4882719279849539</c:v>
                </c:pt>
                <c:pt idx="1024">
                  <c:v>1.4728345614402656</c:v>
                </c:pt>
                <c:pt idx="1025">
                  <c:v>3.2635566912288141</c:v>
                </c:pt>
                <c:pt idx="1026">
                  <c:v>0.2145711338245917</c:v>
                </c:pt>
                <c:pt idx="1027">
                  <c:v>-0.53310857732353156</c:v>
                </c:pt>
                <c:pt idx="1028">
                  <c:v>-1.6824621715464616</c:v>
                </c:pt>
                <c:pt idx="1029">
                  <c:v>1.0112507565690407</c:v>
                </c:pt>
                <c:pt idx="1030">
                  <c:v>-2.0794749848685967</c:v>
                </c:pt>
                <c:pt idx="1031">
                  <c:v>-0.19088949969739133</c:v>
                </c:pt>
                <c:pt idx="1032">
                  <c:v>-1.0785177899939242</c:v>
                </c:pt>
                <c:pt idx="1033">
                  <c:v>-0.56887035579987355</c:v>
                </c:pt>
                <c:pt idx="1034">
                  <c:v>8.8122592883991047E-2</c:v>
                </c:pt>
                <c:pt idx="1035">
                  <c:v>0.42966245185766638</c:v>
                </c:pt>
                <c:pt idx="1036">
                  <c:v>-1.036306750962865</c:v>
                </c:pt>
                <c:pt idx="1037">
                  <c:v>-6.877126135019239</c:v>
                </c:pt>
                <c:pt idx="1038">
                  <c:v>-1.5208425227004057</c:v>
                </c:pt>
                <c:pt idx="1039">
                  <c:v>-2.3589168504539941</c:v>
                </c:pt>
                <c:pt idx="1040">
                  <c:v>-0.77367833700910182</c:v>
                </c:pt>
                <c:pt idx="1041">
                  <c:v>4.3432264332598152</c:v>
                </c:pt>
                <c:pt idx="1042">
                  <c:v>-0.3311354713347896</c:v>
                </c:pt>
                <c:pt idx="1043">
                  <c:v>1.0382772905732907</c:v>
                </c:pt>
                <c:pt idx="1044">
                  <c:v>-0.57633445418852602</c:v>
                </c:pt>
                <c:pt idx="1045">
                  <c:v>0.31687331091620763</c:v>
                </c:pt>
                <c:pt idx="1046">
                  <c:v>-2.2724625337816633</c:v>
                </c:pt>
                <c:pt idx="1047">
                  <c:v>-0.99084925067563745</c:v>
                </c:pt>
                <c:pt idx="1048">
                  <c:v>5.9011830149864579</c:v>
                </c:pt>
                <c:pt idx="1049">
                  <c:v>3.0337236602997564</c:v>
                </c:pt>
                <c:pt idx="1050">
                  <c:v>2.37927447320601</c:v>
                </c:pt>
                <c:pt idx="1051">
                  <c:v>1.3313854894640826</c:v>
                </c:pt>
                <c:pt idx="1052">
                  <c:v>-0.65007229021074409</c:v>
                </c:pt>
                <c:pt idx="1053">
                  <c:v>-0.34140144580419474</c:v>
                </c:pt>
                <c:pt idx="1054">
                  <c:v>-1.7483280289160632</c:v>
                </c:pt>
                <c:pt idx="1055">
                  <c:v>-0.72156656057831015</c:v>
                </c:pt>
                <c:pt idx="1056">
                  <c:v>-3.6864313312115655</c:v>
                </c:pt>
                <c:pt idx="1057">
                  <c:v>-3.6960286266242122</c:v>
                </c:pt>
                <c:pt idx="1058">
                  <c:v>2.3741794274674817</c:v>
                </c:pt>
                <c:pt idx="1059">
                  <c:v>-0.95761641145062981</c:v>
                </c:pt>
                <c:pt idx="1060">
                  <c:v>1.8018476717709859</c:v>
                </c:pt>
                <c:pt idx="1061">
                  <c:v>1.6482369534354007</c:v>
                </c:pt>
                <c:pt idx="1062">
                  <c:v>0.14236473906873925</c:v>
                </c:pt>
                <c:pt idx="1063">
                  <c:v>-1.0818527052186084</c:v>
                </c:pt>
                <c:pt idx="1064">
                  <c:v>0.74556294589561389</c:v>
                </c:pt>
                <c:pt idx="1065">
                  <c:v>-1.6788887410820621</c:v>
                </c:pt>
                <c:pt idx="1066">
                  <c:v>-2.1359777748216402</c:v>
                </c:pt>
                <c:pt idx="1067">
                  <c:v>-0.92951955549642662</c:v>
                </c:pt>
                <c:pt idx="1068">
                  <c:v>-0.30759039110992603</c:v>
                </c:pt>
                <c:pt idx="1069">
                  <c:v>-1.5505518078222167</c:v>
                </c:pt>
                <c:pt idx="1070">
                  <c:v>-0.77831103615645247</c:v>
                </c:pt>
                <c:pt idx="1071">
                  <c:v>0.74173377927689899</c:v>
                </c:pt>
                <c:pt idx="1072">
                  <c:v>2.0574346755855117</c:v>
                </c:pt>
                <c:pt idx="1073">
                  <c:v>-1.8021513064882981</c:v>
                </c:pt>
                <c:pt idx="1074">
                  <c:v>-1.3911430261297824</c:v>
                </c:pt>
                <c:pt idx="1075">
                  <c:v>1.4368771394773887</c:v>
                </c:pt>
                <c:pt idx="1076">
                  <c:v>-1.1769624572104647</c:v>
                </c:pt>
                <c:pt idx="1077">
                  <c:v>-0.69113924914421432</c:v>
                </c:pt>
                <c:pt idx="1078">
                  <c:v>-1.0998227849828766</c:v>
                </c:pt>
                <c:pt idx="1079">
                  <c:v>-4.565596455699648</c:v>
                </c:pt>
                <c:pt idx="1080">
                  <c:v>-5.0533119291140167</c:v>
                </c:pt>
                <c:pt idx="1081">
                  <c:v>-1.0974662385822853</c:v>
                </c:pt>
                <c:pt idx="1082">
                  <c:v>-0.14154932477163129</c:v>
                </c:pt>
                <c:pt idx="1083">
                  <c:v>1.7209690135045435</c:v>
                </c:pt>
                <c:pt idx="1084">
                  <c:v>2.0471193802700896</c:v>
                </c:pt>
                <c:pt idx="1085">
                  <c:v>0.51914238760539888</c:v>
                </c:pt>
                <c:pt idx="1086">
                  <c:v>-2.0820171522478859</c:v>
                </c:pt>
                <c:pt idx="1087">
                  <c:v>1.8216596569550063</c:v>
                </c:pt>
                <c:pt idx="1088">
                  <c:v>-0.34216680686085965</c:v>
                </c:pt>
                <c:pt idx="1089">
                  <c:v>1.0891566638627808</c:v>
                </c:pt>
                <c:pt idx="1090">
                  <c:v>2.3732831332772264</c:v>
                </c:pt>
                <c:pt idx="1091">
                  <c:v>2.6280656626655343</c:v>
                </c:pt>
                <c:pt idx="1092">
                  <c:v>-7.2211386867466842</c:v>
                </c:pt>
                <c:pt idx="1093">
                  <c:v>0.76237722626504478</c:v>
                </c:pt>
                <c:pt idx="1094">
                  <c:v>-1.409652455474685</c:v>
                </c:pt>
                <c:pt idx="1095">
                  <c:v>-1.1640930491095105</c:v>
                </c:pt>
                <c:pt idx="1096">
                  <c:v>3.5638181390178545</c:v>
                </c:pt>
                <c:pt idx="1097">
                  <c:v>-1.7522236372196289</c:v>
                </c:pt>
                <c:pt idx="1098">
                  <c:v>-1.479744472744386</c:v>
                </c:pt>
                <c:pt idx="1099">
                  <c:v>-1.2152948894548956</c:v>
                </c:pt>
                <c:pt idx="1100">
                  <c:v>0.78279410221091439</c:v>
                </c:pt>
                <c:pt idx="1101">
                  <c:v>-0.81134411795579808</c:v>
                </c:pt>
                <c:pt idx="1102">
                  <c:v>0.74097311764089113</c:v>
                </c:pt>
                <c:pt idx="1103">
                  <c:v>-1.1110805376472115</c:v>
                </c:pt>
                <c:pt idx="1104">
                  <c:v>1.1933783892470444</c:v>
                </c:pt>
                <c:pt idx="1105">
                  <c:v>-1.8593324322150693</c:v>
                </c:pt>
                <c:pt idx="1106">
                  <c:v>7.196613351355694</c:v>
                </c:pt>
                <c:pt idx="1107">
                  <c:v>1.6485322670271216</c:v>
                </c:pt>
                <c:pt idx="1108">
                  <c:v>-3.8131293546594804</c:v>
                </c:pt>
                <c:pt idx="1109">
                  <c:v>-3.3743625870932021</c:v>
                </c:pt>
                <c:pt idx="1110">
                  <c:v>-1.4424872517418805</c:v>
                </c:pt>
                <c:pt idx="1111">
                  <c:v>-0.98544974503479921</c:v>
                </c:pt>
                <c:pt idx="1112">
                  <c:v>-2.0523089949006987</c:v>
                </c:pt>
                <c:pt idx="1113">
                  <c:v>0.79595382010197113</c:v>
                </c:pt>
                <c:pt idx="1114">
                  <c:v>1.0720190764020572</c:v>
                </c:pt>
                <c:pt idx="1115">
                  <c:v>2.1338403815280174</c:v>
                </c:pt>
                <c:pt idx="1116">
                  <c:v>0.90957680763057169</c:v>
                </c:pt>
                <c:pt idx="1117">
                  <c:v>-0.56970846384737683</c:v>
                </c:pt>
                <c:pt idx="1118">
                  <c:v>4.1735058307230588</c:v>
                </c:pt>
                <c:pt idx="1119">
                  <c:v>-3.0751298833855287</c:v>
                </c:pt>
                <c:pt idx="1120">
                  <c:v>-1.0878025976677179</c:v>
                </c:pt>
                <c:pt idx="1121">
                  <c:v>3.6948439480466391</c:v>
                </c:pt>
                <c:pt idx="1122">
                  <c:v>10.386496878960912</c:v>
                </c:pt>
                <c:pt idx="1123">
                  <c:v>-1.4561700624207674</c:v>
                </c:pt>
                <c:pt idx="1124">
                  <c:v>0.65837659875157328</c:v>
                </c:pt>
                <c:pt idx="1125">
                  <c:v>0.35196753197502062</c:v>
                </c:pt>
                <c:pt idx="1126">
                  <c:v>1.8304393506394945</c:v>
                </c:pt>
                <c:pt idx="1127">
                  <c:v>-1.230591212987207</c:v>
                </c:pt>
                <c:pt idx="1128">
                  <c:v>3.1981881757402277</c:v>
                </c:pt>
                <c:pt idx="1129">
                  <c:v>1.2113637635148109</c:v>
                </c:pt>
                <c:pt idx="1130">
                  <c:v>2.3090272752702674</c:v>
                </c:pt>
                <c:pt idx="1131">
                  <c:v>0.16588054550544484</c:v>
                </c:pt>
                <c:pt idx="1132">
                  <c:v>3.3317610910103213E-2</c:v>
                </c:pt>
                <c:pt idx="1133">
                  <c:v>1.1679663522182011</c:v>
                </c:pt>
                <c:pt idx="1134">
                  <c:v>1.3304593270443661</c:v>
                </c:pt>
                <c:pt idx="1135">
                  <c:v>-1.4201908134591292</c:v>
                </c:pt>
                <c:pt idx="1136">
                  <c:v>-4.0393038162691823</c:v>
                </c:pt>
                <c:pt idx="1137">
                  <c:v>3.0122139236746079</c:v>
                </c:pt>
                <c:pt idx="1138">
                  <c:v>7.0244278473495569E-2</c:v>
                </c:pt>
                <c:pt idx="1139">
                  <c:v>0.30070488556944497</c:v>
                </c:pt>
                <c:pt idx="1140">
                  <c:v>1.0038140977113983</c:v>
                </c:pt>
                <c:pt idx="1141">
                  <c:v>0.97787628195422371</c:v>
                </c:pt>
                <c:pt idx="1142">
                  <c:v>1.795557525639083</c:v>
                </c:pt>
                <c:pt idx="1143">
                  <c:v>0.35521115051278684</c:v>
                </c:pt>
                <c:pt idx="1144">
                  <c:v>1.5236042230102669</c:v>
                </c:pt>
                <c:pt idx="1145">
                  <c:v>-1.356327915539822</c:v>
                </c:pt>
                <c:pt idx="1146">
                  <c:v>2.3773734416892012</c:v>
                </c:pt>
                <c:pt idx="1147">
                  <c:v>-3.7139525311662283</c:v>
                </c:pt>
                <c:pt idx="1148">
                  <c:v>13.924120949376658</c:v>
                </c:pt>
                <c:pt idx="1149">
                  <c:v>6.1851824189875515</c:v>
                </c:pt>
                <c:pt idx="1150">
                  <c:v>1.2910036483797853</c:v>
                </c:pt>
                <c:pt idx="1151">
                  <c:v>-1.7201799270324045</c:v>
                </c:pt>
                <c:pt idx="1152">
                  <c:v>4.1361964014593866</c:v>
                </c:pt>
                <c:pt idx="1153">
                  <c:v>-2.2919760719708222</c:v>
                </c:pt>
                <c:pt idx="1154">
                  <c:v>-4.645439521439414</c:v>
                </c:pt>
                <c:pt idx="1155">
                  <c:v>-2.2779087904287962</c:v>
                </c:pt>
                <c:pt idx="1156">
                  <c:v>0.6029418241913902</c:v>
                </c:pt>
                <c:pt idx="1157">
                  <c:v>0.9399588364838678</c:v>
                </c:pt>
                <c:pt idx="1158">
                  <c:v>4.1893991767296654</c:v>
                </c:pt>
                <c:pt idx="1159">
                  <c:v>0.93188798353460811</c:v>
                </c:pt>
                <c:pt idx="1160">
                  <c:v>-3.4535622403293189</c:v>
                </c:pt>
                <c:pt idx="1161">
                  <c:v>6.0471287551934552</c:v>
                </c:pt>
                <c:pt idx="1162">
                  <c:v>3.6329425751038684</c:v>
                </c:pt>
                <c:pt idx="1163">
                  <c:v>1.3498588515020913</c:v>
                </c:pt>
                <c:pt idx="1164">
                  <c:v>4.8060971770300398</c:v>
                </c:pt>
                <c:pt idx="1165">
                  <c:v>1.572821943540589</c:v>
                </c:pt>
                <c:pt idx="1166">
                  <c:v>0.88955643887081237</c:v>
                </c:pt>
                <c:pt idx="1167">
                  <c:v>4.30809112877742</c:v>
                </c:pt>
                <c:pt idx="1168">
                  <c:v>-5.3116381774244701</c:v>
                </c:pt>
                <c:pt idx="1169">
                  <c:v>2.8570672364515133</c:v>
                </c:pt>
                <c:pt idx="1170">
                  <c:v>3.9084413447290558</c:v>
                </c:pt>
                <c:pt idx="1171">
                  <c:v>0.49726882689455465</c:v>
                </c:pt>
                <c:pt idx="1172">
                  <c:v>-5.9167546234620829</c:v>
                </c:pt>
                <c:pt idx="1173">
                  <c:v>-4.8077350924692439</c:v>
                </c:pt>
                <c:pt idx="1174">
                  <c:v>3.3545298150613689E-2</c:v>
                </c:pt>
                <c:pt idx="1175">
                  <c:v>-0.34852909403699073</c:v>
                </c:pt>
                <c:pt idx="1176">
                  <c:v>1.0407294181192981</c:v>
                </c:pt>
                <c:pt idx="1177">
                  <c:v>-6.4346854116376164</c:v>
                </c:pt>
                <c:pt idx="1178">
                  <c:v>-1.1762937082327767</c:v>
                </c:pt>
                <c:pt idx="1179">
                  <c:v>0.44547412583534651</c:v>
                </c:pt>
                <c:pt idx="1180">
                  <c:v>0.28820948251672007</c:v>
                </c:pt>
                <c:pt idx="1181">
                  <c:v>0.56456418965035482</c:v>
                </c:pt>
                <c:pt idx="1182">
                  <c:v>3.2838912837929968</c:v>
                </c:pt>
                <c:pt idx="1183">
                  <c:v>-3.6460221743241448</c:v>
                </c:pt>
                <c:pt idx="1184">
                  <c:v>1.4237795565135229</c:v>
                </c:pt>
                <c:pt idx="1185">
                  <c:v>-10.537724408869707</c:v>
                </c:pt>
                <c:pt idx="1186">
                  <c:v>-2.2461544881773818</c:v>
                </c:pt>
                <c:pt idx="1187">
                  <c:v>2.5392769102364525</c:v>
                </c:pt>
                <c:pt idx="1188">
                  <c:v>3.5328855382047095</c:v>
                </c:pt>
                <c:pt idx="1189">
                  <c:v>2.9940577107641104</c:v>
                </c:pt>
                <c:pt idx="1190">
                  <c:v>1.5981811542152684</c:v>
                </c:pt>
                <c:pt idx="1191">
                  <c:v>3.7678636230843381</c:v>
                </c:pt>
                <c:pt idx="1192">
                  <c:v>0.52485727246167357</c:v>
                </c:pt>
                <c:pt idx="1193">
                  <c:v>3.0071971454492541</c:v>
                </c:pt>
                <c:pt idx="1194">
                  <c:v>1.3887439429089738</c:v>
                </c:pt>
                <c:pt idx="1195">
                  <c:v>-0.13202512114185083</c:v>
                </c:pt>
                <c:pt idx="1196">
                  <c:v>0.61665949757716021</c:v>
                </c:pt>
                <c:pt idx="1197">
                  <c:v>-9.756681004844836E-2</c:v>
                </c:pt>
                <c:pt idx="1198">
                  <c:v>-1.8699513362009839</c:v>
                </c:pt>
                <c:pt idx="1199">
                  <c:v>2.2701009732759871</c:v>
                </c:pt>
                <c:pt idx="1200">
                  <c:v>0.38500201946550305</c:v>
                </c:pt>
                <c:pt idx="1201">
                  <c:v>0.85680004038934499</c:v>
                </c:pt>
                <c:pt idx="1202">
                  <c:v>-1.5211639991922254</c:v>
                </c:pt>
                <c:pt idx="1203">
                  <c:v>3.2659767200161696</c:v>
                </c:pt>
                <c:pt idx="1204">
                  <c:v>-0.72388046559964891</c:v>
                </c:pt>
                <c:pt idx="1205">
                  <c:v>-6.2375776093119555</c:v>
                </c:pt>
                <c:pt idx="1206">
                  <c:v>-2.0426515521862427</c:v>
                </c:pt>
                <c:pt idx="1207">
                  <c:v>1.4874469689562773</c:v>
                </c:pt>
                <c:pt idx="1208">
                  <c:v>-1.5285510606208845</c:v>
                </c:pt>
                <c:pt idx="1209">
                  <c:v>5.9328978787590358E-2</c:v>
                </c:pt>
                <c:pt idx="1210">
                  <c:v>-0.7979134204242655</c:v>
                </c:pt>
                <c:pt idx="1211">
                  <c:v>2.5312417315915354</c:v>
                </c:pt>
                <c:pt idx="1212">
                  <c:v>0.16052483463184331</c:v>
                </c:pt>
                <c:pt idx="1213">
                  <c:v>-0.2664895033073833</c:v>
                </c:pt>
                <c:pt idx="1214">
                  <c:v>-6.1785297900661647</c:v>
                </c:pt>
                <c:pt idx="1215">
                  <c:v>0.34582940419869601</c:v>
                </c:pt>
                <c:pt idx="1216">
                  <c:v>3.9027165880839618</c:v>
                </c:pt>
                <c:pt idx="1217">
                  <c:v>8.2490543317616982</c:v>
                </c:pt>
                <c:pt idx="1218">
                  <c:v>-0.50431891336478429</c:v>
                </c:pt>
                <c:pt idx="1219">
                  <c:v>-1.7381863782672724</c:v>
                </c:pt>
                <c:pt idx="1220">
                  <c:v>0.86423627243468104</c:v>
                </c:pt>
                <c:pt idx="1221">
                  <c:v>-0.98161527455133069</c:v>
                </c:pt>
                <c:pt idx="1222">
                  <c:v>1.1291676945089932</c:v>
                </c:pt>
                <c:pt idx="1223">
                  <c:v>0.29228335389018412</c:v>
                </c:pt>
                <c:pt idx="1224">
                  <c:v>5.210045667077793</c:v>
                </c:pt>
                <c:pt idx="1225">
                  <c:v>-6.6782990866584555</c:v>
                </c:pt>
                <c:pt idx="1226">
                  <c:v>0.43583401826683144</c:v>
                </c:pt>
                <c:pt idx="1227">
                  <c:v>-1.1000833196346491</c:v>
                </c:pt>
                <c:pt idx="1228">
                  <c:v>1.1067983336073155</c:v>
                </c:pt>
                <c:pt idx="1229">
                  <c:v>-5.0822640333278741</c:v>
                </c:pt>
                <c:pt idx="1230">
                  <c:v>3.9738547193334171</c:v>
                </c:pt>
                <c:pt idx="1231">
                  <c:v>3.8452770943866597</c:v>
                </c:pt>
                <c:pt idx="1232">
                  <c:v>-0.4224944581122827</c:v>
                </c:pt>
                <c:pt idx="1233">
                  <c:v>-1.4968498891622062</c:v>
                </c:pt>
                <c:pt idx="1234">
                  <c:v>3.7159630022167676</c:v>
                </c:pt>
                <c:pt idx="1235">
                  <c:v>2.6215192600442947</c:v>
                </c:pt>
                <c:pt idx="1236">
                  <c:v>-2.0152696147991094</c:v>
                </c:pt>
                <c:pt idx="1237">
                  <c:v>0.32929460770404262</c:v>
                </c:pt>
                <c:pt idx="1238">
                  <c:v>2.8533858921540798</c:v>
                </c:pt>
                <c:pt idx="1239">
                  <c:v>1.5354677178430904</c:v>
                </c:pt>
                <c:pt idx="1240">
                  <c:v>-0.58859064564316554</c:v>
                </c:pt>
                <c:pt idx="1241">
                  <c:v>-5.1061718129128337</c:v>
                </c:pt>
                <c:pt idx="1242">
                  <c:v>-0.29192343625828698</c:v>
                </c:pt>
                <c:pt idx="1243">
                  <c:v>0.83326153127484304</c:v>
                </c:pt>
                <c:pt idx="1244">
                  <c:v>2.0044652306254989</c:v>
                </c:pt>
                <c:pt idx="1245">
                  <c:v>0.30978930461250798</c:v>
                </c:pt>
                <c:pt idx="1246">
                  <c:v>-3.5599042139077426</c:v>
                </c:pt>
                <c:pt idx="1247">
                  <c:v>-4.2565980842781528</c:v>
                </c:pt>
                <c:pt idx="1248">
                  <c:v>-3.0818319616855661</c:v>
                </c:pt>
                <c:pt idx="1249">
                  <c:v>-0.96063663923371223</c:v>
                </c:pt>
                <c:pt idx="1250">
                  <c:v>1.4191872672153067</c:v>
                </c:pt>
                <c:pt idx="1251">
                  <c:v>-0.70081625465567754</c:v>
                </c:pt>
                <c:pt idx="1252">
                  <c:v>4.7407836749068508</c:v>
                </c:pt>
                <c:pt idx="1253">
                  <c:v>-0.17518432650183513</c:v>
                </c:pt>
                <c:pt idx="1254">
                  <c:v>-2.7335036865300708</c:v>
                </c:pt>
                <c:pt idx="1255">
                  <c:v>-5.4670073730591184E-2</c:v>
                </c:pt>
                <c:pt idx="1256">
                  <c:v>0.88890659852540921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557-AEC8-59D552C5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156895"/>
        <c:axId val="1482157855"/>
      </c:lineChart>
      <c:dateAx>
        <c:axId val="148215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accent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Series of Error</a:t>
                </a:r>
              </a:p>
            </c:rich>
          </c:tx>
          <c:layout>
            <c:manualLayout>
              <c:xMode val="edge"/>
              <c:yMode val="edge"/>
              <c:x val="0.38168804469631284"/>
              <c:y val="4.00326214040473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7855"/>
        <c:crosses val="autoZero"/>
        <c:auto val="1"/>
        <c:lblOffset val="100"/>
        <c:baseTimeUnit val="days"/>
      </c:dateAx>
      <c:valAx>
        <c:axId val="14821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5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519166</xdr:colOff>
      <xdr:row>6</xdr:row>
      <xdr:rowOff>133936</xdr:rowOff>
    </xdr:from>
    <xdr:to>
      <xdr:col>30</xdr:col>
      <xdr:colOff>280439</xdr:colOff>
      <xdr:row>23</xdr:row>
      <xdr:rowOff>185454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2B04D4-D068-4868-9C07-6B6D9285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25</xdr:row>
      <xdr:rowOff>0</xdr:rowOff>
    </xdr:from>
    <xdr:to>
      <xdr:col>24</xdr:col>
      <xdr:colOff>755413</xdr:colOff>
      <xdr:row>41</xdr:row>
      <xdr:rowOff>83914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309F1E-32C1-4CB4-B243-2E701528B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90357" y="4989286"/>
          <a:ext cx="4801270" cy="3277057"/>
        </a:xfrm>
        <a:prstGeom prst="rect">
          <a:avLst/>
        </a:prstGeom>
      </xdr:spPr>
    </xdr:pic>
    <xdr:clientData/>
  </xdr:twoCellAnchor>
  <xdr:twoCellAnchor editAs="oneCell">
    <xdr:from>
      <xdr:col>25</xdr:col>
      <xdr:colOff>199573</xdr:colOff>
      <xdr:row>24</xdr:row>
      <xdr:rowOff>45358</xdr:rowOff>
    </xdr:from>
    <xdr:to>
      <xdr:col>38</xdr:col>
      <xdr:colOff>240694</xdr:colOff>
      <xdr:row>34</xdr:row>
      <xdr:rowOff>135909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229B06-064E-411A-977A-9DE8168BB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261287" y="4835072"/>
          <a:ext cx="8649907" cy="20862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</xdr:colOff>
      <xdr:row>14</xdr:row>
      <xdr:rowOff>15091</xdr:rowOff>
    </xdr:from>
    <xdr:to>
      <xdr:col>24</xdr:col>
      <xdr:colOff>372335</xdr:colOff>
      <xdr:row>39</xdr:row>
      <xdr:rowOff>11281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4429F-28C9-47B7-A5C8-817D9895C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647920</xdr:colOff>
      <xdr:row>39</xdr:row>
      <xdr:rowOff>147290</xdr:rowOff>
    </xdr:from>
    <xdr:to>
      <xdr:col>24</xdr:col>
      <xdr:colOff>389289</xdr:colOff>
      <xdr:row>63</xdr:row>
      <xdr:rowOff>105379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8AF62-92D0-4025-BF66-A029CD084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0</xdr:colOff>
      <xdr:row>1</xdr:row>
      <xdr:rowOff>0</xdr:rowOff>
    </xdr:from>
    <xdr:to>
      <xdr:col>38</xdr:col>
      <xdr:colOff>372644</xdr:colOff>
      <xdr:row>21</xdr:row>
      <xdr:rowOff>532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AB1F1F-315D-435D-BCB8-FDB93F1C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12125" y="190500"/>
          <a:ext cx="8373644" cy="3810532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21</xdr:row>
      <xdr:rowOff>0</xdr:rowOff>
    </xdr:from>
    <xdr:to>
      <xdr:col>38</xdr:col>
      <xdr:colOff>448854</xdr:colOff>
      <xdr:row>43</xdr:row>
      <xdr:rowOff>114901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50DEA4-E782-4C10-9A3A-489204858C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812125" y="4000500"/>
          <a:ext cx="8449854" cy="4305901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44</xdr:row>
      <xdr:rowOff>0</xdr:rowOff>
    </xdr:from>
    <xdr:to>
      <xdr:col>38</xdr:col>
      <xdr:colOff>410749</xdr:colOff>
      <xdr:row>61</xdr:row>
      <xdr:rowOff>152873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545ACD-0CBD-41F5-A141-B55FA82B7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12125" y="8382000"/>
          <a:ext cx="8411749" cy="339137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87738-9FEB-4D81-952D-9987B2DAFF67}" name="MA1SONY" displayName="MA1SONY" ref="B2:R1266" totalsRowShown="0" headerRowDxfId="32" dataDxfId="30" headerRowBorderDxfId="31" tableBorderDxfId="29" totalsRowBorderDxfId="28">
  <tableColumns count="17">
    <tableColumn id="1" xr3:uid="{262990CA-ED45-43EA-AC60-597AE626BA12}" name="Date" dataDxfId="27"/>
    <tableColumn id="2" xr3:uid="{6A0CB59A-090B-4F89-A914-D2CBEE5AB8A0}" name="Adj Close" dataDxfId="26"/>
    <tableColumn id="3" xr3:uid="{AB854E5C-71CF-4BB0-AC4B-883A09036AD7}" name="Naive Trend " dataDxfId="25"/>
    <tableColumn id="12" xr3:uid="{8F879450-883D-4B71-A0C5-8127762A586E}" name="Erorr 1" dataDxfId="24">
      <calculatedColumnFormula>MA1SONY[[#This Row],[Adj Close]]-MA1SONY[[#This Row],[Naive Trend ]]</calculatedColumnFormula>
    </tableColumn>
    <tableColumn id="4" xr3:uid="{D5E93676-4F80-41C5-BA54-8CCFED8CD81D}" name="Sq Erorr 1" dataDxfId="23"/>
    <tableColumn id="10" xr3:uid="{510AB784-F960-43DB-BD09-B71973A5801D}" name="Abs Erorr 1" dataDxfId="22"/>
    <tableColumn id="11" xr3:uid="{B44DC62C-9152-43D1-A555-788C739B9B62}" name="Abs Pct Error 1" dataDxfId="21" dataCellStyle="Percent"/>
    <tableColumn id="5" xr3:uid="{E8C4BFDA-68C6-4514-A127-CEF1C121EFA1}" name="3-MA" dataDxfId="20" dataCellStyle="Currency"/>
    <tableColumn id="13" xr3:uid="{1DF196AA-4DDE-4793-9ED2-5A1FAF5D9FC1}" name="Erorr 2" dataDxfId="19" dataCellStyle="Currency">
      <calculatedColumnFormula>(MA1SONY[[#This Row],[Adj Close]]-MA1SONY[[#This Row],[3-MA]])</calculatedColumnFormula>
    </tableColumn>
    <tableColumn id="6" xr3:uid="{3A3D418B-226C-402B-A2F1-E3366BBC69AD}" name="Sq Erorr 2" dataDxfId="18" dataCellStyle="Currency"/>
    <tableColumn id="15" xr3:uid="{37301D06-708F-4B0E-BB61-D10296936433}" name="Abs Erorr 2" dataDxfId="17" dataCellStyle="Currency">
      <calculatedColumnFormula>ABS(MA1SONY[[#This Row],[Erorr 2]])</calculatedColumnFormula>
    </tableColumn>
    <tableColumn id="16" xr3:uid="{51388492-6167-40D8-8FA2-E38EDBADDADB}" name="Abs Pct Erorr 2" dataDxfId="16" dataCellStyle="Currency">
      <calculatedColumnFormula>MA1SONY[[#This Row],[Abs Erorr 2]]/MA1SONY[[#This Row],[Adj Close]]</calculatedColumnFormula>
    </tableColumn>
    <tableColumn id="7" xr3:uid="{5651FD9B-036E-4726-B1CD-70603D2D2A97}" name="6-MA" dataDxfId="15" dataCellStyle="Currency"/>
    <tableColumn id="18" xr3:uid="{D504BB90-D5A2-4A3B-A5A9-98D7E7B06014}" name="Erorr 3" dataDxfId="14" dataCellStyle="Currency">
      <calculatedColumnFormula>MA1SONY[[#This Row],[Adj Close]]-MA1SONY[[#This Row],[6-MA]]</calculatedColumnFormula>
    </tableColumn>
    <tableColumn id="8" xr3:uid="{C07C6F71-CC9A-48BF-8394-1C37F05A535D}" name="Sq Erorr 3" dataDxfId="13" dataCellStyle="Currency">
      <calculatedColumnFormula>(C75-N3)^2</calculatedColumnFormula>
    </tableColumn>
    <tableColumn id="19" xr3:uid="{5F7E6CF4-F56A-4672-B720-44A88240FE58}" name="Abs Erorr 3" dataDxfId="12" dataCellStyle="Currency">
      <calculatedColumnFormula>ABS(MA1SONY[[#This Row],[Erorr 3]])</calculatedColumnFormula>
    </tableColumn>
    <tableColumn id="20" xr3:uid="{99A5ADC7-1AB4-4F24-ADA6-FBB3D226E24C}" name="Abs Pct Erorr 3" dataDxfId="11" dataCellStyle="Currency">
      <calculatedColumnFormula>MA1SONY[[#This Row],[Abs Erorr 3]]/MA1SONY[[#This Row],[Adj Close]]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63AA0F-BF5B-4F61-BBD7-B42F249610E1}" name="ESSONY" displayName="ESSONY" ref="B2:H1260" totalsRowShown="0" headerRowDxfId="10" headerRowBorderDxfId="9" tableBorderDxfId="8" totalsRowBorderDxfId="7">
  <autoFilter ref="B2:H1260" xr:uid="{E863AA0F-BF5B-4F61-BBD7-B42F249610E1}"/>
  <tableColumns count="7">
    <tableColumn id="1" xr3:uid="{6390BB3B-B52D-464C-A09B-CF43C2D4E65F}" name="Date" dataDxfId="6"/>
    <tableColumn id="2" xr3:uid="{6B162651-1FC2-4666-B433-5F7FFCEA7991}" name="Adj Close" dataDxfId="5" dataCellStyle="Comma"/>
    <tableColumn id="3" xr3:uid="{22EE538F-1579-4161-B35B-E64D648571C5}" name="Forecast" dataDxfId="4" dataCellStyle="Comma"/>
    <tableColumn id="4" xr3:uid="{8C593937-5485-4A9E-A6A7-E634930BE4F9}" name="Error" dataDxfId="3">
      <calculatedColumnFormula>C3-D3</calculatedColumnFormula>
    </tableColumn>
    <tableColumn id="5" xr3:uid="{6117A50A-88B6-425C-920E-6838AD003CB2}" name="Abs Error" dataDxfId="2">
      <calculatedColumnFormula>ABS(E3)</calculatedColumnFormula>
    </tableColumn>
    <tableColumn id="6" xr3:uid="{C6551193-AF00-41C1-9B51-CC6AC41ACC44}" name="Sq Error" dataDxfId="1">
      <calculatedColumnFormula>E3^2</calculatedColumnFormula>
    </tableColumn>
    <tableColumn id="7" xr3:uid="{58A616CB-0141-41DB-ABAB-F1D690643A42}" name="Abs Pct Error" dataDxfId="0" dataCellStyle="Percent">
      <calculatedColumnFormula>F3/C3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5A7D-50D1-4423-92A7-20BB2842DEE4}">
  <dimension ref="B2:Y1486"/>
  <sheetViews>
    <sheetView topLeftCell="P1" zoomScale="70" zoomScaleNormal="70" workbookViewId="0">
      <selection activeCell="AA27" sqref="AA27"/>
    </sheetView>
  </sheetViews>
  <sheetFormatPr defaultRowHeight="15.5"/>
  <cols>
    <col min="1" max="1" width="8.6640625" style="8"/>
    <col min="2" max="2" width="14.33203125" style="8" bestFit="1" customWidth="1"/>
    <col min="3" max="3" width="14.33203125" style="12" bestFit="1" customWidth="1"/>
    <col min="4" max="4" width="12.4140625" style="8" bestFit="1" customWidth="1"/>
    <col min="5" max="5" width="12.4140625" style="8" customWidth="1"/>
    <col min="6" max="6" width="12.1640625" style="8" bestFit="1" customWidth="1"/>
    <col min="7" max="7" width="10.83203125" style="8" customWidth="1"/>
    <col min="8" max="8" width="14.1640625" style="8" bestFit="1" customWidth="1"/>
    <col min="9" max="9" width="9.33203125" style="8" bestFit="1" customWidth="1"/>
    <col min="10" max="10" width="11.4140625" style="8" bestFit="1" customWidth="1"/>
    <col min="11" max="11" width="10" style="8" customWidth="1"/>
    <col min="12" max="12" width="11.5" style="8" bestFit="1" customWidth="1"/>
    <col min="13" max="13" width="15.08203125" style="8" bestFit="1" customWidth="1"/>
    <col min="14" max="14" width="9.33203125" style="8" bestFit="1" customWidth="1"/>
    <col min="15" max="15" width="13.5" style="8" bestFit="1" customWidth="1"/>
    <col min="16" max="16" width="10.9140625" style="8" bestFit="1" customWidth="1"/>
    <col min="17" max="17" width="11.5" style="8" bestFit="1" customWidth="1"/>
    <col min="18" max="18" width="15.08203125" style="8" bestFit="1" customWidth="1"/>
    <col min="19" max="19" width="8.6640625" style="8"/>
    <col min="20" max="20" width="11.33203125" style="8" bestFit="1" customWidth="1"/>
    <col min="21" max="21" width="8.6640625" style="8"/>
    <col min="22" max="22" width="9.6640625" style="8" bestFit="1" customWidth="1"/>
    <col min="23" max="23" width="12.6640625" style="8" bestFit="1" customWidth="1"/>
    <col min="24" max="25" width="10.83203125" style="8" bestFit="1" customWidth="1"/>
    <col min="26" max="16384" width="8.6640625" style="8"/>
  </cols>
  <sheetData>
    <row r="2" spans="2:25">
      <c r="B2" s="23" t="s">
        <v>0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6</v>
      </c>
      <c r="I2" s="24" t="s">
        <v>7</v>
      </c>
      <c r="J2" s="24" t="s">
        <v>8</v>
      </c>
      <c r="K2" s="24" t="s">
        <v>9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5" t="s">
        <v>16</v>
      </c>
      <c r="T2" s="57" t="s">
        <v>17</v>
      </c>
      <c r="U2" s="57"/>
      <c r="V2" s="57"/>
      <c r="W2" s="20" t="s">
        <v>2</v>
      </c>
      <c r="X2" s="20" t="s">
        <v>7</v>
      </c>
      <c r="Y2" s="20" t="s">
        <v>12</v>
      </c>
    </row>
    <row r="3" spans="2:25">
      <c r="B3" s="26">
        <v>43783.291666666664</v>
      </c>
      <c r="C3" s="22">
        <v>63.656199999999998</v>
      </c>
      <c r="D3" s="27"/>
      <c r="E3" s="28"/>
      <c r="F3" s="27"/>
      <c r="G3" s="27"/>
      <c r="H3" s="29"/>
      <c r="I3" s="27"/>
      <c r="J3" s="27"/>
      <c r="K3" s="27"/>
      <c r="L3" s="27"/>
      <c r="M3" s="29"/>
      <c r="N3" s="27"/>
      <c r="O3" s="27"/>
      <c r="P3" s="27"/>
      <c r="Q3" s="27"/>
      <c r="R3" s="30"/>
      <c r="T3" s="58" t="s">
        <v>18</v>
      </c>
      <c r="U3" s="58"/>
      <c r="V3" s="58"/>
      <c r="W3" s="19"/>
      <c r="X3" s="19"/>
      <c r="Y3" s="19"/>
    </row>
    <row r="4" spans="2:25">
      <c r="B4" s="26">
        <v>43784.291666666664</v>
      </c>
      <c r="C4" s="22">
        <v>64.412400000000005</v>
      </c>
      <c r="D4" s="31">
        <f>C3</f>
        <v>63.656199999999998</v>
      </c>
      <c r="E4" s="32">
        <f>MA1SONY[[#This Row],[Adj Close]]-MA1SONY[[#This Row],[Naive Trend ]]</f>
        <v>0.75620000000000687</v>
      </c>
      <c r="F4" s="22">
        <f t="shared" ref="F4:F67" si="0">(C4-D4)^2</f>
        <v>0.57183844000001038</v>
      </c>
      <c r="G4" s="22">
        <f>ABS(MA1SONY[[#This Row],[Erorr 1]])</f>
        <v>0.75620000000000687</v>
      </c>
      <c r="H4" s="33">
        <f>MA1SONY[[#This Row],[Abs Erorr 1]]/MA1SONY[[#This Row],[Adj Close]]</f>
        <v>1.1739975532661519E-2</v>
      </c>
      <c r="I4" s="27"/>
      <c r="J4" s="27"/>
      <c r="K4" s="27"/>
      <c r="L4" s="27"/>
      <c r="M4" s="29"/>
      <c r="N4" s="27"/>
      <c r="O4" s="27"/>
      <c r="P4" s="27"/>
      <c r="Q4" s="27"/>
      <c r="R4" s="30"/>
      <c r="T4" s="58" t="s">
        <v>19</v>
      </c>
      <c r="U4" s="58"/>
      <c r="V4" s="58"/>
      <c r="W4" s="19">
        <f>AVERAGE(G3:G1266)</f>
        <v>1.9446198886237109</v>
      </c>
      <c r="X4" s="19">
        <f>AVERAGE(L3:L1266)</f>
        <v>3.0036685744568143</v>
      </c>
      <c r="Y4" s="19">
        <f>AVERAGE(Q3:Q1266)</f>
        <v>4.2234894674085837</v>
      </c>
    </row>
    <row r="5" spans="2:25">
      <c r="B5" s="26">
        <v>43787.291666666664</v>
      </c>
      <c r="C5" s="22">
        <v>64.737200000000001</v>
      </c>
      <c r="D5" s="31">
        <f t="shared" ref="D5:D68" si="1">C4</f>
        <v>64.412400000000005</v>
      </c>
      <c r="E5" s="32">
        <f>MA1SONY[[#This Row],[Adj Close]]-MA1SONY[[#This Row],[Naive Trend ]]</f>
        <v>0.3247999999999962</v>
      </c>
      <c r="F5" s="22">
        <f t="shared" si="0"/>
        <v>0.10549503999999753</v>
      </c>
      <c r="G5" s="22">
        <f>ABS(MA1SONY[[#This Row],[Erorr 1]])</f>
        <v>0.3247999999999962</v>
      </c>
      <c r="H5" s="33">
        <f>MA1SONY[[#This Row],[Abs Erorr 1]]/MA1SONY[[#This Row],[Adj Close]]</f>
        <v>5.01720803494739E-3</v>
      </c>
      <c r="I5" s="27"/>
      <c r="J5" s="27"/>
      <c r="K5" s="27"/>
      <c r="L5" s="27"/>
      <c r="M5" s="29"/>
      <c r="N5" s="27"/>
      <c r="O5" s="27"/>
      <c r="P5" s="27"/>
      <c r="Q5" s="27"/>
      <c r="R5" s="30"/>
      <c r="T5" s="58" t="s">
        <v>20</v>
      </c>
      <c r="U5" s="58"/>
      <c r="V5" s="58"/>
      <c r="W5" s="19">
        <f>SQRT(AVERAGE(F3:F1266))</f>
        <v>2.6417422736846978</v>
      </c>
      <c r="X5" s="19">
        <f>SQRT(AVERAGE(K3:K1266))</f>
        <v>11.447252310256943</v>
      </c>
      <c r="Y5" s="19">
        <f>SQRT(AVERAGE(P3:P1266))</f>
        <v>16.062731856151995</v>
      </c>
    </row>
    <row r="6" spans="2:25">
      <c r="B6" s="26">
        <v>43788.291666666664</v>
      </c>
      <c r="C6" s="22">
        <v>64.540899999999993</v>
      </c>
      <c r="D6" s="31">
        <f t="shared" si="1"/>
        <v>64.737200000000001</v>
      </c>
      <c r="E6" s="32">
        <f>MA1SONY[[#This Row],[Adj Close]]-MA1SONY[[#This Row],[Naive Trend ]]</f>
        <v>-0.19630000000000791</v>
      </c>
      <c r="F6" s="22">
        <f t="shared" si="0"/>
        <v>3.8533690000003104E-2</v>
      </c>
      <c r="G6" s="22">
        <f>ABS(MA1SONY[[#This Row],[Erorr 1]])</f>
        <v>0.19630000000000791</v>
      </c>
      <c r="H6" s="33">
        <f>MA1SONY[[#This Row],[Abs Erorr 1]]/MA1SONY[[#This Row],[Adj Close]]</f>
        <v>3.0414822229006401E-3</v>
      </c>
      <c r="I6" s="31">
        <f>AVERAGE(C3:C5)</f>
        <v>64.268600000000006</v>
      </c>
      <c r="J6" s="34">
        <f>(MA1SONY[[#This Row],[Adj Close]]-MA1SONY[[#This Row],[3-MA]])</f>
        <v>0.27229999999998711</v>
      </c>
      <c r="K6" s="18">
        <f t="shared" ref="K6:K69" si="2">(C6-I6)^2</f>
        <v>7.4147289999992982E-2</v>
      </c>
      <c r="L6" s="18">
        <f>ABS(MA1SONY[[#This Row],[Erorr 2]])</f>
        <v>0.27229999999998711</v>
      </c>
      <c r="M6" s="33">
        <f>MA1SONY[[#This Row],[Abs Erorr 2]]/MA1SONY[[#This Row],[Adj Close]]</f>
        <v>4.2190301033916038E-3</v>
      </c>
      <c r="N6" s="27"/>
      <c r="O6" s="27"/>
      <c r="P6" s="27"/>
      <c r="Q6" s="27"/>
      <c r="R6" s="30"/>
      <c r="T6" s="58" t="s">
        <v>21</v>
      </c>
      <c r="U6" s="58"/>
      <c r="V6" s="58"/>
      <c r="W6" s="19">
        <f>AVERAGE(H3:H1266)*100</f>
        <v>1.4067278046155467</v>
      </c>
      <c r="X6" s="19">
        <f>AVERAGE(M3:M1266)*100</f>
        <v>1.7524977306131986</v>
      </c>
      <c r="Y6" s="19">
        <f>AVERAGE(R3:R1266)*100</f>
        <v>2.2372307424986881</v>
      </c>
    </row>
    <row r="7" spans="2:25">
      <c r="B7" s="26">
        <v>43789.291666666664</v>
      </c>
      <c r="C7" s="22">
        <v>63.789499999999997</v>
      </c>
      <c r="D7" s="31">
        <f t="shared" si="1"/>
        <v>64.540899999999993</v>
      </c>
      <c r="E7" s="32">
        <f>MA1SONY[[#This Row],[Adj Close]]-MA1SONY[[#This Row],[Naive Trend ]]</f>
        <v>-0.75139999999999674</v>
      </c>
      <c r="F7" s="22">
        <f t="shared" si="0"/>
        <v>0.56460195999999507</v>
      </c>
      <c r="G7" s="22">
        <f>ABS(MA1SONY[[#This Row],[Erorr 1]])</f>
        <v>0.75139999999999674</v>
      </c>
      <c r="H7" s="33">
        <f>MA1SONY[[#This Row],[Abs Erorr 1]]/MA1SONY[[#This Row],[Adj Close]]</f>
        <v>1.1779368077818399E-2</v>
      </c>
      <c r="I7" s="31">
        <f t="shared" ref="I7:I70" si="3">AVERAGE(C4:C6)</f>
        <v>64.563500000000005</v>
      </c>
      <c r="J7" s="34">
        <f>(MA1SONY[[#This Row],[Adj Close]]-MA1SONY[[#This Row],[3-MA]])</f>
        <v>-0.77400000000000801</v>
      </c>
      <c r="K7" s="18">
        <f t="shared" si="2"/>
        <v>0.59907600000001238</v>
      </c>
      <c r="L7" s="18">
        <f>ABS(MA1SONY[[#This Row],[Erorr 2]])</f>
        <v>0.77400000000000801</v>
      </c>
      <c r="M7" s="33">
        <f>MA1SONY[[#This Row],[Abs Erorr 2]]/MA1SONY[[#This Row],[Adj Close]]</f>
        <v>1.2133658360702123E-2</v>
      </c>
      <c r="N7" s="27"/>
      <c r="O7" s="27"/>
      <c r="P7" s="27"/>
      <c r="Q7" s="27"/>
      <c r="R7" s="30"/>
    </row>
    <row r="8" spans="2:25">
      <c r="B8" s="26">
        <v>43790.291666666664</v>
      </c>
      <c r="C8" s="22">
        <v>63.503500000000003</v>
      </c>
      <c r="D8" s="31">
        <f t="shared" si="1"/>
        <v>63.789499999999997</v>
      </c>
      <c r="E8" s="32">
        <f>MA1SONY[[#This Row],[Adj Close]]-MA1SONY[[#This Row],[Naive Trend ]]</f>
        <v>-0.28599999999999426</v>
      </c>
      <c r="F8" s="22">
        <f t="shared" si="0"/>
        <v>8.1795999999996719E-2</v>
      </c>
      <c r="G8" s="22">
        <f>ABS(MA1SONY[[#This Row],[Erorr 1]])</f>
        <v>0.28599999999999426</v>
      </c>
      <c r="H8" s="33">
        <f>MA1SONY[[#This Row],[Abs Erorr 1]]/MA1SONY[[#This Row],[Adj Close]]</f>
        <v>4.5036887730596619E-3</v>
      </c>
      <c r="I8" s="31">
        <f t="shared" si="3"/>
        <v>64.355866666666671</v>
      </c>
      <c r="J8" s="34">
        <f>(MA1SONY[[#This Row],[Adj Close]]-MA1SONY[[#This Row],[3-MA]])</f>
        <v>-0.85236666666666849</v>
      </c>
      <c r="K8" s="18">
        <f t="shared" si="2"/>
        <v>0.72652893444444755</v>
      </c>
      <c r="L8" s="18">
        <f>ABS(MA1SONY[[#This Row],[Erorr 2]])</f>
        <v>0.85236666666666849</v>
      </c>
      <c r="M8" s="33">
        <f>MA1SONY[[#This Row],[Abs Erorr 2]]/MA1SONY[[#This Row],[Adj Close]]</f>
        <v>1.3422357297891745E-2</v>
      </c>
      <c r="N8" s="27"/>
      <c r="O8" s="27"/>
      <c r="P8" s="27"/>
      <c r="Q8" s="27"/>
      <c r="R8" s="30"/>
    </row>
    <row r="9" spans="2:25">
      <c r="B9" s="26">
        <v>43791.291666666664</v>
      </c>
      <c r="C9" s="22">
        <v>63.447800000000001</v>
      </c>
      <c r="D9" s="31">
        <f t="shared" si="1"/>
        <v>63.503500000000003</v>
      </c>
      <c r="E9" s="32">
        <f>MA1SONY[[#This Row],[Adj Close]]-MA1SONY[[#This Row],[Naive Trend ]]</f>
        <v>-5.5700000000001637E-2</v>
      </c>
      <c r="F9" s="22">
        <f t="shared" si="0"/>
        <v>3.1024900000001824E-3</v>
      </c>
      <c r="G9" s="22">
        <f>ABS(MA1SONY[[#This Row],[Erorr 1]])</f>
        <v>5.5700000000001637E-2</v>
      </c>
      <c r="H9" s="33">
        <f>MA1SONY[[#This Row],[Abs Erorr 1]]/MA1SONY[[#This Row],[Adj Close]]</f>
        <v>8.7788701893527646E-4</v>
      </c>
      <c r="I9" s="31">
        <f t="shared" si="3"/>
        <v>63.944633333333336</v>
      </c>
      <c r="J9" s="34">
        <f>(MA1SONY[[#This Row],[Adj Close]]-MA1SONY[[#This Row],[3-MA]])</f>
        <v>-0.49683333333333479</v>
      </c>
      <c r="K9" s="18">
        <f t="shared" si="2"/>
        <v>0.24684336111111255</v>
      </c>
      <c r="L9" s="18">
        <f>ABS(MA1SONY[[#This Row],[Erorr 2]])</f>
        <v>0.49683333333333479</v>
      </c>
      <c r="M9" s="33">
        <f>MA1SONY[[#This Row],[Abs Erorr 2]]/MA1SONY[[#This Row],[Adj Close]]</f>
        <v>7.8305840916995505E-3</v>
      </c>
      <c r="N9" s="31">
        <f>AVERAGE(C3:C8)</f>
        <v>64.106616666666653</v>
      </c>
      <c r="O9" s="35">
        <f>MA1SONY[[#This Row],[Adj Close]]-MA1SONY[[#This Row],[6-MA]]</f>
        <v>-0.6588166666666524</v>
      </c>
      <c r="P9" s="18">
        <f>(MA1SONY[[#This Row],[Adj Close]]-N9)^2</f>
        <v>0.43403940027775895</v>
      </c>
      <c r="Q9" s="18">
        <f>ABS(MA1SONY[[#This Row],[Erorr 3]])</f>
        <v>0.6588166666666524</v>
      </c>
      <c r="R9" s="36">
        <f>MA1SONY[[#This Row],[Abs Erorr 3]]/MA1SONY[[#This Row],[Adj Close]]</f>
        <v>1.0383601427735121E-2</v>
      </c>
    </row>
    <row r="10" spans="2:25">
      <c r="B10" s="26">
        <v>43794.291666666664</v>
      </c>
      <c r="C10" s="22">
        <v>64.560299999999998</v>
      </c>
      <c r="D10" s="31">
        <f t="shared" si="1"/>
        <v>63.447800000000001</v>
      </c>
      <c r="E10" s="32">
        <f>MA1SONY[[#This Row],[Adj Close]]-MA1SONY[[#This Row],[Naive Trend ]]</f>
        <v>1.1124999999999972</v>
      </c>
      <c r="F10" s="22">
        <f t="shared" si="0"/>
        <v>1.2376562499999937</v>
      </c>
      <c r="G10" s="22">
        <f>ABS(MA1SONY[[#This Row],[Erorr 1]])</f>
        <v>1.1124999999999972</v>
      </c>
      <c r="H10" s="33">
        <f>MA1SONY[[#This Row],[Abs Erorr 1]]/MA1SONY[[#This Row],[Adj Close]]</f>
        <v>1.7231952143964592E-2</v>
      </c>
      <c r="I10" s="31">
        <f t="shared" si="3"/>
        <v>63.580266666666667</v>
      </c>
      <c r="J10" s="34">
        <f>(MA1SONY[[#This Row],[Adj Close]]-MA1SONY[[#This Row],[3-MA]])</f>
        <v>0.98003333333333131</v>
      </c>
      <c r="K10" s="18">
        <f t="shared" si="2"/>
        <v>0.96046533444444049</v>
      </c>
      <c r="L10" s="18">
        <f>ABS(MA1SONY[[#This Row],[Erorr 2]])</f>
        <v>0.98003333333333131</v>
      </c>
      <c r="M10" s="33">
        <f>MA1SONY[[#This Row],[Abs Erorr 2]]/MA1SONY[[#This Row],[Adj Close]]</f>
        <v>1.5180123595047286E-2</v>
      </c>
      <c r="N10" s="31">
        <f t="shared" ref="N10:N73" si="4">AVERAGE(C4:C9)</f>
        <v>64.071883333333346</v>
      </c>
      <c r="O10" s="35">
        <f>MA1SONY[[#This Row],[Adj Close]]-MA1SONY[[#This Row],[6-MA]]</f>
        <v>0.48841666666665162</v>
      </c>
      <c r="P10" s="18">
        <f>(MA1SONY[[#This Row],[Adj Close]]-N10)^2</f>
        <v>0.23855084027776308</v>
      </c>
      <c r="Q10" s="18">
        <f>ABS(MA1SONY[[#This Row],[Erorr 3]])</f>
        <v>0.48841666666665162</v>
      </c>
      <c r="R10" s="36">
        <f>MA1SONY[[#This Row],[Abs Erorr 3]]/MA1SONY[[#This Row],[Adj Close]]</f>
        <v>7.565278765226488E-3</v>
      </c>
    </row>
    <row r="11" spans="2:25">
      <c r="B11" s="26">
        <v>43795.291666666664</v>
      </c>
      <c r="C11" s="22">
        <v>64.056100000000001</v>
      </c>
      <c r="D11" s="31">
        <f t="shared" si="1"/>
        <v>64.560299999999998</v>
      </c>
      <c r="E11" s="32">
        <f>MA1SONY[[#This Row],[Adj Close]]-MA1SONY[[#This Row],[Naive Trend ]]</f>
        <v>-0.50419999999999732</v>
      </c>
      <c r="F11" s="22">
        <f t="shared" si="0"/>
        <v>0.2542176399999973</v>
      </c>
      <c r="G11" s="22">
        <f>ABS(MA1SONY[[#This Row],[Erorr 1]])</f>
        <v>0.50419999999999732</v>
      </c>
      <c r="H11" s="33">
        <f>MA1SONY[[#This Row],[Abs Erorr 1]]/MA1SONY[[#This Row],[Adj Close]]</f>
        <v>7.8712253790036747E-3</v>
      </c>
      <c r="I11" s="31">
        <f t="shared" si="3"/>
        <v>63.837199999999996</v>
      </c>
      <c r="J11" s="34">
        <f>(MA1SONY[[#This Row],[Adj Close]]-MA1SONY[[#This Row],[3-MA]])</f>
        <v>0.21890000000000498</v>
      </c>
      <c r="K11" s="18">
        <f t="shared" si="2"/>
        <v>4.7917210000002181E-2</v>
      </c>
      <c r="L11" s="18">
        <f>ABS(MA1SONY[[#This Row],[Erorr 2]])</f>
        <v>0.21890000000000498</v>
      </c>
      <c r="M11" s="33">
        <f>MA1SONY[[#This Row],[Abs Erorr 2]]/MA1SONY[[#This Row],[Adj Close]]</f>
        <v>3.4173170080602001E-3</v>
      </c>
      <c r="N11" s="31">
        <f t="shared" si="4"/>
        <v>64.09653333333334</v>
      </c>
      <c r="O11" s="35">
        <f>MA1SONY[[#This Row],[Adj Close]]-MA1SONY[[#This Row],[6-MA]]</f>
        <v>-4.043333333333976E-2</v>
      </c>
      <c r="P11" s="18">
        <f>(MA1SONY[[#This Row],[Adj Close]]-N11)^2</f>
        <v>1.6348544444449642E-3</v>
      </c>
      <c r="Q11" s="18">
        <f>ABS(MA1SONY[[#This Row],[Erorr 3]])</f>
        <v>4.043333333333976E-2</v>
      </c>
      <c r="R11" s="36">
        <f>MA1SONY[[#This Row],[Abs Erorr 3]]/MA1SONY[[#This Row],[Adj Close]]</f>
        <v>6.3121753171578913E-4</v>
      </c>
    </row>
    <row r="12" spans="2:25">
      <c r="B12" s="26">
        <v>43796.291666666664</v>
      </c>
      <c r="C12" s="22">
        <v>64.916499999999999</v>
      </c>
      <c r="D12" s="31">
        <f t="shared" si="1"/>
        <v>64.056100000000001</v>
      </c>
      <c r="E12" s="32">
        <f>MA1SONY[[#This Row],[Adj Close]]-MA1SONY[[#This Row],[Naive Trend ]]</f>
        <v>0.8603999999999985</v>
      </c>
      <c r="F12" s="22">
        <f t="shared" si="0"/>
        <v>0.74028815999999742</v>
      </c>
      <c r="G12" s="22">
        <f>ABS(MA1SONY[[#This Row],[Erorr 1]])</f>
        <v>0.8603999999999985</v>
      </c>
      <c r="H12" s="33">
        <f>MA1SONY[[#This Row],[Abs Erorr 1]]/MA1SONY[[#This Row],[Adj Close]]</f>
        <v>1.3253949304106021E-2</v>
      </c>
      <c r="I12" s="31">
        <f t="shared" si="3"/>
        <v>64.021400000000014</v>
      </c>
      <c r="J12" s="34">
        <f>(MA1SONY[[#This Row],[Adj Close]]-MA1SONY[[#This Row],[3-MA]])</f>
        <v>0.89509999999998513</v>
      </c>
      <c r="K12" s="18">
        <f t="shared" si="2"/>
        <v>0.80120400999997343</v>
      </c>
      <c r="L12" s="18">
        <f>ABS(MA1SONY[[#This Row],[Erorr 2]])</f>
        <v>0.89509999999998513</v>
      </c>
      <c r="M12" s="33">
        <f>MA1SONY[[#This Row],[Abs Erorr 2]]/MA1SONY[[#This Row],[Adj Close]]</f>
        <v>1.3788482127039892E-2</v>
      </c>
      <c r="N12" s="31">
        <f t="shared" si="4"/>
        <v>63.983016666666664</v>
      </c>
      <c r="O12" s="35">
        <f>MA1SONY[[#This Row],[Adj Close]]-MA1SONY[[#This Row],[6-MA]]</f>
        <v>0.933483333333335</v>
      </c>
      <c r="P12" s="18">
        <f>(MA1SONY[[#This Row],[Adj Close]]-N12)^2</f>
        <v>0.8713911336111142</v>
      </c>
      <c r="Q12" s="18">
        <f>ABS(MA1SONY[[#This Row],[Erorr 3]])</f>
        <v>0.933483333333335</v>
      </c>
      <c r="R12" s="36">
        <f>MA1SONY[[#This Row],[Abs Erorr 3]]/MA1SONY[[#This Row],[Adj Close]]</f>
        <v>1.4379754505146381E-2</v>
      </c>
    </row>
    <row r="13" spans="2:25">
      <c r="B13" s="26">
        <v>43798.291666666664</v>
      </c>
      <c r="C13" s="22">
        <v>64.773600000000002</v>
      </c>
      <c r="D13" s="31">
        <f t="shared" si="1"/>
        <v>64.916499999999999</v>
      </c>
      <c r="E13" s="32">
        <f>MA1SONY[[#This Row],[Adj Close]]-MA1SONY[[#This Row],[Naive Trend ]]</f>
        <v>-0.14289999999999736</v>
      </c>
      <c r="F13" s="22">
        <f t="shared" si="0"/>
        <v>2.0420409999999247E-2</v>
      </c>
      <c r="G13" s="22">
        <f>ABS(MA1SONY[[#This Row],[Erorr 1]])</f>
        <v>0.14289999999999736</v>
      </c>
      <c r="H13" s="33">
        <f>MA1SONY[[#This Row],[Abs Erorr 1]]/MA1SONY[[#This Row],[Adj Close]]</f>
        <v>2.206145713685782E-3</v>
      </c>
      <c r="I13" s="31">
        <f t="shared" si="3"/>
        <v>64.510966666666661</v>
      </c>
      <c r="J13" s="34">
        <f>(MA1SONY[[#This Row],[Adj Close]]-MA1SONY[[#This Row],[3-MA]])</f>
        <v>0.2626333333333406</v>
      </c>
      <c r="K13" s="18">
        <f t="shared" si="2"/>
        <v>6.8976267777781597E-2</v>
      </c>
      <c r="L13" s="18">
        <f>ABS(MA1SONY[[#This Row],[Erorr 2]])</f>
        <v>0.2626333333333406</v>
      </c>
      <c r="M13" s="33">
        <f>MA1SONY[[#This Row],[Abs Erorr 2]]/MA1SONY[[#This Row],[Adj Close]]</f>
        <v>4.0546354276023043E-3</v>
      </c>
      <c r="N13" s="31">
        <f t="shared" si="4"/>
        <v>64.045616666666675</v>
      </c>
      <c r="O13" s="35">
        <f>MA1SONY[[#This Row],[Adj Close]]-MA1SONY[[#This Row],[6-MA]]</f>
        <v>0.72798333333332721</v>
      </c>
      <c r="P13" s="18">
        <f>(MA1SONY[[#This Row],[Adj Close]]-N13)^2</f>
        <v>0.52995973361110216</v>
      </c>
      <c r="Q13" s="18">
        <f>ABS(MA1SONY[[#This Row],[Erorr 3]])</f>
        <v>0.72798333333332721</v>
      </c>
      <c r="R13" s="36">
        <f>MA1SONY[[#This Row],[Abs Erorr 3]]/MA1SONY[[#This Row],[Adj Close]]</f>
        <v>1.1238889506424333E-2</v>
      </c>
    </row>
    <row r="14" spans="2:25">
      <c r="B14" s="26">
        <v>43801.291666666664</v>
      </c>
      <c r="C14" s="22">
        <v>64.024600000000007</v>
      </c>
      <c r="D14" s="31">
        <f t="shared" si="1"/>
        <v>64.773600000000002</v>
      </c>
      <c r="E14" s="32">
        <f>MA1SONY[[#This Row],[Adj Close]]-MA1SONY[[#This Row],[Naive Trend ]]</f>
        <v>-0.74899999999999523</v>
      </c>
      <c r="F14" s="22">
        <f t="shared" si="0"/>
        <v>0.56100099999999287</v>
      </c>
      <c r="G14" s="22">
        <f>ABS(MA1SONY[[#This Row],[Erorr 1]])</f>
        <v>0.74899999999999523</v>
      </c>
      <c r="H14" s="33">
        <f>MA1SONY[[#This Row],[Abs Erorr 1]]/MA1SONY[[#This Row],[Adj Close]]</f>
        <v>1.1698628339731839E-2</v>
      </c>
      <c r="I14" s="31">
        <f t="shared" si="3"/>
        <v>64.582066666666663</v>
      </c>
      <c r="J14" s="34">
        <f>(MA1SONY[[#This Row],[Adj Close]]-MA1SONY[[#This Row],[3-MA]])</f>
        <v>-0.5574666666666559</v>
      </c>
      <c r="K14" s="18">
        <f t="shared" si="2"/>
        <v>0.31076908444443246</v>
      </c>
      <c r="L14" s="18">
        <f>ABS(MA1SONY[[#This Row],[Erorr 2]])</f>
        <v>0.5574666666666559</v>
      </c>
      <c r="M14" s="33">
        <f>MA1SONY[[#This Row],[Abs Erorr 2]]/MA1SONY[[#This Row],[Adj Close]]</f>
        <v>8.7070698866788046E-3</v>
      </c>
      <c r="N14" s="31">
        <f t="shared" si="4"/>
        <v>64.209633333333329</v>
      </c>
      <c r="O14" s="35">
        <f>MA1SONY[[#This Row],[Adj Close]]-MA1SONY[[#This Row],[6-MA]]</f>
        <v>-0.1850333333333225</v>
      </c>
      <c r="P14" s="18">
        <f>(MA1SONY[[#This Row],[Adj Close]]-N14)^2</f>
        <v>3.4237334444440437E-2</v>
      </c>
      <c r="Q14" s="18">
        <f>ABS(MA1SONY[[#This Row],[Erorr 3]])</f>
        <v>0.1850333333333225</v>
      </c>
      <c r="R14" s="36">
        <f>MA1SONY[[#This Row],[Abs Erorr 3]]/MA1SONY[[#This Row],[Adj Close]]</f>
        <v>2.8900349761392104E-3</v>
      </c>
    </row>
    <row r="15" spans="2:25">
      <c r="B15" s="26">
        <v>43802.291666666664</v>
      </c>
      <c r="C15" s="22">
        <v>62.883099999999999</v>
      </c>
      <c r="D15" s="31">
        <f t="shared" si="1"/>
        <v>64.024600000000007</v>
      </c>
      <c r="E15" s="32">
        <f>MA1SONY[[#This Row],[Adj Close]]-MA1SONY[[#This Row],[Naive Trend ]]</f>
        <v>-1.1415000000000077</v>
      </c>
      <c r="F15" s="22">
        <f t="shared" si="0"/>
        <v>1.3030222500000177</v>
      </c>
      <c r="G15" s="22">
        <f>ABS(MA1SONY[[#This Row],[Erorr 1]])</f>
        <v>1.1415000000000077</v>
      </c>
      <c r="H15" s="33">
        <f>MA1SONY[[#This Row],[Abs Erorr 1]]/MA1SONY[[#This Row],[Adj Close]]</f>
        <v>1.8152731019940298E-2</v>
      </c>
      <c r="I15" s="31">
        <f t="shared" si="3"/>
        <v>64.571566666666669</v>
      </c>
      <c r="J15" s="34">
        <f>(MA1SONY[[#This Row],[Adj Close]]-MA1SONY[[#This Row],[3-MA]])</f>
        <v>-1.6884666666666703</v>
      </c>
      <c r="K15" s="18">
        <f t="shared" si="2"/>
        <v>2.8509196844444569</v>
      </c>
      <c r="L15" s="18">
        <f>ABS(MA1SONY[[#This Row],[Erorr 2]])</f>
        <v>1.6884666666666703</v>
      </c>
      <c r="M15" s="33">
        <f>MA1SONY[[#This Row],[Abs Erorr 2]]/MA1SONY[[#This Row],[Adj Close]]</f>
        <v>2.6850881503403465E-2</v>
      </c>
      <c r="N15" s="31">
        <f t="shared" si="4"/>
        <v>64.296483333333342</v>
      </c>
      <c r="O15" s="35">
        <f>MA1SONY[[#This Row],[Adj Close]]-MA1SONY[[#This Row],[6-MA]]</f>
        <v>-1.4133833333333428</v>
      </c>
      <c r="P15" s="18">
        <f>(MA1SONY[[#This Row],[Adj Close]]-N15)^2</f>
        <v>1.9976524469444712</v>
      </c>
      <c r="Q15" s="18">
        <f>ABS(MA1SONY[[#This Row],[Erorr 3]])</f>
        <v>1.4133833333333428</v>
      </c>
      <c r="R15" s="36">
        <f>MA1SONY[[#This Row],[Abs Erorr 3]]/MA1SONY[[#This Row],[Adj Close]]</f>
        <v>2.2476362223448634E-2</v>
      </c>
    </row>
    <row r="16" spans="2:25">
      <c r="B16" s="26">
        <v>43803.291666666664</v>
      </c>
      <c r="C16" s="22">
        <v>63.438099999999999</v>
      </c>
      <c r="D16" s="31">
        <f t="shared" si="1"/>
        <v>62.883099999999999</v>
      </c>
      <c r="E16" s="32">
        <f>MA1SONY[[#This Row],[Adj Close]]-MA1SONY[[#This Row],[Naive Trend ]]</f>
        <v>0.55499999999999972</v>
      </c>
      <c r="F16" s="22">
        <f t="shared" si="0"/>
        <v>0.30802499999999966</v>
      </c>
      <c r="G16" s="22">
        <f>ABS(MA1SONY[[#This Row],[Erorr 1]])</f>
        <v>0.55499999999999972</v>
      </c>
      <c r="H16" s="33">
        <f>MA1SONY[[#This Row],[Abs Erorr 1]]/MA1SONY[[#This Row],[Adj Close]]</f>
        <v>8.7486857267162748E-3</v>
      </c>
      <c r="I16" s="31">
        <f t="shared" si="3"/>
        <v>63.893766666666671</v>
      </c>
      <c r="J16" s="34">
        <f>(MA1SONY[[#This Row],[Adj Close]]-MA1SONY[[#This Row],[3-MA]])</f>
        <v>-0.45566666666667288</v>
      </c>
      <c r="K16" s="18">
        <f t="shared" si="2"/>
        <v>0.20763211111111676</v>
      </c>
      <c r="L16" s="18">
        <f>ABS(MA1SONY[[#This Row],[Erorr 2]])</f>
        <v>0.45566666666667288</v>
      </c>
      <c r="M16" s="33">
        <f>MA1SONY[[#This Row],[Abs Erorr 2]]/MA1SONY[[#This Row],[Adj Close]]</f>
        <v>7.1828548879407312E-3</v>
      </c>
      <c r="N16" s="31">
        <f t="shared" si="4"/>
        <v>64.202366666666663</v>
      </c>
      <c r="O16" s="35">
        <f>MA1SONY[[#This Row],[Adj Close]]-MA1SONY[[#This Row],[6-MA]]</f>
        <v>-0.76426666666666421</v>
      </c>
      <c r="P16" s="18">
        <f>(MA1SONY[[#This Row],[Adj Close]]-N16)^2</f>
        <v>0.58410353777777402</v>
      </c>
      <c r="Q16" s="18">
        <f>ABS(MA1SONY[[#This Row],[Erorr 3]])</f>
        <v>0.76426666666666421</v>
      </c>
      <c r="R16" s="36">
        <f>MA1SONY[[#This Row],[Abs Erorr 3]]/MA1SONY[[#This Row],[Adj Close]]</f>
        <v>1.2047439419948961E-2</v>
      </c>
    </row>
    <row r="17" spans="2:18">
      <c r="B17" s="26">
        <v>43804.291666666664</v>
      </c>
      <c r="C17" s="22">
        <v>64.368799999999993</v>
      </c>
      <c r="D17" s="31">
        <f t="shared" si="1"/>
        <v>63.438099999999999</v>
      </c>
      <c r="E17" s="32">
        <f>MA1SONY[[#This Row],[Adj Close]]-MA1SONY[[#This Row],[Naive Trend ]]</f>
        <v>0.93069999999999453</v>
      </c>
      <c r="F17" s="22">
        <f t="shared" si="0"/>
        <v>0.86620248999998983</v>
      </c>
      <c r="G17" s="22">
        <f>ABS(MA1SONY[[#This Row],[Erorr 1]])</f>
        <v>0.93069999999999453</v>
      </c>
      <c r="H17" s="33">
        <f>MA1SONY[[#This Row],[Abs Erorr 1]]/MA1SONY[[#This Row],[Adj Close]]</f>
        <v>1.4458868271584909E-2</v>
      </c>
      <c r="I17" s="31">
        <f t="shared" si="3"/>
        <v>63.448599999999999</v>
      </c>
      <c r="J17" s="34">
        <f>(MA1SONY[[#This Row],[Adj Close]]-MA1SONY[[#This Row],[3-MA]])</f>
        <v>0.92019999999999413</v>
      </c>
      <c r="K17" s="18">
        <f t="shared" si="2"/>
        <v>0.84676803999998917</v>
      </c>
      <c r="L17" s="18">
        <f>ABS(MA1SONY[[#This Row],[Erorr 2]])</f>
        <v>0.92019999999999413</v>
      </c>
      <c r="M17" s="33">
        <f>MA1SONY[[#This Row],[Abs Erorr 2]]/MA1SONY[[#This Row],[Adj Close]]</f>
        <v>1.4295745765028931E-2</v>
      </c>
      <c r="N17" s="31">
        <f t="shared" si="4"/>
        <v>64.015333333333345</v>
      </c>
      <c r="O17" s="35">
        <f>MA1SONY[[#This Row],[Adj Close]]-MA1SONY[[#This Row],[6-MA]]</f>
        <v>0.35346666666664817</v>
      </c>
      <c r="P17" s="18">
        <f>(MA1SONY[[#This Row],[Adj Close]]-N17)^2</f>
        <v>0.12493868444443136</v>
      </c>
      <c r="Q17" s="18">
        <f>ABS(MA1SONY[[#This Row],[Erorr 3]])</f>
        <v>0.35346666666664817</v>
      </c>
      <c r="R17" s="36">
        <f>MA1SONY[[#This Row],[Abs Erorr 3]]/MA1SONY[[#This Row],[Adj Close]]</f>
        <v>5.4912732048235822E-3</v>
      </c>
    </row>
    <row r="18" spans="2:18">
      <c r="B18" s="26">
        <v>43805.291666666664</v>
      </c>
      <c r="C18" s="22">
        <v>65.612099999999998</v>
      </c>
      <c r="D18" s="31">
        <f t="shared" si="1"/>
        <v>64.368799999999993</v>
      </c>
      <c r="E18" s="32">
        <f>MA1SONY[[#This Row],[Adj Close]]-MA1SONY[[#This Row],[Naive Trend ]]</f>
        <v>1.243300000000005</v>
      </c>
      <c r="F18" s="22">
        <f t="shared" si="0"/>
        <v>1.5457948900000122</v>
      </c>
      <c r="G18" s="22">
        <f>ABS(MA1SONY[[#This Row],[Erorr 1]])</f>
        <v>1.243300000000005</v>
      </c>
      <c r="H18" s="33">
        <f>MA1SONY[[#This Row],[Abs Erorr 1]]/MA1SONY[[#This Row],[Adj Close]]</f>
        <v>1.8949248690409315E-2</v>
      </c>
      <c r="I18" s="31">
        <f t="shared" si="3"/>
        <v>63.563333333333333</v>
      </c>
      <c r="J18" s="34">
        <f>(MA1SONY[[#This Row],[Adj Close]]-MA1SONY[[#This Row],[3-MA]])</f>
        <v>2.0487666666666655</v>
      </c>
      <c r="K18" s="18">
        <f t="shared" si="2"/>
        <v>4.1974448544444396</v>
      </c>
      <c r="L18" s="18">
        <f>ABS(MA1SONY[[#This Row],[Erorr 2]])</f>
        <v>2.0487666666666655</v>
      </c>
      <c r="M18" s="33">
        <f>MA1SONY[[#This Row],[Abs Erorr 2]]/MA1SONY[[#This Row],[Adj Close]]</f>
        <v>3.1225439616574771E-2</v>
      </c>
      <c r="N18" s="31">
        <f t="shared" si="4"/>
        <v>64.067450000000008</v>
      </c>
      <c r="O18" s="35">
        <f>MA1SONY[[#This Row],[Adj Close]]-MA1SONY[[#This Row],[6-MA]]</f>
        <v>1.5446499999999901</v>
      </c>
      <c r="P18" s="18">
        <f>(MA1SONY[[#This Row],[Adj Close]]-N18)^2</f>
        <v>2.3859436224999695</v>
      </c>
      <c r="Q18" s="18">
        <f>ABS(MA1SONY[[#This Row],[Erorr 3]])</f>
        <v>1.5446499999999901</v>
      </c>
      <c r="R18" s="36">
        <f>MA1SONY[[#This Row],[Abs Erorr 3]]/MA1SONY[[#This Row],[Adj Close]]</f>
        <v>2.3542151523880353E-2</v>
      </c>
    </row>
    <row r="19" spans="2:18">
      <c r="B19" s="26">
        <v>43808.291666666664</v>
      </c>
      <c r="C19" s="22">
        <v>64.693600000000004</v>
      </c>
      <c r="D19" s="31">
        <f t="shared" si="1"/>
        <v>65.612099999999998</v>
      </c>
      <c r="E19" s="32">
        <f>MA1SONY[[#This Row],[Adj Close]]-MA1SONY[[#This Row],[Naive Trend ]]</f>
        <v>-0.91849999999999454</v>
      </c>
      <c r="F19" s="22">
        <f t="shared" si="0"/>
        <v>0.84364224999998993</v>
      </c>
      <c r="G19" s="22">
        <f>ABS(MA1SONY[[#This Row],[Erorr 1]])</f>
        <v>0.91849999999999454</v>
      </c>
      <c r="H19" s="33">
        <f>MA1SONY[[#This Row],[Abs Erorr 1]]/MA1SONY[[#This Row],[Adj Close]]</f>
        <v>1.4197694980647151E-2</v>
      </c>
      <c r="I19" s="31">
        <f t="shared" si="3"/>
        <v>64.472999999999999</v>
      </c>
      <c r="J19" s="34">
        <f>(MA1SONY[[#This Row],[Adj Close]]-MA1SONY[[#This Row],[3-MA]])</f>
        <v>0.22060000000000457</v>
      </c>
      <c r="K19" s="18">
        <f t="shared" si="2"/>
        <v>4.8664360000002016E-2</v>
      </c>
      <c r="L19" s="18">
        <f>ABS(MA1SONY[[#This Row],[Erorr 2]])</f>
        <v>0.22060000000000457</v>
      </c>
      <c r="M19" s="33">
        <f>MA1SONY[[#This Row],[Abs Erorr 2]]/MA1SONY[[#This Row],[Adj Close]]</f>
        <v>3.409919992085841E-3</v>
      </c>
      <c r="N19" s="31">
        <f t="shared" si="4"/>
        <v>64.183383333333339</v>
      </c>
      <c r="O19" s="35">
        <f>MA1SONY[[#This Row],[Adj Close]]-MA1SONY[[#This Row],[6-MA]]</f>
        <v>0.51021666666666476</v>
      </c>
      <c r="P19" s="18">
        <f>(MA1SONY[[#This Row],[Adj Close]]-N19)^2</f>
        <v>0.26032104694444252</v>
      </c>
      <c r="Q19" s="18">
        <f>ABS(MA1SONY[[#This Row],[Erorr 3]])</f>
        <v>0.51021666666666476</v>
      </c>
      <c r="R19" s="36">
        <f>MA1SONY[[#This Row],[Abs Erorr 3]]/MA1SONY[[#This Row],[Adj Close]]</f>
        <v>7.8866636988305597E-3</v>
      </c>
    </row>
    <row r="20" spans="2:18">
      <c r="B20" s="26">
        <v>43809.291666666664</v>
      </c>
      <c r="C20" s="22">
        <v>65.071700000000007</v>
      </c>
      <c r="D20" s="31">
        <f t="shared" si="1"/>
        <v>64.693600000000004</v>
      </c>
      <c r="E20" s="32">
        <f>MA1SONY[[#This Row],[Adj Close]]-MA1SONY[[#This Row],[Naive Trend ]]</f>
        <v>0.37810000000000343</v>
      </c>
      <c r="F20" s="22">
        <f t="shared" si="0"/>
        <v>0.1429596100000026</v>
      </c>
      <c r="G20" s="22">
        <f>ABS(MA1SONY[[#This Row],[Erorr 1]])</f>
        <v>0.37810000000000343</v>
      </c>
      <c r="H20" s="33">
        <f>MA1SONY[[#This Row],[Abs Erorr 1]]/MA1SONY[[#This Row],[Adj Close]]</f>
        <v>5.8105136334228764E-3</v>
      </c>
      <c r="I20" s="31">
        <f t="shared" si="3"/>
        <v>64.891499999999994</v>
      </c>
      <c r="J20" s="34">
        <f>(MA1SONY[[#This Row],[Adj Close]]-MA1SONY[[#This Row],[3-MA]])</f>
        <v>0.18020000000001346</v>
      </c>
      <c r="K20" s="18">
        <f t="shared" si="2"/>
        <v>3.2472040000004851E-2</v>
      </c>
      <c r="L20" s="18">
        <f>ABS(MA1SONY[[#This Row],[Erorr 2]])</f>
        <v>0.18020000000001346</v>
      </c>
      <c r="M20" s="33">
        <f>MA1SONY[[#This Row],[Abs Erorr 2]]/MA1SONY[[#This Row],[Adj Close]]</f>
        <v>2.7692529932368979E-3</v>
      </c>
      <c r="N20" s="31">
        <f t="shared" si="4"/>
        <v>64.170049999999989</v>
      </c>
      <c r="O20" s="35">
        <f>MA1SONY[[#This Row],[Adj Close]]-MA1SONY[[#This Row],[6-MA]]</f>
        <v>0.90165000000001783</v>
      </c>
      <c r="P20" s="18">
        <f>(MA1SONY[[#This Row],[Adj Close]]-N20)^2</f>
        <v>0.81297272250003216</v>
      </c>
      <c r="Q20" s="18">
        <f>ABS(MA1SONY[[#This Row],[Erorr 3]])</f>
        <v>0.90165000000001783</v>
      </c>
      <c r="R20" s="36">
        <f>MA1SONY[[#This Row],[Abs Erorr 3]]/MA1SONY[[#This Row],[Adj Close]]</f>
        <v>1.3856253947568878E-2</v>
      </c>
    </row>
    <row r="21" spans="2:18">
      <c r="B21" s="26">
        <v>43810.291666666664</v>
      </c>
      <c r="C21" s="22">
        <v>65.6267</v>
      </c>
      <c r="D21" s="31">
        <f t="shared" si="1"/>
        <v>65.071700000000007</v>
      </c>
      <c r="E21" s="32">
        <f>MA1SONY[[#This Row],[Adj Close]]-MA1SONY[[#This Row],[Naive Trend ]]</f>
        <v>0.55499999999999261</v>
      </c>
      <c r="F21" s="22">
        <f t="shared" si="0"/>
        <v>0.30802499999999178</v>
      </c>
      <c r="G21" s="22">
        <f>ABS(MA1SONY[[#This Row],[Erorr 1]])</f>
        <v>0.55499999999999261</v>
      </c>
      <c r="H21" s="33">
        <f>MA1SONY[[#This Row],[Abs Erorr 1]]/MA1SONY[[#This Row],[Adj Close]]</f>
        <v>8.4569237825457104E-3</v>
      </c>
      <c r="I21" s="31">
        <f t="shared" si="3"/>
        <v>65.125800000000012</v>
      </c>
      <c r="J21" s="34">
        <f>(MA1SONY[[#This Row],[Adj Close]]-MA1SONY[[#This Row],[3-MA]])</f>
        <v>0.50089999999998724</v>
      </c>
      <c r="K21" s="18">
        <f t="shared" si="2"/>
        <v>0.25090080999998721</v>
      </c>
      <c r="L21" s="18">
        <f>ABS(MA1SONY[[#This Row],[Erorr 2]])</f>
        <v>0.50089999999998724</v>
      </c>
      <c r="M21" s="33">
        <f>MA1SONY[[#This Row],[Abs Erorr 2]]/MA1SONY[[#This Row],[Adj Close]]</f>
        <v>7.632564185003775E-3</v>
      </c>
      <c r="N21" s="31">
        <f t="shared" si="4"/>
        <v>64.344566666666665</v>
      </c>
      <c r="O21" s="35">
        <f>MA1SONY[[#This Row],[Adj Close]]-MA1SONY[[#This Row],[6-MA]]</f>
        <v>1.2821333333333342</v>
      </c>
      <c r="P21" s="18">
        <f>(MA1SONY[[#This Row],[Adj Close]]-N21)^2</f>
        <v>1.6438658844444467</v>
      </c>
      <c r="Q21" s="18">
        <f>ABS(MA1SONY[[#This Row],[Erorr 3]])</f>
        <v>1.2821333333333342</v>
      </c>
      <c r="R21" s="36">
        <f>MA1SONY[[#This Row],[Abs Erorr 3]]/MA1SONY[[#This Row],[Adj Close]]</f>
        <v>1.9536763746056625E-2</v>
      </c>
    </row>
    <row r="22" spans="2:18">
      <c r="B22" s="26">
        <v>43811.291666666664</v>
      </c>
      <c r="C22" s="22">
        <v>65.793899999999994</v>
      </c>
      <c r="D22" s="31">
        <f t="shared" si="1"/>
        <v>65.6267</v>
      </c>
      <c r="E22" s="32">
        <f>MA1SONY[[#This Row],[Adj Close]]-MA1SONY[[#This Row],[Naive Trend ]]</f>
        <v>0.16719999999999402</v>
      </c>
      <c r="F22" s="22">
        <f t="shared" si="0"/>
        <v>2.7955839999998001E-2</v>
      </c>
      <c r="G22" s="22">
        <f>ABS(MA1SONY[[#This Row],[Erorr 1]])</f>
        <v>0.16719999999999402</v>
      </c>
      <c r="H22" s="33">
        <f>MA1SONY[[#This Row],[Abs Erorr 1]]/MA1SONY[[#This Row],[Adj Close]]</f>
        <v>2.5412690234200138E-3</v>
      </c>
      <c r="I22" s="31">
        <f t="shared" si="3"/>
        <v>65.13066666666667</v>
      </c>
      <c r="J22" s="34">
        <f>(MA1SONY[[#This Row],[Adj Close]]-MA1SONY[[#This Row],[3-MA]])</f>
        <v>0.66323333333332357</v>
      </c>
      <c r="K22" s="18">
        <f t="shared" si="2"/>
        <v>0.43987845444443152</v>
      </c>
      <c r="L22" s="18">
        <f>ABS(MA1SONY[[#This Row],[Erorr 2]])</f>
        <v>0.66323333333332357</v>
      </c>
      <c r="M22" s="33">
        <f>MA1SONY[[#This Row],[Abs Erorr 2]]/MA1SONY[[#This Row],[Adj Close]]</f>
        <v>1.0080468452749018E-2</v>
      </c>
      <c r="N22" s="31">
        <f t="shared" si="4"/>
        <v>64.801833333333335</v>
      </c>
      <c r="O22" s="35">
        <f>MA1SONY[[#This Row],[Adj Close]]-MA1SONY[[#This Row],[6-MA]]</f>
        <v>0.9920666666666591</v>
      </c>
      <c r="P22" s="18">
        <f>(MA1SONY[[#This Row],[Adj Close]]-N22)^2</f>
        <v>0.98419627111109609</v>
      </c>
      <c r="Q22" s="18">
        <f>ABS(MA1SONY[[#This Row],[Erorr 3]])</f>
        <v>0.9920666666666591</v>
      </c>
      <c r="R22" s="36">
        <f>MA1SONY[[#This Row],[Abs Erorr 3]]/MA1SONY[[#This Row],[Adj Close]]</f>
        <v>1.5078398858658009E-2</v>
      </c>
    </row>
    <row r="23" spans="2:18">
      <c r="B23" s="26">
        <v>43812.291666666664</v>
      </c>
      <c r="C23" s="22">
        <v>66.688299999999998</v>
      </c>
      <c r="D23" s="31">
        <f t="shared" si="1"/>
        <v>65.793899999999994</v>
      </c>
      <c r="E23" s="32">
        <f>MA1SONY[[#This Row],[Adj Close]]-MA1SONY[[#This Row],[Naive Trend ]]</f>
        <v>0.89440000000000452</v>
      </c>
      <c r="F23" s="22">
        <f t="shared" si="0"/>
        <v>0.7999513600000081</v>
      </c>
      <c r="G23" s="22">
        <f>ABS(MA1SONY[[#This Row],[Erorr 1]])</f>
        <v>0.89440000000000452</v>
      </c>
      <c r="H23" s="33">
        <f>MA1SONY[[#This Row],[Abs Erorr 1]]/MA1SONY[[#This Row],[Adj Close]]</f>
        <v>1.3411647920249948E-2</v>
      </c>
      <c r="I23" s="31">
        <f t="shared" si="3"/>
        <v>65.497433333333333</v>
      </c>
      <c r="J23" s="34">
        <f>(MA1SONY[[#This Row],[Adj Close]]-MA1SONY[[#This Row],[3-MA]])</f>
        <v>1.1908666666666647</v>
      </c>
      <c r="K23" s="18">
        <f t="shared" si="2"/>
        <v>1.4181634177777731</v>
      </c>
      <c r="L23" s="18">
        <f>ABS(MA1SONY[[#This Row],[Erorr 2]])</f>
        <v>1.1908666666666647</v>
      </c>
      <c r="M23" s="33">
        <f>MA1SONY[[#This Row],[Abs Erorr 2]]/MA1SONY[[#This Row],[Adj Close]]</f>
        <v>1.7857205336868159E-2</v>
      </c>
      <c r="N23" s="31">
        <f t="shared" si="4"/>
        <v>65.194466666666656</v>
      </c>
      <c r="O23" s="35">
        <f>MA1SONY[[#This Row],[Adj Close]]-MA1SONY[[#This Row],[6-MA]]</f>
        <v>1.4938333333333418</v>
      </c>
      <c r="P23" s="18">
        <f>(MA1SONY[[#This Row],[Adj Close]]-N23)^2</f>
        <v>2.2315380277778032</v>
      </c>
      <c r="Q23" s="18">
        <f>ABS(MA1SONY[[#This Row],[Erorr 3]])</f>
        <v>1.4938333333333418</v>
      </c>
      <c r="R23" s="36">
        <f>MA1SONY[[#This Row],[Abs Erorr 3]]/MA1SONY[[#This Row],[Adj Close]]</f>
        <v>2.2400231125000065E-2</v>
      </c>
    </row>
    <row r="24" spans="2:18">
      <c r="B24" s="26">
        <v>43815.291666666664</v>
      </c>
      <c r="C24" s="22">
        <v>67.829800000000006</v>
      </c>
      <c r="D24" s="31">
        <f t="shared" si="1"/>
        <v>66.688299999999998</v>
      </c>
      <c r="E24" s="32">
        <f>MA1SONY[[#This Row],[Adj Close]]-MA1SONY[[#This Row],[Naive Trend ]]</f>
        <v>1.1415000000000077</v>
      </c>
      <c r="F24" s="22">
        <f t="shared" si="0"/>
        <v>1.3030222500000177</v>
      </c>
      <c r="G24" s="22">
        <f>ABS(MA1SONY[[#This Row],[Erorr 1]])</f>
        <v>1.1415000000000077</v>
      </c>
      <c r="H24" s="33">
        <f>MA1SONY[[#This Row],[Abs Erorr 1]]/MA1SONY[[#This Row],[Adj Close]]</f>
        <v>1.6828886418653859E-2</v>
      </c>
      <c r="I24" s="31">
        <f t="shared" si="3"/>
        <v>66.036299999999997</v>
      </c>
      <c r="J24" s="34">
        <f>(MA1SONY[[#This Row],[Adj Close]]-MA1SONY[[#This Row],[3-MA]])</f>
        <v>1.7935000000000088</v>
      </c>
      <c r="K24" s="18">
        <f t="shared" si="2"/>
        <v>3.2166422500000316</v>
      </c>
      <c r="L24" s="18">
        <f>ABS(MA1SONY[[#This Row],[Erorr 2]])</f>
        <v>1.7935000000000088</v>
      </c>
      <c r="M24" s="33">
        <f>MA1SONY[[#This Row],[Abs Erorr 2]]/MA1SONY[[#This Row],[Adj Close]]</f>
        <v>2.6441180719978662E-2</v>
      </c>
      <c r="N24" s="31">
        <f t="shared" si="4"/>
        <v>65.581050000000005</v>
      </c>
      <c r="O24" s="35">
        <f>MA1SONY[[#This Row],[Adj Close]]-MA1SONY[[#This Row],[6-MA]]</f>
        <v>2.2487500000000011</v>
      </c>
      <c r="P24" s="18">
        <f>(MA1SONY[[#This Row],[Adj Close]]-N24)^2</f>
        <v>5.0568765625000047</v>
      </c>
      <c r="Q24" s="18">
        <f>ABS(MA1SONY[[#This Row],[Erorr 3]])</f>
        <v>2.2487500000000011</v>
      </c>
      <c r="R24" s="36">
        <f>MA1SONY[[#This Row],[Abs Erorr 3]]/MA1SONY[[#This Row],[Adj Close]]</f>
        <v>3.3152832530834543E-2</v>
      </c>
    </row>
    <row r="25" spans="2:18">
      <c r="B25" s="26">
        <v>43816.291666666664</v>
      </c>
      <c r="C25" s="22">
        <v>67.963200000000001</v>
      </c>
      <c r="D25" s="31">
        <f t="shared" si="1"/>
        <v>67.829800000000006</v>
      </c>
      <c r="E25" s="32">
        <f>MA1SONY[[#This Row],[Adj Close]]-MA1SONY[[#This Row],[Naive Trend ]]</f>
        <v>0.13339999999999463</v>
      </c>
      <c r="F25" s="22">
        <f t="shared" si="0"/>
        <v>1.7795559999998569E-2</v>
      </c>
      <c r="G25" s="22">
        <f>ABS(MA1SONY[[#This Row],[Erorr 1]])</f>
        <v>0.13339999999999463</v>
      </c>
      <c r="H25" s="33">
        <f>MA1SONY[[#This Row],[Abs Erorr 1]]/MA1SONY[[#This Row],[Adj Close]]</f>
        <v>1.9628269416389257E-3</v>
      </c>
      <c r="I25" s="31">
        <f t="shared" si="3"/>
        <v>66.770666666666656</v>
      </c>
      <c r="J25" s="34">
        <f>(MA1SONY[[#This Row],[Adj Close]]-MA1SONY[[#This Row],[3-MA]])</f>
        <v>1.1925333333333441</v>
      </c>
      <c r="K25" s="18">
        <f t="shared" si="2"/>
        <v>1.4221357511111368</v>
      </c>
      <c r="L25" s="18">
        <f>ABS(MA1SONY[[#This Row],[Erorr 2]])</f>
        <v>1.1925333333333441</v>
      </c>
      <c r="M25" s="33">
        <f>MA1SONY[[#This Row],[Abs Erorr 2]]/MA1SONY[[#This Row],[Adj Close]]</f>
        <v>1.7546750790624104E-2</v>
      </c>
      <c r="N25" s="31">
        <f t="shared" si="4"/>
        <v>65.950666666666663</v>
      </c>
      <c r="O25" s="35">
        <f>MA1SONY[[#This Row],[Adj Close]]-MA1SONY[[#This Row],[6-MA]]</f>
        <v>2.0125333333333373</v>
      </c>
      <c r="P25" s="18">
        <f>(MA1SONY[[#This Row],[Adj Close]]-N25)^2</f>
        <v>4.0502904177777941</v>
      </c>
      <c r="Q25" s="18">
        <f>ABS(MA1SONY[[#This Row],[Erorr 3]])</f>
        <v>2.0125333333333373</v>
      </c>
      <c r="R25" s="36">
        <f>MA1SONY[[#This Row],[Abs Erorr 3]]/MA1SONY[[#This Row],[Adj Close]]</f>
        <v>2.9612103805196594E-2</v>
      </c>
    </row>
    <row r="26" spans="2:18">
      <c r="B26" s="26">
        <v>43817.291666666664</v>
      </c>
      <c r="C26" s="22">
        <v>67.800799999999995</v>
      </c>
      <c r="D26" s="31">
        <f t="shared" si="1"/>
        <v>67.963200000000001</v>
      </c>
      <c r="E26" s="32">
        <f>MA1SONY[[#This Row],[Adj Close]]-MA1SONY[[#This Row],[Naive Trend ]]</f>
        <v>-0.16240000000000521</v>
      </c>
      <c r="F26" s="22">
        <f t="shared" si="0"/>
        <v>2.6373760000001693E-2</v>
      </c>
      <c r="G26" s="22">
        <f>ABS(MA1SONY[[#This Row],[Erorr 1]])</f>
        <v>0.16240000000000521</v>
      </c>
      <c r="H26" s="33">
        <f>MA1SONY[[#This Row],[Abs Erorr 1]]/MA1SONY[[#This Row],[Adj Close]]</f>
        <v>2.3952519734281191E-3</v>
      </c>
      <c r="I26" s="31">
        <f t="shared" si="3"/>
        <v>67.493766666666673</v>
      </c>
      <c r="J26" s="34">
        <f>(MA1SONY[[#This Row],[Adj Close]]-MA1SONY[[#This Row],[3-MA]])</f>
        <v>0.30703333333332239</v>
      </c>
      <c r="K26" s="18">
        <f t="shared" si="2"/>
        <v>9.4269467777771052E-2</v>
      </c>
      <c r="L26" s="18">
        <f>ABS(MA1SONY[[#This Row],[Erorr 2]])</f>
        <v>0.30703333333332239</v>
      </c>
      <c r="M26" s="33">
        <f>MA1SONY[[#This Row],[Abs Erorr 2]]/MA1SONY[[#This Row],[Adj Close]]</f>
        <v>4.5284618077267884E-3</v>
      </c>
      <c r="N26" s="31">
        <f t="shared" si="4"/>
        <v>66.49560000000001</v>
      </c>
      <c r="O26" s="35">
        <f>MA1SONY[[#This Row],[Adj Close]]-MA1SONY[[#This Row],[6-MA]]</f>
        <v>1.305199999999985</v>
      </c>
      <c r="P26" s="18">
        <f>(MA1SONY[[#This Row],[Adj Close]]-N26)^2</f>
        <v>1.703547039999961</v>
      </c>
      <c r="Q26" s="18">
        <f>ABS(MA1SONY[[#This Row],[Erorr 3]])</f>
        <v>1.305199999999985</v>
      </c>
      <c r="R26" s="36">
        <f>MA1SONY[[#This Row],[Abs Erorr 3]]/MA1SONY[[#This Row],[Adj Close]]</f>
        <v>1.9250510318462099E-2</v>
      </c>
    </row>
    <row r="27" spans="2:18">
      <c r="B27" s="26">
        <v>43818.291666666664</v>
      </c>
      <c r="C27" s="22">
        <v>67.868600000000001</v>
      </c>
      <c r="D27" s="31">
        <f t="shared" si="1"/>
        <v>67.800799999999995</v>
      </c>
      <c r="E27" s="32">
        <f>MA1SONY[[#This Row],[Adj Close]]-MA1SONY[[#This Row],[Naive Trend ]]</f>
        <v>6.7800000000005411E-2</v>
      </c>
      <c r="F27" s="22">
        <f t="shared" si="0"/>
        <v>4.5968400000007334E-3</v>
      </c>
      <c r="G27" s="22">
        <f>ABS(MA1SONY[[#This Row],[Erorr 1]])</f>
        <v>6.7800000000005411E-2</v>
      </c>
      <c r="H27" s="33">
        <f>MA1SONY[[#This Row],[Abs Erorr 1]]/MA1SONY[[#This Row],[Adj Close]]</f>
        <v>9.9898922329332571E-4</v>
      </c>
      <c r="I27" s="31">
        <f t="shared" si="3"/>
        <v>67.864599999999996</v>
      </c>
      <c r="J27" s="34">
        <f>(MA1SONY[[#This Row],[Adj Close]]-MA1SONY[[#This Row],[3-MA]])</f>
        <v>4.0000000000048885E-3</v>
      </c>
      <c r="K27" s="18">
        <f t="shared" si="2"/>
        <v>1.6000000000039108E-5</v>
      </c>
      <c r="L27" s="18">
        <f>ABS(MA1SONY[[#This Row],[Erorr 2]])</f>
        <v>4.0000000000048885E-3</v>
      </c>
      <c r="M27" s="33">
        <f>MA1SONY[[#This Row],[Abs Erorr 2]]/MA1SONY[[#This Row],[Adj Close]]</f>
        <v>5.8937417303508374E-5</v>
      </c>
      <c r="N27" s="31">
        <f t="shared" si="4"/>
        <v>66.950449999999989</v>
      </c>
      <c r="O27" s="35">
        <f>MA1SONY[[#This Row],[Adj Close]]-MA1SONY[[#This Row],[6-MA]]</f>
        <v>0.91815000000001135</v>
      </c>
      <c r="P27" s="18">
        <f>(MA1SONY[[#This Row],[Adj Close]]-N27)^2</f>
        <v>0.8429994225000208</v>
      </c>
      <c r="Q27" s="18">
        <f>ABS(MA1SONY[[#This Row],[Erorr 3]])</f>
        <v>0.91815000000001135</v>
      </c>
      <c r="R27" s="36">
        <f>MA1SONY[[#This Row],[Abs Erorr 3]]/MA1SONY[[#This Row],[Adj Close]]</f>
        <v>1.3528347424287688E-2</v>
      </c>
    </row>
    <row r="28" spans="2:18">
      <c r="B28" s="26">
        <v>43819.291666666664</v>
      </c>
      <c r="C28" s="22">
        <v>67.727999999999994</v>
      </c>
      <c r="D28" s="31">
        <f t="shared" si="1"/>
        <v>67.868600000000001</v>
      </c>
      <c r="E28" s="32">
        <f>MA1SONY[[#This Row],[Adj Close]]-MA1SONY[[#This Row],[Naive Trend ]]</f>
        <v>-0.14060000000000628</v>
      </c>
      <c r="F28" s="22">
        <f t="shared" si="0"/>
        <v>1.9768360000001765E-2</v>
      </c>
      <c r="G28" s="22">
        <f>ABS(MA1SONY[[#This Row],[Erorr 1]])</f>
        <v>0.14060000000000628</v>
      </c>
      <c r="H28" s="33">
        <f>MA1SONY[[#This Row],[Abs Erorr 1]]/MA1SONY[[#This Row],[Adj Close]]</f>
        <v>2.0759508622727129E-3</v>
      </c>
      <c r="I28" s="31">
        <f t="shared" si="3"/>
        <v>67.877533333333346</v>
      </c>
      <c r="J28" s="34">
        <f>(MA1SONY[[#This Row],[Adj Close]]-MA1SONY[[#This Row],[3-MA]])</f>
        <v>-0.14953333333335195</v>
      </c>
      <c r="K28" s="18">
        <f t="shared" si="2"/>
        <v>2.2360217777783346E-2</v>
      </c>
      <c r="L28" s="18">
        <f>ABS(MA1SONY[[#This Row],[Erorr 2]])</f>
        <v>0.14953333333335195</v>
      </c>
      <c r="M28" s="33">
        <f>MA1SONY[[#This Row],[Abs Erorr 2]]/MA1SONY[[#This Row],[Adj Close]]</f>
        <v>2.207851011890975E-3</v>
      </c>
      <c r="N28" s="31">
        <f t="shared" si="4"/>
        <v>67.324100000000001</v>
      </c>
      <c r="O28" s="35">
        <f>MA1SONY[[#This Row],[Adj Close]]-MA1SONY[[#This Row],[6-MA]]</f>
        <v>0.40389999999999304</v>
      </c>
      <c r="P28" s="18">
        <f>(MA1SONY[[#This Row],[Adj Close]]-N28)^2</f>
        <v>0.16313520999999437</v>
      </c>
      <c r="Q28" s="18">
        <f>ABS(MA1SONY[[#This Row],[Erorr 3]])</f>
        <v>0.40389999999999304</v>
      </c>
      <c r="R28" s="36">
        <f>MA1SONY[[#This Row],[Abs Erorr 3]]/MA1SONY[[#This Row],[Adj Close]]</f>
        <v>5.9635601228442163E-3</v>
      </c>
    </row>
    <row r="29" spans="2:18">
      <c r="B29" s="26">
        <v>43822.291666666664</v>
      </c>
      <c r="C29" s="22">
        <v>68.833299999999994</v>
      </c>
      <c r="D29" s="31">
        <f t="shared" si="1"/>
        <v>67.727999999999994</v>
      </c>
      <c r="E29" s="32">
        <f>MA1SONY[[#This Row],[Adj Close]]-MA1SONY[[#This Row],[Naive Trend ]]</f>
        <v>1.1052999999999997</v>
      </c>
      <c r="F29" s="22">
        <f t="shared" si="0"/>
        <v>1.2216880899999993</v>
      </c>
      <c r="G29" s="22">
        <f>ABS(MA1SONY[[#This Row],[Erorr 1]])</f>
        <v>1.1052999999999997</v>
      </c>
      <c r="H29" s="33">
        <f>MA1SONY[[#This Row],[Abs Erorr 1]]/MA1SONY[[#This Row],[Adj Close]]</f>
        <v>1.6057634894738444E-2</v>
      </c>
      <c r="I29" s="31">
        <f t="shared" si="3"/>
        <v>67.79913333333333</v>
      </c>
      <c r="J29" s="34">
        <f>(MA1SONY[[#This Row],[Adj Close]]-MA1SONY[[#This Row],[3-MA]])</f>
        <v>1.034166666666664</v>
      </c>
      <c r="K29" s="18">
        <f t="shared" si="2"/>
        <v>1.069500694444439</v>
      </c>
      <c r="L29" s="18">
        <f>ABS(MA1SONY[[#This Row],[Erorr 2]])</f>
        <v>1.034166666666664</v>
      </c>
      <c r="M29" s="33">
        <f>MA1SONY[[#This Row],[Abs Erorr 2]]/MA1SONY[[#This Row],[Adj Close]]</f>
        <v>1.5024220350711997E-2</v>
      </c>
      <c r="N29" s="31">
        <f t="shared" si="4"/>
        <v>67.646450000000002</v>
      </c>
      <c r="O29" s="35">
        <f>MA1SONY[[#This Row],[Adj Close]]-MA1SONY[[#This Row],[6-MA]]</f>
        <v>1.1868499999999926</v>
      </c>
      <c r="P29" s="18">
        <f>(MA1SONY[[#This Row],[Adj Close]]-N29)^2</f>
        <v>1.4086129224999826</v>
      </c>
      <c r="Q29" s="18">
        <f>ABS(MA1SONY[[#This Row],[Erorr 3]])</f>
        <v>1.1868499999999926</v>
      </c>
      <c r="R29" s="36">
        <f>MA1SONY[[#This Row],[Abs Erorr 3]]/MA1SONY[[#This Row],[Adj Close]]</f>
        <v>1.7242381231177245E-2</v>
      </c>
    </row>
    <row r="30" spans="2:18">
      <c r="B30" s="26">
        <v>43823.291666666664</v>
      </c>
      <c r="C30" s="22">
        <v>68.898700000000005</v>
      </c>
      <c r="D30" s="31">
        <f t="shared" si="1"/>
        <v>68.833299999999994</v>
      </c>
      <c r="E30" s="32">
        <f>MA1SONY[[#This Row],[Adj Close]]-MA1SONY[[#This Row],[Naive Trend ]]</f>
        <v>6.5400000000011005E-2</v>
      </c>
      <c r="F30" s="22">
        <f t="shared" si="0"/>
        <v>4.2771600000014393E-3</v>
      </c>
      <c r="G30" s="22">
        <f>ABS(MA1SONY[[#This Row],[Erorr 1]])</f>
        <v>6.5400000000011005E-2</v>
      </c>
      <c r="H30" s="33">
        <f>MA1SONY[[#This Row],[Abs Erorr 1]]/MA1SONY[[#This Row],[Adj Close]]</f>
        <v>9.4921965145947605E-4</v>
      </c>
      <c r="I30" s="31">
        <f t="shared" si="3"/>
        <v>68.143299999999996</v>
      </c>
      <c r="J30" s="34">
        <f>(MA1SONY[[#This Row],[Adj Close]]-MA1SONY[[#This Row],[3-MA]])</f>
        <v>0.75540000000000873</v>
      </c>
      <c r="K30" s="18">
        <f t="shared" si="2"/>
        <v>0.57062916000001318</v>
      </c>
      <c r="L30" s="18">
        <f>ABS(MA1SONY[[#This Row],[Erorr 2]])</f>
        <v>0.75540000000000873</v>
      </c>
      <c r="M30" s="33">
        <f>MA1SONY[[#This Row],[Abs Erorr 2]]/MA1SONY[[#This Row],[Adj Close]]</f>
        <v>1.0963922396213698E-2</v>
      </c>
      <c r="N30" s="31">
        <f t="shared" si="4"/>
        <v>68.003950000000003</v>
      </c>
      <c r="O30" s="35">
        <f>MA1SONY[[#This Row],[Adj Close]]-MA1SONY[[#This Row],[6-MA]]</f>
        <v>0.89475000000000193</v>
      </c>
      <c r="P30" s="18">
        <f>(MA1SONY[[#This Row],[Adj Close]]-N30)^2</f>
        <v>0.80057756250000345</v>
      </c>
      <c r="Q30" s="18">
        <f>ABS(MA1SONY[[#This Row],[Erorr 3]])</f>
        <v>0.89475000000000193</v>
      </c>
      <c r="R30" s="36">
        <f>MA1SONY[[#This Row],[Abs Erorr 3]]/MA1SONY[[#This Row],[Adj Close]]</f>
        <v>1.2986456928795491E-2</v>
      </c>
    </row>
    <row r="31" spans="2:18">
      <c r="B31" s="26">
        <v>43825.291666666664</v>
      </c>
      <c r="C31" s="22">
        <v>70.265699999999995</v>
      </c>
      <c r="D31" s="31">
        <f t="shared" si="1"/>
        <v>68.898700000000005</v>
      </c>
      <c r="E31" s="32">
        <f>MA1SONY[[#This Row],[Adj Close]]-MA1SONY[[#This Row],[Naive Trend ]]</f>
        <v>1.3669999999999902</v>
      </c>
      <c r="F31" s="22">
        <f t="shared" si="0"/>
        <v>1.8686889999999732</v>
      </c>
      <c r="G31" s="22">
        <f>ABS(MA1SONY[[#This Row],[Erorr 1]])</f>
        <v>1.3669999999999902</v>
      </c>
      <c r="H31" s="33">
        <f>MA1SONY[[#This Row],[Abs Erorr 1]]/MA1SONY[[#This Row],[Adj Close]]</f>
        <v>1.9454726843964983E-2</v>
      </c>
      <c r="I31" s="31">
        <f t="shared" si="3"/>
        <v>68.486666666666665</v>
      </c>
      <c r="J31" s="34">
        <f>(MA1SONY[[#This Row],[Adj Close]]-MA1SONY[[#This Row],[3-MA]])</f>
        <v>1.7790333333333308</v>
      </c>
      <c r="K31" s="18">
        <f t="shared" si="2"/>
        <v>3.1649596011111023</v>
      </c>
      <c r="L31" s="18">
        <f>ABS(MA1SONY[[#This Row],[Erorr 2]])</f>
        <v>1.7790333333333308</v>
      </c>
      <c r="M31" s="33">
        <f>MA1SONY[[#This Row],[Abs Erorr 2]]/MA1SONY[[#This Row],[Adj Close]]</f>
        <v>2.5318659507175351E-2</v>
      </c>
      <c r="N31" s="31">
        <f t="shared" si="4"/>
        <v>68.182100000000005</v>
      </c>
      <c r="O31" s="35">
        <f>MA1SONY[[#This Row],[Adj Close]]-MA1SONY[[#This Row],[6-MA]]</f>
        <v>2.0835999999999899</v>
      </c>
      <c r="P31" s="18">
        <f>(MA1SONY[[#This Row],[Adj Close]]-N31)^2</f>
        <v>4.341388959999958</v>
      </c>
      <c r="Q31" s="18">
        <f>ABS(MA1SONY[[#This Row],[Erorr 3]])</f>
        <v>2.0835999999999899</v>
      </c>
      <c r="R31" s="36">
        <f>MA1SONY[[#This Row],[Abs Erorr 3]]/MA1SONY[[#This Row],[Adj Close]]</f>
        <v>2.9653159365095487E-2</v>
      </c>
    </row>
    <row r="32" spans="2:18">
      <c r="B32" s="26">
        <v>43826.291666666664</v>
      </c>
      <c r="C32" s="22">
        <v>70.239000000000004</v>
      </c>
      <c r="D32" s="31">
        <f t="shared" si="1"/>
        <v>70.265699999999995</v>
      </c>
      <c r="E32" s="32">
        <f>MA1SONY[[#This Row],[Adj Close]]-MA1SONY[[#This Row],[Naive Trend ]]</f>
        <v>-2.6699999999991064E-2</v>
      </c>
      <c r="F32" s="22">
        <f t="shared" si="0"/>
        <v>7.1288999999952283E-4</v>
      </c>
      <c r="G32" s="22">
        <f>ABS(MA1SONY[[#This Row],[Erorr 1]])</f>
        <v>2.6699999999991064E-2</v>
      </c>
      <c r="H32" s="33">
        <f>MA1SONY[[#This Row],[Abs Erorr 1]]/MA1SONY[[#This Row],[Adj Close]]</f>
        <v>3.8013069662140781E-4</v>
      </c>
      <c r="I32" s="31">
        <f t="shared" si="3"/>
        <v>69.332566666666665</v>
      </c>
      <c r="J32" s="34">
        <f>(MA1SONY[[#This Row],[Adj Close]]-MA1SONY[[#This Row],[3-MA]])</f>
        <v>0.90643333333333942</v>
      </c>
      <c r="K32" s="18">
        <f t="shared" si="2"/>
        <v>0.82162138777778881</v>
      </c>
      <c r="L32" s="18">
        <f>ABS(MA1SONY[[#This Row],[Erorr 2]])</f>
        <v>0.90643333333333942</v>
      </c>
      <c r="M32" s="33">
        <f>MA1SONY[[#This Row],[Abs Erorr 2]]/MA1SONY[[#This Row],[Adj Close]]</f>
        <v>1.2904986308651025E-2</v>
      </c>
      <c r="N32" s="31">
        <f t="shared" si="4"/>
        <v>68.565849999999998</v>
      </c>
      <c r="O32" s="35">
        <f>MA1SONY[[#This Row],[Adj Close]]-MA1SONY[[#This Row],[6-MA]]</f>
        <v>1.6731500000000068</v>
      </c>
      <c r="P32" s="18">
        <f>(MA1SONY[[#This Row],[Adj Close]]-N32)^2</f>
        <v>2.7994309225000227</v>
      </c>
      <c r="Q32" s="18">
        <f>ABS(MA1SONY[[#This Row],[Erorr 3]])</f>
        <v>1.6731500000000068</v>
      </c>
      <c r="R32" s="36">
        <f>MA1SONY[[#This Row],[Abs Erorr 3]]/MA1SONY[[#This Row],[Adj Close]]</f>
        <v>2.3820811799712505E-2</v>
      </c>
    </row>
    <row r="33" spans="2:18">
      <c r="B33" s="26">
        <v>43829.291666666664</v>
      </c>
      <c r="C33" s="22">
        <v>70.655900000000003</v>
      </c>
      <c r="D33" s="31">
        <f t="shared" si="1"/>
        <v>70.239000000000004</v>
      </c>
      <c r="E33" s="32">
        <f>MA1SONY[[#This Row],[Adj Close]]-MA1SONY[[#This Row],[Naive Trend ]]</f>
        <v>0.41689999999999827</v>
      </c>
      <c r="F33" s="22">
        <f t="shared" si="0"/>
        <v>0.17380560999999856</v>
      </c>
      <c r="G33" s="22">
        <f>ABS(MA1SONY[[#This Row],[Erorr 1]])</f>
        <v>0.41689999999999827</v>
      </c>
      <c r="H33" s="33">
        <f>MA1SONY[[#This Row],[Abs Erorr 1]]/MA1SONY[[#This Row],[Adj Close]]</f>
        <v>5.9004272820811603E-3</v>
      </c>
      <c r="I33" s="31">
        <f t="shared" si="3"/>
        <v>69.80113333333334</v>
      </c>
      <c r="J33" s="34">
        <f>(MA1SONY[[#This Row],[Adj Close]]-MA1SONY[[#This Row],[3-MA]])</f>
        <v>0.8547666666666629</v>
      </c>
      <c r="K33" s="18">
        <f t="shared" si="2"/>
        <v>0.73062605444443796</v>
      </c>
      <c r="L33" s="18">
        <f>ABS(MA1SONY[[#This Row],[Erorr 2]])</f>
        <v>0.8547666666666629</v>
      </c>
      <c r="M33" s="33">
        <f>MA1SONY[[#This Row],[Abs Erorr 2]]/MA1SONY[[#This Row],[Adj Close]]</f>
        <v>1.2097597888734881E-2</v>
      </c>
      <c r="N33" s="31">
        <f t="shared" si="4"/>
        <v>68.972216666666668</v>
      </c>
      <c r="O33" s="35">
        <f>MA1SONY[[#This Row],[Adj Close]]-MA1SONY[[#This Row],[6-MA]]</f>
        <v>1.6836833333333345</v>
      </c>
      <c r="P33" s="18">
        <f>(MA1SONY[[#This Row],[Adj Close]]-N33)^2</f>
        <v>2.8347895669444485</v>
      </c>
      <c r="Q33" s="18">
        <f>ABS(MA1SONY[[#This Row],[Erorr 3]])</f>
        <v>1.6836833333333345</v>
      </c>
      <c r="R33" s="36">
        <f>MA1SONY[[#This Row],[Abs Erorr 3]]/MA1SONY[[#This Row],[Adj Close]]</f>
        <v>2.3829338149161421E-2</v>
      </c>
    </row>
    <row r="34" spans="2:18">
      <c r="B34" s="26">
        <v>43830.291666666664</v>
      </c>
      <c r="C34" s="22">
        <v>71.1721</v>
      </c>
      <c r="D34" s="31">
        <f t="shared" si="1"/>
        <v>70.655900000000003</v>
      </c>
      <c r="E34" s="32">
        <f>MA1SONY[[#This Row],[Adj Close]]-MA1SONY[[#This Row],[Naive Trend ]]</f>
        <v>0.51619999999999777</v>
      </c>
      <c r="F34" s="22">
        <f t="shared" si="0"/>
        <v>0.26646243999999769</v>
      </c>
      <c r="G34" s="22">
        <f>ABS(MA1SONY[[#This Row],[Erorr 1]])</f>
        <v>0.51619999999999777</v>
      </c>
      <c r="H34" s="33">
        <f>MA1SONY[[#This Row],[Abs Erorr 1]]/MA1SONY[[#This Row],[Adj Close]]</f>
        <v>7.2528420546815082E-3</v>
      </c>
      <c r="I34" s="31">
        <f t="shared" si="3"/>
        <v>70.386866666666677</v>
      </c>
      <c r="J34" s="34">
        <f>(MA1SONY[[#This Row],[Adj Close]]-MA1SONY[[#This Row],[3-MA]])</f>
        <v>0.78523333333332346</v>
      </c>
      <c r="K34" s="18">
        <f t="shared" si="2"/>
        <v>0.61659138777776223</v>
      </c>
      <c r="L34" s="18">
        <f>ABS(MA1SONY[[#This Row],[Erorr 2]])</f>
        <v>0.78523333333332346</v>
      </c>
      <c r="M34" s="33">
        <f>MA1SONY[[#This Row],[Abs Erorr 2]]/MA1SONY[[#This Row],[Adj Close]]</f>
        <v>1.103288133037136E-2</v>
      </c>
      <c r="N34" s="31">
        <f t="shared" si="4"/>
        <v>69.436766666666657</v>
      </c>
      <c r="O34" s="35">
        <f>MA1SONY[[#This Row],[Adj Close]]-MA1SONY[[#This Row],[6-MA]]</f>
        <v>1.7353333333333438</v>
      </c>
      <c r="P34" s="18">
        <f>(MA1SONY[[#This Row],[Adj Close]]-N34)^2</f>
        <v>3.0113817777778142</v>
      </c>
      <c r="Q34" s="18">
        <f>ABS(MA1SONY[[#This Row],[Erorr 3]])</f>
        <v>1.7353333333333438</v>
      </c>
      <c r="R34" s="36">
        <f>MA1SONY[[#This Row],[Abs Erorr 3]]/MA1SONY[[#This Row],[Adj Close]]</f>
        <v>2.4382213442252564E-2</v>
      </c>
    </row>
    <row r="35" spans="2:18">
      <c r="B35" s="26">
        <v>43832.291666666664</v>
      </c>
      <c r="C35" s="22">
        <v>72.796000000000006</v>
      </c>
      <c r="D35" s="31">
        <f t="shared" si="1"/>
        <v>71.1721</v>
      </c>
      <c r="E35" s="32">
        <f>MA1SONY[[#This Row],[Adj Close]]-MA1SONY[[#This Row],[Naive Trend ]]</f>
        <v>1.6239000000000061</v>
      </c>
      <c r="F35" s="22">
        <f t="shared" si="0"/>
        <v>2.6370512100000201</v>
      </c>
      <c r="G35" s="22">
        <f>ABS(MA1SONY[[#This Row],[Erorr 1]])</f>
        <v>1.6239000000000061</v>
      </c>
      <c r="H35" s="33">
        <f>MA1SONY[[#This Row],[Abs Erorr 1]]/MA1SONY[[#This Row],[Adj Close]]</f>
        <v>2.2307544370569893E-2</v>
      </c>
      <c r="I35" s="31">
        <f t="shared" si="3"/>
        <v>70.689000000000007</v>
      </c>
      <c r="J35" s="34">
        <f>(MA1SONY[[#This Row],[Adj Close]]-MA1SONY[[#This Row],[3-MA]])</f>
        <v>2.1069999999999993</v>
      </c>
      <c r="K35" s="18">
        <f t="shared" si="2"/>
        <v>4.4394489999999971</v>
      </c>
      <c r="L35" s="18">
        <f>ABS(MA1SONY[[#This Row],[Erorr 2]])</f>
        <v>2.1069999999999993</v>
      </c>
      <c r="M35" s="33">
        <f>MA1SONY[[#This Row],[Abs Erorr 2]]/MA1SONY[[#This Row],[Adj Close]]</f>
        <v>2.8943898016374515E-2</v>
      </c>
      <c r="N35" s="31">
        <f t="shared" si="4"/>
        <v>70.010783333333336</v>
      </c>
      <c r="O35" s="35">
        <f>MA1SONY[[#This Row],[Adj Close]]-MA1SONY[[#This Row],[6-MA]]</f>
        <v>2.7852166666666704</v>
      </c>
      <c r="P35" s="18">
        <f>(MA1SONY[[#This Row],[Adj Close]]-N35)^2</f>
        <v>7.7574318802777986</v>
      </c>
      <c r="Q35" s="18">
        <f>ABS(MA1SONY[[#This Row],[Erorr 3]])</f>
        <v>2.7852166666666704</v>
      </c>
      <c r="R35" s="36">
        <f>MA1SONY[[#This Row],[Abs Erorr 3]]/MA1SONY[[#This Row],[Adj Close]]</f>
        <v>3.8260572925252354E-2</v>
      </c>
    </row>
    <row r="36" spans="2:18">
      <c r="B36" s="26">
        <v>43833.291666666664</v>
      </c>
      <c r="C36" s="22">
        <v>72.088300000000004</v>
      </c>
      <c r="D36" s="31">
        <f t="shared" si="1"/>
        <v>72.796000000000006</v>
      </c>
      <c r="E36" s="32">
        <f>MA1SONY[[#This Row],[Adj Close]]-MA1SONY[[#This Row],[Naive Trend ]]</f>
        <v>-0.70770000000000266</v>
      </c>
      <c r="F36" s="22">
        <f t="shared" si="0"/>
        <v>0.50083929000000371</v>
      </c>
      <c r="G36" s="22">
        <f>ABS(MA1SONY[[#This Row],[Erorr 1]])</f>
        <v>0.70770000000000266</v>
      </c>
      <c r="H36" s="33">
        <f>MA1SONY[[#This Row],[Abs Erorr 1]]/MA1SONY[[#This Row],[Adj Close]]</f>
        <v>9.8171270511303865E-3</v>
      </c>
      <c r="I36" s="31">
        <f t="shared" si="3"/>
        <v>71.541333333333341</v>
      </c>
      <c r="J36" s="34">
        <f>(MA1SONY[[#This Row],[Adj Close]]-MA1SONY[[#This Row],[3-MA]])</f>
        <v>0.5469666666666626</v>
      </c>
      <c r="K36" s="18">
        <f t="shared" si="2"/>
        <v>0.29917253444443997</v>
      </c>
      <c r="L36" s="18">
        <f>ABS(MA1SONY[[#This Row],[Erorr 2]])</f>
        <v>0.5469666666666626</v>
      </c>
      <c r="M36" s="33">
        <f>MA1SONY[[#This Row],[Abs Erorr 2]]/MA1SONY[[#This Row],[Adj Close]]</f>
        <v>7.5874540898684334E-3</v>
      </c>
      <c r="N36" s="31">
        <f t="shared" si="4"/>
        <v>70.671233333333333</v>
      </c>
      <c r="O36" s="35">
        <f>MA1SONY[[#This Row],[Adj Close]]-MA1SONY[[#This Row],[6-MA]]</f>
        <v>1.4170666666666705</v>
      </c>
      <c r="P36" s="18">
        <f>(MA1SONY[[#This Row],[Adj Close]]-N36)^2</f>
        <v>2.0080779377777884</v>
      </c>
      <c r="Q36" s="18">
        <f>ABS(MA1SONY[[#This Row],[Erorr 3]])</f>
        <v>1.4170666666666705</v>
      </c>
      <c r="R36" s="36">
        <f>MA1SONY[[#This Row],[Abs Erorr 3]]/MA1SONY[[#This Row],[Adj Close]]</f>
        <v>1.9657373896550069E-2</v>
      </c>
    </row>
    <row r="37" spans="2:18">
      <c r="B37" s="26">
        <v>43836.291666666664</v>
      </c>
      <c r="C37" s="22">
        <v>72.662700000000001</v>
      </c>
      <c r="D37" s="31">
        <f t="shared" si="1"/>
        <v>72.088300000000004</v>
      </c>
      <c r="E37" s="32">
        <f>MA1SONY[[#This Row],[Adj Close]]-MA1SONY[[#This Row],[Naive Trend ]]</f>
        <v>0.57439999999999714</v>
      </c>
      <c r="F37" s="22">
        <f t="shared" si="0"/>
        <v>0.32993535999999674</v>
      </c>
      <c r="G37" s="22">
        <f>ABS(MA1SONY[[#This Row],[Erorr 1]])</f>
        <v>0.57439999999999714</v>
      </c>
      <c r="H37" s="33">
        <f>MA1SONY[[#This Row],[Abs Erorr 1]]/MA1SONY[[#This Row],[Adj Close]]</f>
        <v>7.9050186684502099E-3</v>
      </c>
      <c r="I37" s="31">
        <f t="shared" si="3"/>
        <v>72.018799999999999</v>
      </c>
      <c r="J37" s="34">
        <f>(MA1SONY[[#This Row],[Adj Close]]-MA1SONY[[#This Row],[3-MA]])</f>
        <v>0.64390000000000214</v>
      </c>
      <c r="K37" s="18">
        <f t="shared" si="2"/>
        <v>0.41460721000000278</v>
      </c>
      <c r="L37" s="18">
        <f>ABS(MA1SONY[[#This Row],[Erorr 2]])</f>
        <v>0.64390000000000214</v>
      </c>
      <c r="M37" s="33">
        <f>MA1SONY[[#This Row],[Abs Erorr 2]]/MA1SONY[[#This Row],[Adj Close]]</f>
        <v>8.8614928980068463E-3</v>
      </c>
      <c r="N37" s="31">
        <f t="shared" si="4"/>
        <v>71.202833333333345</v>
      </c>
      <c r="O37" s="35">
        <f>MA1SONY[[#This Row],[Adj Close]]-MA1SONY[[#This Row],[6-MA]]</f>
        <v>1.459866666666656</v>
      </c>
      <c r="P37" s="18">
        <f>(MA1SONY[[#This Row],[Adj Close]]-N37)^2</f>
        <v>2.1312106844444134</v>
      </c>
      <c r="Q37" s="18">
        <f>ABS(MA1SONY[[#This Row],[Erorr 3]])</f>
        <v>1.459866666666656</v>
      </c>
      <c r="R37" s="36">
        <f>MA1SONY[[#This Row],[Abs Erorr 3]]/MA1SONY[[#This Row],[Adj Close]]</f>
        <v>2.009100496770222E-2</v>
      </c>
    </row>
    <row r="38" spans="2:18">
      <c r="B38" s="26">
        <v>43837.291666666664</v>
      </c>
      <c r="C38" s="22">
        <v>72.320999999999998</v>
      </c>
      <c r="D38" s="31">
        <f t="shared" si="1"/>
        <v>72.662700000000001</v>
      </c>
      <c r="E38" s="32">
        <f>MA1SONY[[#This Row],[Adj Close]]-MA1SONY[[#This Row],[Naive Trend ]]</f>
        <v>-0.341700000000003</v>
      </c>
      <c r="F38" s="22">
        <f t="shared" si="0"/>
        <v>0.11675889000000206</v>
      </c>
      <c r="G38" s="22">
        <f>ABS(MA1SONY[[#This Row],[Erorr 1]])</f>
        <v>0.341700000000003</v>
      </c>
      <c r="H38" s="33">
        <f>MA1SONY[[#This Row],[Abs Erorr 1]]/MA1SONY[[#This Row],[Adj Close]]</f>
        <v>4.7247687393703486E-3</v>
      </c>
      <c r="I38" s="31">
        <f t="shared" si="3"/>
        <v>72.515666666666661</v>
      </c>
      <c r="J38" s="34">
        <f>(MA1SONY[[#This Row],[Adj Close]]-MA1SONY[[#This Row],[3-MA]])</f>
        <v>-0.19466666666666299</v>
      </c>
      <c r="K38" s="18">
        <f t="shared" si="2"/>
        <v>3.7895111111109679E-2</v>
      </c>
      <c r="L38" s="18">
        <f>ABS(MA1SONY[[#This Row],[Erorr 2]])</f>
        <v>0.19466666666666299</v>
      </c>
      <c r="M38" s="33">
        <f>MA1SONY[[#This Row],[Abs Erorr 2]]/MA1SONY[[#This Row],[Adj Close]]</f>
        <v>2.6917031936320433E-3</v>
      </c>
      <c r="N38" s="31">
        <f t="shared" si="4"/>
        <v>71.602333333333334</v>
      </c>
      <c r="O38" s="35">
        <f>MA1SONY[[#This Row],[Adj Close]]-MA1SONY[[#This Row],[6-MA]]</f>
        <v>0.7186666666666639</v>
      </c>
      <c r="P38" s="18">
        <f>(MA1SONY[[#This Row],[Adj Close]]-N38)^2</f>
        <v>0.51648177777777382</v>
      </c>
      <c r="Q38" s="18">
        <f>ABS(MA1SONY[[#This Row],[Erorr 3]])</f>
        <v>0.7186666666666639</v>
      </c>
      <c r="R38" s="36">
        <f>MA1SONY[[#This Row],[Abs Erorr 3]]/MA1SONY[[#This Row],[Adj Close]]</f>
        <v>9.9371782285458433E-3</v>
      </c>
    </row>
    <row r="39" spans="2:18">
      <c r="B39" s="26">
        <v>43838.291666666664</v>
      </c>
      <c r="C39" s="22">
        <v>73.484399999999994</v>
      </c>
      <c r="D39" s="31">
        <f t="shared" si="1"/>
        <v>72.320999999999998</v>
      </c>
      <c r="E39" s="32">
        <f>MA1SONY[[#This Row],[Adj Close]]-MA1SONY[[#This Row],[Naive Trend ]]</f>
        <v>1.1633999999999958</v>
      </c>
      <c r="F39" s="22">
        <f t="shared" si="0"/>
        <v>1.3534995599999902</v>
      </c>
      <c r="G39" s="22">
        <f>ABS(MA1SONY[[#This Row],[Erorr 1]])</f>
        <v>1.1633999999999958</v>
      </c>
      <c r="H39" s="33">
        <f>MA1SONY[[#This Row],[Abs Erorr 1]]/MA1SONY[[#This Row],[Adj Close]]</f>
        <v>1.5831931675294293E-2</v>
      </c>
      <c r="I39" s="31">
        <f t="shared" si="3"/>
        <v>72.35733333333333</v>
      </c>
      <c r="J39" s="34">
        <f>(MA1SONY[[#This Row],[Adj Close]]-MA1SONY[[#This Row],[3-MA]])</f>
        <v>1.1270666666666642</v>
      </c>
      <c r="K39" s="18">
        <f t="shared" si="2"/>
        <v>1.2702792711111055</v>
      </c>
      <c r="L39" s="18">
        <f>ABS(MA1SONY[[#This Row],[Erorr 2]])</f>
        <v>1.1270666666666642</v>
      </c>
      <c r="M39" s="33">
        <f>MA1SONY[[#This Row],[Abs Erorr 2]]/MA1SONY[[#This Row],[Adj Close]]</f>
        <v>1.5337495668014766E-2</v>
      </c>
      <c r="N39" s="31">
        <f t="shared" si="4"/>
        <v>71.949333333333342</v>
      </c>
      <c r="O39" s="35">
        <f>MA1SONY[[#This Row],[Adj Close]]-MA1SONY[[#This Row],[6-MA]]</f>
        <v>1.5350666666666513</v>
      </c>
      <c r="P39" s="18">
        <f>(MA1SONY[[#This Row],[Adj Close]]-N39)^2</f>
        <v>2.3564296711110639</v>
      </c>
      <c r="Q39" s="18">
        <f>ABS(MA1SONY[[#This Row],[Erorr 3]])</f>
        <v>1.5350666666666513</v>
      </c>
      <c r="R39" s="36">
        <f>MA1SONY[[#This Row],[Abs Erorr 3]]/MA1SONY[[#This Row],[Adj Close]]</f>
        <v>2.0889694502052837E-2</v>
      </c>
    </row>
    <row r="40" spans="2:18">
      <c r="B40" s="26">
        <v>43839.291666666664</v>
      </c>
      <c r="C40" s="22">
        <v>75.045199999999994</v>
      </c>
      <c r="D40" s="31">
        <f t="shared" si="1"/>
        <v>73.484399999999994</v>
      </c>
      <c r="E40" s="32">
        <f>MA1SONY[[#This Row],[Adj Close]]-MA1SONY[[#This Row],[Naive Trend ]]</f>
        <v>1.5608000000000004</v>
      </c>
      <c r="F40" s="22">
        <f t="shared" si="0"/>
        <v>2.4360966400000015</v>
      </c>
      <c r="G40" s="22">
        <f>ABS(MA1SONY[[#This Row],[Erorr 1]])</f>
        <v>1.5608000000000004</v>
      </c>
      <c r="H40" s="33">
        <f>MA1SONY[[#This Row],[Abs Erorr 1]]/MA1SONY[[#This Row],[Adj Close]]</f>
        <v>2.0798132325585122E-2</v>
      </c>
      <c r="I40" s="31">
        <f t="shared" si="3"/>
        <v>72.822699999999998</v>
      </c>
      <c r="J40" s="34">
        <f>(MA1SONY[[#This Row],[Adj Close]]-MA1SONY[[#This Row],[3-MA]])</f>
        <v>2.2224999999999966</v>
      </c>
      <c r="K40" s="18">
        <f t="shared" si="2"/>
        <v>4.9395062499999849</v>
      </c>
      <c r="L40" s="18">
        <f>ABS(MA1SONY[[#This Row],[Erorr 2]])</f>
        <v>2.2224999999999966</v>
      </c>
      <c r="M40" s="33">
        <f>MA1SONY[[#This Row],[Abs Erorr 2]]/MA1SONY[[#This Row],[Adj Close]]</f>
        <v>2.9615485067665842E-2</v>
      </c>
      <c r="N40" s="31">
        <f t="shared" si="4"/>
        <v>72.420750000000012</v>
      </c>
      <c r="O40" s="35">
        <f>MA1SONY[[#This Row],[Adj Close]]-MA1SONY[[#This Row],[6-MA]]</f>
        <v>2.6244499999999817</v>
      </c>
      <c r="P40" s="18">
        <f>(MA1SONY[[#This Row],[Adj Close]]-N40)^2</f>
        <v>6.8877378024999043</v>
      </c>
      <c r="Q40" s="18">
        <f>ABS(MA1SONY[[#This Row],[Erorr 3]])</f>
        <v>2.6244499999999817</v>
      </c>
      <c r="R40" s="36">
        <f>MA1SONY[[#This Row],[Abs Erorr 3]]/MA1SONY[[#This Row],[Adj Close]]</f>
        <v>3.4971590454818992E-2</v>
      </c>
    </row>
    <row r="41" spans="2:18">
      <c r="B41" s="26">
        <v>43840.291666666664</v>
      </c>
      <c r="C41" s="22">
        <v>75.2149</v>
      </c>
      <c r="D41" s="31">
        <f t="shared" si="1"/>
        <v>75.045199999999994</v>
      </c>
      <c r="E41" s="32">
        <f>MA1SONY[[#This Row],[Adj Close]]-MA1SONY[[#This Row],[Naive Trend ]]</f>
        <v>0.16970000000000596</v>
      </c>
      <c r="F41" s="22">
        <f t="shared" si="0"/>
        <v>2.8798090000002021E-2</v>
      </c>
      <c r="G41" s="22">
        <f>ABS(MA1SONY[[#This Row],[Erorr 1]])</f>
        <v>0.16970000000000596</v>
      </c>
      <c r="H41" s="33">
        <f>MA1SONY[[#This Row],[Abs Erorr 1]]/MA1SONY[[#This Row],[Adj Close]]</f>
        <v>2.2562018961669291E-3</v>
      </c>
      <c r="I41" s="31">
        <f t="shared" si="3"/>
        <v>73.616866666666667</v>
      </c>
      <c r="J41" s="34">
        <f>(MA1SONY[[#This Row],[Adj Close]]-MA1SONY[[#This Row],[3-MA]])</f>
        <v>1.5980333333333334</v>
      </c>
      <c r="K41" s="18">
        <f t="shared" si="2"/>
        <v>2.5537105344444448</v>
      </c>
      <c r="L41" s="18">
        <f>ABS(MA1SONY[[#This Row],[Erorr 2]])</f>
        <v>1.5980333333333334</v>
      </c>
      <c r="M41" s="33">
        <f>MA1SONY[[#This Row],[Abs Erorr 2]]/MA1SONY[[#This Row],[Adj Close]]</f>
        <v>2.1246233569855621E-2</v>
      </c>
      <c r="N41" s="31">
        <f t="shared" si="4"/>
        <v>73.066266666666664</v>
      </c>
      <c r="O41" s="35">
        <f>MA1SONY[[#This Row],[Adj Close]]-MA1SONY[[#This Row],[6-MA]]</f>
        <v>2.1486333333333363</v>
      </c>
      <c r="P41" s="18">
        <f>(MA1SONY[[#This Row],[Adj Close]]-N41)^2</f>
        <v>4.6166252011111242</v>
      </c>
      <c r="Q41" s="18">
        <f>ABS(MA1SONY[[#This Row],[Erorr 3]])</f>
        <v>2.1486333333333363</v>
      </c>
      <c r="R41" s="36">
        <f>MA1SONY[[#This Row],[Abs Erorr 3]]/MA1SONY[[#This Row],[Adj Close]]</f>
        <v>2.8566591637206675E-2</v>
      </c>
    </row>
    <row r="42" spans="2:18">
      <c r="B42" s="26">
        <v>43843.291666666664</v>
      </c>
      <c r="C42" s="22">
        <v>76.821799999999996</v>
      </c>
      <c r="D42" s="31">
        <f t="shared" si="1"/>
        <v>75.2149</v>
      </c>
      <c r="E42" s="32">
        <f>MA1SONY[[#This Row],[Adj Close]]-MA1SONY[[#This Row],[Naive Trend ]]</f>
        <v>1.606899999999996</v>
      </c>
      <c r="F42" s="22">
        <f t="shared" si="0"/>
        <v>2.5821276099999872</v>
      </c>
      <c r="G42" s="22">
        <f>ABS(MA1SONY[[#This Row],[Erorr 1]])</f>
        <v>1.606899999999996</v>
      </c>
      <c r="H42" s="33">
        <f>MA1SONY[[#This Row],[Abs Erorr 1]]/MA1SONY[[#This Row],[Adj Close]]</f>
        <v>2.0917239637706954E-2</v>
      </c>
      <c r="I42" s="31">
        <f t="shared" si="3"/>
        <v>74.581499999999991</v>
      </c>
      <c r="J42" s="34">
        <f>(MA1SONY[[#This Row],[Adj Close]]-MA1SONY[[#This Row],[3-MA]])</f>
        <v>2.2403000000000048</v>
      </c>
      <c r="K42" s="18">
        <f t="shared" si="2"/>
        <v>5.018944090000022</v>
      </c>
      <c r="L42" s="18">
        <f>ABS(MA1SONY[[#This Row],[Erorr 2]])</f>
        <v>2.2403000000000048</v>
      </c>
      <c r="M42" s="33">
        <f>MA1SONY[[#This Row],[Abs Erorr 2]]/MA1SONY[[#This Row],[Adj Close]]</f>
        <v>2.9162295077699362E-2</v>
      </c>
      <c r="N42" s="31">
        <f t="shared" si="4"/>
        <v>73.46941666666666</v>
      </c>
      <c r="O42" s="35">
        <f>MA1SONY[[#This Row],[Adj Close]]-MA1SONY[[#This Row],[6-MA]]</f>
        <v>3.3523833333333357</v>
      </c>
      <c r="P42" s="18">
        <f>(MA1SONY[[#This Row],[Adj Close]]-N42)^2</f>
        <v>11.238474013611127</v>
      </c>
      <c r="Q42" s="18">
        <f>ABS(MA1SONY[[#This Row],[Erorr 3]])</f>
        <v>3.3523833333333357</v>
      </c>
      <c r="R42" s="36">
        <f>MA1SONY[[#This Row],[Abs Erorr 3]]/MA1SONY[[#This Row],[Adj Close]]</f>
        <v>4.3638437700409725E-2</v>
      </c>
    </row>
    <row r="43" spans="2:18">
      <c r="B43" s="26">
        <v>43844.291666666664</v>
      </c>
      <c r="C43" s="22">
        <v>75.784400000000005</v>
      </c>
      <c r="D43" s="31">
        <f t="shared" si="1"/>
        <v>76.821799999999996</v>
      </c>
      <c r="E43" s="32">
        <f>MA1SONY[[#This Row],[Adj Close]]-MA1SONY[[#This Row],[Naive Trend ]]</f>
        <v>-1.037399999999991</v>
      </c>
      <c r="F43" s="22">
        <f t="shared" si="0"/>
        <v>1.0761987599999814</v>
      </c>
      <c r="G43" s="22">
        <f>ABS(MA1SONY[[#This Row],[Erorr 1]])</f>
        <v>1.037399999999991</v>
      </c>
      <c r="H43" s="33">
        <f>MA1SONY[[#This Row],[Abs Erorr 1]]/MA1SONY[[#This Row],[Adj Close]]</f>
        <v>1.3688833057990707E-2</v>
      </c>
      <c r="I43" s="31">
        <f t="shared" si="3"/>
        <v>75.693966666666668</v>
      </c>
      <c r="J43" s="34">
        <f>(MA1SONY[[#This Row],[Adj Close]]-MA1SONY[[#This Row],[3-MA]])</f>
        <v>9.0433333333336918E-2</v>
      </c>
      <c r="K43" s="18">
        <f t="shared" si="2"/>
        <v>8.1781877777784267E-3</v>
      </c>
      <c r="L43" s="18">
        <f>ABS(MA1SONY[[#This Row],[Erorr 2]])</f>
        <v>9.0433333333336918E-2</v>
      </c>
      <c r="M43" s="33">
        <f>MA1SONY[[#This Row],[Abs Erorr 2]]/MA1SONY[[#This Row],[Adj Close]]</f>
        <v>1.19329747722931E-3</v>
      </c>
      <c r="N43" s="31">
        <f t="shared" si="4"/>
        <v>74.258333333333326</v>
      </c>
      <c r="O43" s="35">
        <f>MA1SONY[[#This Row],[Adj Close]]-MA1SONY[[#This Row],[6-MA]]</f>
        <v>1.5260666666666793</v>
      </c>
      <c r="P43" s="18">
        <f>(MA1SONY[[#This Row],[Adj Close]]-N43)^2</f>
        <v>2.3288794711111498</v>
      </c>
      <c r="Q43" s="18">
        <f>ABS(MA1SONY[[#This Row],[Erorr 3]])</f>
        <v>1.5260666666666793</v>
      </c>
      <c r="R43" s="36">
        <f>MA1SONY[[#This Row],[Abs Erorr 3]]/MA1SONY[[#This Row],[Adj Close]]</f>
        <v>2.0136949908776465E-2</v>
      </c>
    </row>
    <row r="44" spans="2:18">
      <c r="B44" s="26">
        <v>43845.291666666664</v>
      </c>
      <c r="C44" s="22">
        <v>75.459699999999998</v>
      </c>
      <c r="D44" s="31">
        <f t="shared" si="1"/>
        <v>75.784400000000005</v>
      </c>
      <c r="E44" s="32">
        <f>MA1SONY[[#This Row],[Adj Close]]-MA1SONY[[#This Row],[Naive Trend ]]</f>
        <v>-0.32470000000000709</v>
      </c>
      <c r="F44" s="22">
        <f t="shared" si="0"/>
        <v>0.10543009000000461</v>
      </c>
      <c r="G44" s="22">
        <f>ABS(MA1SONY[[#This Row],[Erorr 1]])</f>
        <v>0.32470000000000709</v>
      </c>
      <c r="H44" s="33">
        <f>MA1SONY[[#This Row],[Abs Erorr 1]]/MA1SONY[[#This Row],[Adj Close]]</f>
        <v>4.3029590629171215E-3</v>
      </c>
      <c r="I44" s="31">
        <f t="shared" si="3"/>
        <v>75.940366666666662</v>
      </c>
      <c r="J44" s="34">
        <f>(MA1SONY[[#This Row],[Adj Close]]-MA1SONY[[#This Row],[3-MA]])</f>
        <v>-0.48066666666666436</v>
      </c>
      <c r="K44" s="18">
        <f t="shared" si="2"/>
        <v>0.23104044444444222</v>
      </c>
      <c r="L44" s="18">
        <f>ABS(MA1SONY[[#This Row],[Erorr 2]])</f>
        <v>0.48066666666666436</v>
      </c>
      <c r="M44" s="33">
        <f>MA1SONY[[#This Row],[Abs Erorr 2]]/MA1SONY[[#This Row],[Adj Close]]</f>
        <v>6.3698459795979096E-3</v>
      </c>
      <c r="N44" s="31">
        <f t="shared" si="4"/>
        <v>74.778616666666665</v>
      </c>
      <c r="O44" s="35">
        <f>MA1SONY[[#This Row],[Adj Close]]-MA1SONY[[#This Row],[6-MA]]</f>
        <v>0.68108333333333348</v>
      </c>
      <c r="P44" s="18">
        <f>(MA1SONY[[#This Row],[Adj Close]]-N44)^2</f>
        <v>0.46387450694444465</v>
      </c>
      <c r="Q44" s="18">
        <f>ABS(MA1SONY[[#This Row],[Erorr 3]])</f>
        <v>0.68108333333333348</v>
      </c>
      <c r="R44" s="36">
        <f>MA1SONY[[#This Row],[Abs Erorr 3]]/MA1SONY[[#This Row],[Adj Close]]</f>
        <v>9.0257890414795379E-3</v>
      </c>
    </row>
    <row r="45" spans="2:18">
      <c r="B45" s="26">
        <v>43846.291666666664</v>
      </c>
      <c r="C45" s="22">
        <v>76.404899999999998</v>
      </c>
      <c r="D45" s="31">
        <f t="shared" si="1"/>
        <v>75.459699999999998</v>
      </c>
      <c r="E45" s="32">
        <f>MA1SONY[[#This Row],[Adj Close]]-MA1SONY[[#This Row],[Naive Trend ]]</f>
        <v>0.94519999999999982</v>
      </c>
      <c r="F45" s="22">
        <f t="shared" si="0"/>
        <v>0.8934030399999997</v>
      </c>
      <c r="G45" s="22">
        <f>ABS(MA1SONY[[#This Row],[Erorr 1]])</f>
        <v>0.94519999999999982</v>
      </c>
      <c r="H45" s="33">
        <f>MA1SONY[[#This Row],[Abs Erorr 1]]/MA1SONY[[#This Row],[Adj Close]]</f>
        <v>1.2370934324892773E-2</v>
      </c>
      <c r="I45" s="31">
        <f t="shared" si="3"/>
        <v>76.021966666666671</v>
      </c>
      <c r="J45" s="34">
        <f>(MA1SONY[[#This Row],[Adj Close]]-MA1SONY[[#This Row],[3-MA]])</f>
        <v>0.38293333333332669</v>
      </c>
      <c r="K45" s="18">
        <f t="shared" si="2"/>
        <v>0.14663793777777268</v>
      </c>
      <c r="L45" s="18">
        <f>ABS(MA1SONY[[#This Row],[Erorr 2]])</f>
        <v>0.38293333333332669</v>
      </c>
      <c r="M45" s="33">
        <f>MA1SONY[[#This Row],[Abs Erorr 2]]/MA1SONY[[#This Row],[Adj Close]]</f>
        <v>5.0118949613614664E-3</v>
      </c>
      <c r="N45" s="31">
        <f t="shared" si="4"/>
        <v>75.301733333333331</v>
      </c>
      <c r="O45" s="35">
        <f>MA1SONY[[#This Row],[Adj Close]]-MA1SONY[[#This Row],[6-MA]]</f>
        <v>1.1031666666666666</v>
      </c>
      <c r="P45" s="18">
        <f>(MA1SONY[[#This Row],[Adj Close]]-N45)^2</f>
        <v>1.2169766944444445</v>
      </c>
      <c r="Q45" s="18">
        <f>ABS(MA1SONY[[#This Row],[Erorr 3]])</f>
        <v>1.1031666666666666</v>
      </c>
      <c r="R45" s="36">
        <f>MA1SONY[[#This Row],[Abs Erorr 3]]/MA1SONY[[#This Row],[Adj Close]]</f>
        <v>1.4438428250893158E-2</v>
      </c>
    </row>
    <row r="46" spans="2:18">
      <c r="B46" s="26">
        <v>43847.291666666664</v>
      </c>
      <c r="C46" s="22">
        <v>77.250799999999998</v>
      </c>
      <c r="D46" s="31">
        <f t="shared" si="1"/>
        <v>76.404899999999998</v>
      </c>
      <c r="E46" s="32">
        <f>MA1SONY[[#This Row],[Adj Close]]-MA1SONY[[#This Row],[Naive Trend ]]</f>
        <v>0.84590000000000032</v>
      </c>
      <c r="F46" s="22">
        <f t="shared" si="0"/>
        <v>0.71554681000000053</v>
      </c>
      <c r="G46" s="22">
        <f>ABS(MA1SONY[[#This Row],[Erorr 1]])</f>
        <v>0.84590000000000032</v>
      </c>
      <c r="H46" s="33">
        <f>MA1SONY[[#This Row],[Abs Erorr 1]]/MA1SONY[[#This Row],[Adj Close]]</f>
        <v>1.0950048413738115E-2</v>
      </c>
      <c r="I46" s="31">
        <f t="shared" si="3"/>
        <v>75.882999999999996</v>
      </c>
      <c r="J46" s="34">
        <f>(MA1SONY[[#This Row],[Adj Close]]-MA1SONY[[#This Row],[3-MA]])</f>
        <v>1.3678000000000026</v>
      </c>
      <c r="K46" s="18">
        <f t="shared" si="2"/>
        <v>1.8708768400000071</v>
      </c>
      <c r="L46" s="18">
        <f>ABS(MA1SONY[[#This Row],[Erorr 2]])</f>
        <v>1.3678000000000026</v>
      </c>
      <c r="M46" s="33">
        <f>MA1SONY[[#This Row],[Abs Erorr 2]]/MA1SONY[[#This Row],[Adj Close]]</f>
        <v>1.7705965504564387E-2</v>
      </c>
      <c r="N46" s="31">
        <f t="shared" si="4"/>
        <v>75.788483333333332</v>
      </c>
      <c r="O46" s="35">
        <f>MA1SONY[[#This Row],[Adj Close]]-MA1SONY[[#This Row],[6-MA]]</f>
        <v>1.4623166666666663</v>
      </c>
      <c r="P46" s="18">
        <f>(MA1SONY[[#This Row],[Adj Close]]-N46)^2</f>
        <v>2.13837003361111</v>
      </c>
      <c r="Q46" s="18">
        <f>ABS(MA1SONY[[#This Row],[Erorr 3]])</f>
        <v>1.4623166666666663</v>
      </c>
      <c r="R46" s="36">
        <f>MA1SONY[[#This Row],[Abs Erorr 3]]/MA1SONY[[#This Row],[Adj Close]]</f>
        <v>1.8929469554576344E-2</v>
      </c>
    </row>
    <row r="47" spans="2:18">
      <c r="B47" s="26">
        <v>43851.291666666664</v>
      </c>
      <c r="C47" s="22">
        <v>76.7273</v>
      </c>
      <c r="D47" s="31">
        <f t="shared" si="1"/>
        <v>77.250799999999998</v>
      </c>
      <c r="E47" s="32">
        <f>MA1SONY[[#This Row],[Adj Close]]-MA1SONY[[#This Row],[Naive Trend ]]</f>
        <v>-0.52349999999999852</v>
      </c>
      <c r="F47" s="22">
        <f t="shared" si="0"/>
        <v>0.27405224999999844</v>
      </c>
      <c r="G47" s="22">
        <f>ABS(MA1SONY[[#This Row],[Erorr 1]])</f>
        <v>0.52349999999999852</v>
      </c>
      <c r="H47" s="33">
        <f>MA1SONY[[#This Row],[Abs Erorr 1]]/MA1SONY[[#This Row],[Adj Close]]</f>
        <v>6.8228648733892434E-3</v>
      </c>
      <c r="I47" s="31">
        <f t="shared" si="3"/>
        <v>76.371799999999993</v>
      </c>
      <c r="J47" s="34">
        <f>(MA1SONY[[#This Row],[Adj Close]]-MA1SONY[[#This Row],[3-MA]])</f>
        <v>0.35550000000000637</v>
      </c>
      <c r="K47" s="18">
        <f t="shared" si="2"/>
        <v>0.12638025000000452</v>
      </c>
      <c r="L47" s="18">
        <f>ABS(MA1SONY[[#This Row],[Erorr 2]])</f>
        <v>0.35550000000000637</v>
      </c>
      <c r="M47" s="33">
        <f>MA1SONY[[#This Row],[Abs Erorr 2]]/MA1SONY[[#This Row],[Adj Close]]</f>
        <v>4.6332921919578348E-3</v>
      </c>
      <c r="N47" s="31">
        <f t="shared" si="4"/>
        <v>76.156083333333342</v>
      </c>
      <c r="O47" s="35">
        <f>MA1SONY[[#This Row],[Adj Close]]-MA1SONY[[#This Row],[6-MA]]</f>
        <v>0.5712166666666576</v>
      </c>
      <c r="P47" s="18">
        <f>(MA1SONY[[#This Row],[Adj Close]]-N47)^2</f>
        <v>0.32628848027776741</v>
      </c>
      <c r="Q47" s="18">
        <f>ABS(MA1SONY[[#This Row],[Erorr 3]])</f>
        <v>0.5712166666666576</v>
      </c>
      <c r="R47" s="36">
        <f>MA1SONY[[#This Row],[Abs Erorr 3]]/MA1SONY[[#This Row],[Adj Close]]</f>
        <v>7.4447643363790674E-3</v>
      </c>
    </row>
    <row r="48" spans="2:18">
      <c r="B48" s="26">
        <v>43852.291666666664</v>
      </c>
      <c r="C48" s="22">
        <v>77.001099999999994</v>
      </c>
      <c r="D48" s="31">
        <f t="shared" si="1"/>
        <v>76.7273</v>
      </c>
      <c r="E48" s="32">
        <f>MA1SONY[[#This Row],[Adj Close]]-MA1SONY[[#This Row],[Naive Trend ]]</f>
        <v>0.27379999999999427</v>
      </c>
      <c r="F48" s="22">
        <f t="shared" si="0"/>
        <v>7.4966439999996859E-2</v>
      </c>
      <c r="G48" s="22">
        <f>ABS(MA1SONY[[#This Row],[Erorr 1]])</f>
        <v>0.27379999999999427</v>
      </c>
      <c r="H48" s="33">
        <f>MA1SONY[[#This Row],[Abs Erorr 1]]/MA1SONY[[#This Row],[Adj Close]]</f>
        <v>3.555793358796099E-3</v>
      </c>
      <c r="I48" s="31">
        <f t="shared" si="3"/>
        <v>76.794333333333327</v>
      </c>
      <c r="J48" s="34">
        <f>(MA1SONY[[#This Row],[Adj Close]]-MA1SONY[[#This Row],[3-MA]])</f>
        <v>0.20676666666666677</v>
      </c>
      <c r="K48" s="18">
        <f t="shared" si="2"/>
        <v>4.2752454444444483E-2</v>
      </c>
      <c r="L48" s="18">
        <f>ABS(MA1SONY[[#This Row],[Erorr 2]])</f>
        <v>0.20676666666666677</v>
      </c>
      <c r="M48" s="33">
        <f>MA1SONY[[#This Row],[Abs Erorr 2]]/MA1SONY[[#This Row],[Adj Close]]</f>
        <v>2.6852430246667486E-3</v>
      </c>
      <c r="N48" s="31">
        <f t="shared" si="4"/>
        <v>76.408149999999992</v>
      </c>
      <c r="O48" s="35">
        <f>MA1SONY[[#This Row],[Adj Close]]-MA1SONY[[#This Row],[6-MA]]</f>
        <v>0.59295000000000186</v>
      </c>
      <c r="P48" s="18">
        <f>(MA1SONY[[#This Row],[Adj Close]]-N48)^2</f>
        <v>0.35158970250000221</v>
      </c>
      <c r="Q48" s="18">
        <f>ABS(MA1SONY[[#This Row],[Erorr 3]])</f>
        <v>0.59295000000000186</v>
      </c>
      <c r="R48" s="36">
        <f>MA1SONY[[#This Row],[Abs Erorr 3]]/MA1SONY[[#This Row],[Adj Close]]</f>
        <v>7.7005393429444759E-3</v>
      </c>
    </row>
    <row r="49" spans="2:18">
      <c r="B49" s="26">
        <v>43853.291666666664</v>
      </c>
      <c r="C49" s="22">
        <v>77.372</v>
      </c>
      <c r="D49" s="31">
        <f t="shared" si="1"/>
        <v>77.001099999999994</v>
      </c>
      <c r="E49" s="32">
        <f>MA1SONY[[#This Row],[Adj Close]]-MA1SONY[[#This Row],[Naive Trend ]]</f>
        <v>0.370900000000006</v>
      </c>
      <c r="F49" s="22">
        <f t="shared" si="0"/>
        <v>0.13756681000000445</v>
      </c>
      <c r="G49" s="22">
        <f>ABS(MA1SONY[[#This Row],[Erorr 1]])</f>
        <v>0.370900000000006</v>
      </c>
      <c r="H49" s="33">
        <f>MA1SONY[[#This Row],[Abs Erorr 1]]/MA1SONY[[#This Row],[Adj Close]]</f>
        <v>4.7937238277413795E-3</v>
      </c>
      <c r="I49" s="31">
        <f t="shared" si="3"/>
        <v>76.993066666666664</v>
      </c>
      <c r="J49" s="34">
        <f>(MA1SONY[[#This Row],[Adj Close]]-MA1SONY[[#This Row],[3-MA]])</f>
        <v>0.37893333333333601</v>
      </c>
      <c r="K49" s="18">
        <f t="shared" si="2"/>
        <v>0.14359047111111314</v>
      </c>
      <c r="L49" s="18">
        <f>ABS(MA1SONY[[#This Row],[Erorr 2]])</f>
        <v>0.37893333333333601</v>
      </c>
      <c r="M49" s="33">
        <f>MA1SONY[[#This Row],[Abs Erorr 2]]/MA1SONY[[#This Row],[Adj Close]]</f>
        <v>4.8975512243878408E-3</v>
      </c>
      <c r="N49" s="31">
        <f t="shared" si="4"/>
        <v>76.438033333333337</v>
      </c>
      <c r="O49" s="35">
        <f>MA1SONY[[#This Row],[Adj Close]]-MA1SONY[[#This Row],[6-MA]]</f>
        <v>0.93396666666666306</v>
      </c>
      <c r="P49" s="18">
        <f>(MA1SONY[[#This Row],[Adj Close]]-N49)^2</f>
        <v>0.8722937344444377</v>
      </c>
      <c r="Q49" s="18">
        <f>ABS(MA1SONY[[#This Row],[Erorr 3]])</f>
        <v>0.93396666666666306</v>
      </c>
      <c r="R49" s="36">
        <f>MA1SONY[[#This Row],[Abs Erorr 3]]/MA1SONY[[#This Row],[Adj Close]]</f>
        <v>1.2071119612607442E-2</v>
      </c>
    </row>
    <row r="50" spans="2:18">
      <c r="B50" s="26">
        <v>43854.291666666664</v>
      </c>
      <c r="C50" s="22">
        <v>77.149000000000001</v>
      </c>
      <c r="D50" s="31">
        <f t="shared" si="1"/>
        <v>77.372</v>
      </c>
      <c r="E50" s="32">
        <f>MA1SONY[[#This Row],[Adj Close]]-MA1SONY[[#This Row],[Naive Trend ]]</f>
        <v>-0.22299999999999898</v>
      </c>
      <c r="F50" s="22">
        <f t="shared" si="0"/>
        <v>4.9728999999999544E-2</v>
      </c>
      <c r="G50" s="22">
        <f>ABS(MA1SONY[[#This Row],[Erorr 1]])</f>
        <v>0.22299999999999898</v>
      </c>
      <c r="H50" s="33">
        <f>MA1SONY[[#This Row],[Abs Erorr 1]]/MA1SONY[[#This Row],[Adj Close]]</f>
        <v>2.8905105704545614E-3</v>
      </c>
      <c r="I50" s="31">
        <f t="shared" si="3"/>
        <v>77.033466666666655</v>
      </c>
      <c r="J50" s="34">
        <f>(MA1SONY[[#This Row],[Adj Close]]-MA1SONY[[#This Row],[3-MA]])</f>
        <v>0.11553333333334592</v>
      </c>
      <c r="K50" s="18">
        <f t="shared" si="2"/>
        <v>1.3347951111114019E-2</v>
      </c>
      <c r="L50" s="18">
        <f>ABS(MA1SONY[[#This Row],[Erorr 2]])</f>
        <v>0.11553333333334592</v>
      </c>
      <c r="M50" s="33">
        <f>MA1SONY[[#This Row],[Abs Erorr 2]]/MA1SONY[[#This Row],[Adj Close]]</f>
        <v>1.4975350728246111E-3</v>
      </c>
      <c r="N50" s="31">
        <f t="shared" si="4"/>
        <v>76.702633333333338</v>
      </c>
      <c r="O50" s="35">
        <f>MA1SONY[[#This Row],[Adj Close]]-MA1SONY[[#This Row],[6-MA]]</f>
        <v>0.44636666666666258</v>
      </c>
      <c r="P50" s="18">
        <f>(MA1SONY[[#This Row],[Adj Close]]-N50)^2</f>
        <v>0.19924320111110747</v>
      </c>
      <c r="Q50" s="18">
        <f>ABS(MA1SONY[[#This Row],[Erorr 3]])</f>
        <v>0.44636666666666258</v>
      </c>
      <c r="R50" s="36">
        <f>MA1SONY[[#This Row],[Abs Erorr 3]]/MA1SONY[[#This Row],[Adj Close]]</f>
        <v>5.785773848872475E-3</v>
      </c>
    </row>
    <row r="51" spans="2:18">
      <c r="B51" s="26">
        <v>43857.291666666664</v>
      </c>
      <c r="C51" s="22">
        <v>74.880399999999995</v>
      </c>
      <c r="D51" s="31">
        <f t="shared" si="1"/>
        <v>77.149000000000001</v>
      </c>
      <c r="E51" s="32">
        <f>MA1SONY[[#This Row],[Adj Close]]-MA1SONY[[#This Row],[Naive Trend ]]</f>
        <v>-2.2686000000000064</v>
      </c>
      <c r="F51" s="22">
        <f t="shared" si="0"/>
        <v>5.1465459600000294</v>
      </c>
      <c r="G51" s="22">
        <f>ABS(MA1SONY[[#This Row],[Erorr 1]])</f>
        <v>2.2686000000000064</v>
      </c>
      <c r="H51" s="33">
        <f>MA1SONY[[#This Row],[Abs Erorr 1]]/MA1SONY[[#This Row],[Adj Close]]</f>
        <v>3.0296312519698165E-2</v>
      </c>
      <c r="I51" s="31">
        <f t="shared" si="3"/>
        <v>77.174033333333327</v>
      </c>
      <c r="J51" s="34">
        <f>(MA1SONY[[#This Row],[Adj Close]]-MA1SONY[[#This Row],[3-MA]])</f>
        <v>-2.2936333333333323</v>
      </c>
      <c r="K51" s="18">
        <f t="shared" si="2"/>
        <v>5.2607538677777734</v>
      </c>
      <c r="L51" s="18">
        <f>ABS(MA1SONY[[#This Row],[Erorr 2]])</f>
        <v>2.2936333333333323</v>
      </c>
      <c r="M51" s="33">
        <f>MA1SONY[[#This Row],[Abs Erorr 2]]/MA1SONY[[#This Row],[Adj Close]]</f>
        <v>3.0630623411911962E-2</v>
      </c>
      <c r="N51" s="31">
        <f t="shared" si="4"/>
        <v>76.984183333333334</v>
      </c>
      <c r="O51" s="35">
        <f>MA1SONY[[#This Row],[Adj Close]]-MA1SONY[[#This Row],[6-MA]]</f>
        <v>-2.1037833333333396</v>
      </c>
      <c r="P51" s="18">
        <f>(MA1SONY[[#This Row],[Adj Close]]-N51)^2</f>
        <v>4.4259043136111371</v>
      </c>
      <c r="Q51" s="18">
        <f>ABS(MA1SONY[[#This Row],[Erorr 3]])</f>
        <v>2.1037833333333396</v>
      </c>
      <c r="R51" s="36">
        <f>MA1SONY[[#This Row],[Abs Erorr 3]]/MA1SONY[[#This Row],[Adj Close]]</f>
        <v>2.8095246998324525E-2</v>
      </c>
    </row>
    <row r="52" spans="2:18">
      <c r="B52" s="26">
        <v>43858.291666666664</v>
      </c>
      <c r="C52" s="22">
        <v>76.998699999999999</v>
      </c>
      <c r="D52" s="31">
        <f t="shared" si="1"/>
        <v>74.880399999999995</v>
      </c>
      <c r="E52" s="32">
        <f>MA1SONY[[#This Row],[Adj Close]]-MA1SONY[[#This Row],[Naive Trend ]]</f>
        <v>2.118300000000005</v>
      </c>
      <c r="F52" s="22">
        <f t="shared" si="0"/>
        <v>4.4871948900000209</v>
      </c>
      <c r="G52" s="22">
        <f>ABS(MA1SONY[[#This Row],[Erorr 1]])</f>
        <v>2.118300000000005</v>
      </c>
      <c r="H52" s="33">
        <f>MA1SONY[[#This Row],[Abs Erorr 1]]/MA1SONY[[#This Row],[Adj Close]]</f>
        <v>2.7510854079354653E-2</v>
      </c>
      <c r="I52" s="31">
        <f t="shared" si="3"/>
        <v>76.467133333333337</v>
      </c>
      <c r="J52" s="34">
        <f>(MA1SONY[[#This Row],[Adj Close]]-MA1SONY[[#This Row],[3-MA]])</f>
        <v>0.53156666666666297</v>
      </c>
      <c r="K52" s="18">
        <f t="shared" si="2"/>
        <v>0.28256312111110715</v>
      </c>
      <c r="L52" s="18">
        <f>ABS(MA1SONY[[#This Row],[Erorr 2]])</f>
        <v>0.53156666666666297</v>
      </c>
      <c r="M52" s="33">
        <f>MA1SONY[[#This Row],[Abs Erorr 2]]/MA1SONY[[#This Row],[Adj Close]]</f>
        <v>6.9035797574071118E-3</v>
      </c>
      <c r="N52" s="31">
        <f t="shared" si="4"/>
        <v>76.730100000000007</v>
      </c>
      <c r="O52" s="35">
        <f>MA1SONY[[#This Row],[Adj Close]]-MA1SONY[[#This Row],[6-MA]]</f>
        <v>0.26859999999999218</v>
      </c>
      <c r="P52" s="18">
        <f>(MA1SONY[[#This Row],[Adj Close]]-N52)^2</f>
        <v>7.2145959999995804E-2</v>
      </c>
      <c r="Q52" s="18">
        <f>ABS(MA1SONY[[#This Row],[Erorr 3]])</f>
        <v>0.26859999999999218</v>
      </c>
      <c r="R52" s="36">
        <f>MA1SONY[[#This Row],[Abs Erorr 3]]/MA1SONY[[#This Row],[Adj Close]]</f>
        <v>3.4883705828798691E-3</v>
      </c>
    </row>
    <row r="53" spans="2:18">
      <c r="B53" s="26">
        <v>43859.291666666664</v>
      </c>
      <c r="C53" s="22">
        <v>78.610500000000002</v>
      </c>
      <c r="D53" s="31">
        <f t="shared" si="1"/>
        <v>76.998699999999999</v>
      </c>
      <c r="E53" s="32">
        <f>MA1SONY[[#This Row],[Adj Close]]-MA1SONY[[#This Row],[Naive Trend ]]</f>
        <v>1.6118000000000023</v>
      </c>
      <c r="F53" s="22">
        <f t="shared" si="0"/>
        <v>2.5978992400000074</v>
      </c>
      <c r="G53" s="22">
        <f>ABS(MA1SONY[[#This Row],[Erorr 1]])</f>
        <v>1.6118000000000023</v>
      </c>
      <c r="H53" s="33">
        <f>MA1SONY[[#This Row],[Abs Erorr 1]]/MA1SONY[[#This Row],[Adj Close]]</f>
        <v>2.050362228964327E-2</v>
      </c>
      <c r="I53" s="31">
        <f t="shared" si="3"/>
        <v>76.342699999999994</v>
      </c>
      <c r="J53" s="34">
        <f>(MA1SONY[[#This Row],[Adj Close]]-MA1SONY[[#This Row],[3-MA]])</f>
        <v>2.2678000000000083</v>
      </c>
      <c r="K53" s="18">
        <f t="shared" si="2"/>
        <v>5.1429168400000371</v>
      </c>
      <c r="L53" s="18">
        <f>ABS(MA1SONY[[#This Row],[Erorr 2]])</f>
        <v>2.2678000000000083</v>
      </c>
      <c r="M53" s="33">
        <f>MA1SONY[[#This Row],[Abs Erorr 2]]/MA1SONY[[#This Row],[Adj Close]]</f>
        <v>2.8848563487066083E-2</v>
      </c>
      <c r="N53" s="31">
        <f t="shared" si="4"/>
        <v>76.688083333333324</v>
      </c>
      <c r="O53" s="35">
        <f>MA1SONY[[#This Row],[Adj Close]]-MA1SONY[[#This Row],[6-MA]]</f>
        <v>1.9224166666666775</v>
      </c>
      <c r="P53" s="18">
        <f>(MA1SONY[[#This Row],[Adj Close]]-N53)^2</f>
        <v>3.6956858402778194</v>
      </c>
      <c r="Q53" s="18">
        <f>ABS(MA1SONY[[#This Row],[Erorr 3]])</f>
        <v>1.9224166666666775</v>
      </c>
      <c r="R53" s="36">
        <f>MA1SONY[[#This Row],[Abs Erorr 3]]/MA1SONY[[#This Row],[Adj Close]]</f>
        <v>2.4454960427254344E-2</v>
      </c>
    </row>
    <row r="54" spans="2:18">
      <c r="B54" s="26">
        <v>43860.291666666664</v>
      </c>
      <c r="C54" s="22">
        <v>78.496600000000001</v>
      </c>
      <c r="D54" s="31">
        <f t="shared" si="1"/>
        <v>78.610500000000002</v>
      </c>
      <c r="E54" s="32">
        <f>MA1SONY[[#This Row],[Adj Close]]-MA1SONY[[#This Row],[Naive Trend ]]</f>
        <v>-0.113900000000001</v>
      </c>
      <c r="F54" s="22">
        <f t="shared" si="0"/>
        <v>1.2973210000000228E-2</v>
      </c>
      <c r="G54" s="22">
        <f>ABS(MA1SONY[[#This Row],[Erorr 1]])</f>
        <v>0.113900000000001</v>
      </c>
      <c r="H54" s="33">
        <f>MA1SONY[[#This Row],[Abs Erorr 1]]/MA1SONY[[#This Row],[Adj Close]]</f>
        <v>1.4510182606635319E-3</v>
      </c>
      <c r="I54" s="31">
        <f t="shared" si="3"/>
        <v>76.829866666666661</v>
      </c>
      <c r="J54" s="34">
        <f>(MA1SONY[[#This Row],[Adj Close]]-MA1SONY[[#This Row],[3-MA]])</f>
        <v>1.6667333333333403</v>
      </c>
      <c r="K54" s="18">
        <f t="shared" si="2"/>
        <v>2.7780000044444675</v>
      </c>
      <c r="L54" s="18">
        <f>ABS(MA1SONY[[#This Row],[Erorr 2]])</f>
        <v>1.6667333333333403</v>
      </c>
      <c r="M54" s="33">
        <f>MA1SONY[[#This Row],[Abs Erorr 2]]/MA1SONY[[#This Row],[Adj Close]]</f>
        <v>2.1233191416358675E-2</v>
      </c>
      <c r="N54" s="31">
        <f t="shared" si="4"/>
        <v>77.001949999999994</v>
      </c>
      <c r="O54" s="35">
        <f>MA1SONY[[#This Row],[Adj Close]]-MA1SONY[[#This Row],[6-MA]]</f>
        <v>1.4946500000000071</v>
      </c>
      <c r="P54" s="18">
        <f>(MA1SONY[[#This Row],[Adj Close]]-N54)^2</f>
        <v>2.2339786225000213</v>
      </c>
      <c r="Q54" s="18">
        <f>ABS(MA1SONY[[#This Row],[Erorr 3]])</f>
        <v>1.4946500000000071</v>
      </c>
      <c r="R54" s="36">
        <f>MA1SONY[[#This Row],[Abs Erorr 3]]/MA1SONY[[#This Row],[Adj Close]]</f>
        <v>1.9040952092192618E-2</v>
      </c>
    </row>
    <row r="55" spans="2:18">
      <c r="B55" s="26">
        <v>43861.291666666664</v>
      </c>
      <c r="C55" s="22">
        <v>75.016099999999994</v>
      </c>
      <c r="D55" s="31">
        <f t="shared" si="1"/>
        <v>78.496600000000001</v>
      </c>
      <c r="E55" s="32">
        <f>MA1SONY[[#This Row],[Adj Close]]-MA1SONY[[#This Row],[Naive Trend ]]</f>
        <v>-3.4805000000000064</v>
      </c>
      <c r="F55" s="22">
        <f t="shared" si="0"/>
        <v>12.113880250000044</v>
      </c>
      <c r="G55" s="22">
        <f>ABS(MA1SONY[[#This Row],[Erorr 1]])</f>
        <v>3.4805000000000064</v>
      </c>
      <c r="H55" s="33">
        <f>MA1SONY[[#This Row],[Abs Erorr 1]]/MA1SONY[[#This Row],[Adj Close]]</f>
        <v>4.6396706840265048E-2</v>
      </c>
      <c r="I55" s="31">
        <f t="shared" si="3"/>
        <v>78.035266666666658</v>
      </c>
      <c r="J55" s="34">
        <f>(MA1SONY[[#This Row],[Adj Close]]-MA1SONY[[#This Row],[3-MA]])</f>
        <v>-3.0191666666666634</v>
      </c>
      <c r="K55" s="18">
        <f t="shared" si="2"/>
        <v>9.1153673611110921</v>
      </c>
      <c r="L55" s="18">
        <f>ABS(MA1SONY[[#This Row],[Erorr 2]])</f>
        <v>3.0191666666666634</v>
      </c>
      <c r="M55" s="33">
        <f>MA1SONY[[#This Row],[Abs Erorr 2]]/MA1SONY[[#This Row],[Adj Close]]</f>
        <v>4.0246915884279026E-2</v>
      </c>
      <c r="N55" s="31">
        <f t="shared" si="4"/>
        <v>77.251199999999997</v>
      </c>
      <c r="O55" s="35">
        <f>MA1SONY[[#This Row],[Adj Close]]-MA1SONY[[#This Row],[6-MA]]</f>
        <v>-2.2351000000000028</v>
      </c>
      <c r="P55" s="18">
        <f>(MA1SONY[[#This Row],[Adj Close]]-N55)^2</f>
        <v>4.9956720100000123</v>
      </c>
      <c r="Q55" s="18">
        <f>ABS(MA1SONY[[#This Row],[Erorr 3]])</f>
        <v>2.2351000000000028</v>
      </c>
      <c r="R55" s="36">
        <f>MA1SONY[[#This Row],[Abs Erorr 3]]/MA1SONY[[#This Row],[Adj Close]]</f>
        <v>2.9794937353448167E-2</v>
      </c>
    </row>
    <row r="56" spans="2:18">
      <c r="B56" s="26">
        <v>43864.291666666664</v>
      </c>
      <c r="C56" s="22">
        <v>74.810100000000006</v>
      </c>
      <c r="D56" s="31">
        <f t="shared" si="1"/>
        <v>75.016099999999994</v>
      </c>
      <c r="E56" s="32">
        <f>MA1SONY[[#This Row],[Adj Close]]-MA1SONY[[#This Row],[Naive Trend ]]</f>
        <v>-0.20599999999998886</v>
      </c>
      <c r="F56" s="22">
        <f t="shared" si="0"/>
        <v>4.2435999999995408E-2</v>
      </c>
      <c r="G56" s="22">
        <f>ABS(MA1SONY[[#This Row],[Erorr 1]])</f>
        <v>0.20599999999998886</v>
      </c>
      <c r="H56" s="33">
        <f>MA1SONY[[#This Row],[Abs Erorr 1]]/MA1SONY[[#This Row],[Adj Close]]</f>
        <v>2.7536388803114666E-3</v>
      </c>
      <c r="I56" s="31">
        <f t="shared" si="3"/>
        <v>77.374399999999994</v>
      </c>
      <c r="J56" s="34">
        <f>(MA1SONY[[#This Row],[Adj Close]]-MA1SONY[[#This Row],[3-MA]])</f>
        <v>-2.5642999999999887</v>
      </c>
      <c r="K56" s="18">
        <f t="shared" si="2"/>
        <v>6.5756344899999419</v>
      </c>
      <c r="L56" s="18">
        <f>ABS(MA1SONY[[#This Row],[Erorr 2]])</f>
        <v>2.5642999999999887</v>
      </c>
      <c r="M56" s="33">
        <f>MA1SONY[[#This Row],[Abs Erorr 2]]/MA1SONY[[#This Row],[Adj Close]]</f>
        <v>3.4277457188267205E-2</v>
      </c>
      <c r="N56" s="31">
        <f t="shared" si="4"/>
        <v>76.858549999999994</v>
      </c>
      <c r="O56" s="35">
        <f>MA1SONY[[#This Row],[Adj Close]]-MA1SONY[[#This Row],[6-MA]]</f>
        <v>-2.0484499999999883</v>
      </c>
      <c r="P56" s="18">
        <f>(MA1SONY[[#This Row],[Adj Close]]-N56)^2</f>
        <v>4.1961474024999523</v>
      </c>
      <c r="Q56" s="18">
        <f>ABS(MA1SONY[[#This Row],[Erorr 3]])</f>
        <v>2.0484499999999883</v>
      </c>
      <c r="R56" s="36">
        <f>MA1SONY[[#This Row],[Abs Erorr 3]]/MA1SONY[[#This Row],[Adj Close]]</f>
        <v>2.738199788531212E-2</v>
      </c>
    </row>
    <row r="57" spans="2:18">
      <c r="B57" s="26">
        <v>43865.291666666664</v>
      </c>
      <c r="C57" s="22">
        <v>77.279899999999998</v>
      </c>
      <c r="D57" s="31">
        <f t="shared" si="1"/>
        <v>74.810100000000006</v>
      </c>
      <c r="E57" s="32">
        <f>MA1SONY[[#This Row],[Adj Close]]-MA1SONY[[#This Row],[Naive Trend ]]</f>
        <v>2.4697999999999922</v>
      </c>
      <c r="F57" s="22">
        <f t="shared" si="0"/>
        <v>6.0999120399999613</v>
      </c>
      <c r="G57" s="22">
        <f>ABS(MA1SONY[[#This Row],[Erorr 1]])</f>
        <v>2.4697999999999922</v>
      </c>
      <c r="H57" s="33">
        <f>MA1SONY[[#This Row],[Abs Erorr 1]]/MA1SONY[[#This Row],[Adj Close]]</f>
        <v>3.195915108585793E-2</v>
      </c>
      <c r="I57" s="31">
        <f t="shared" si="3"/>
        <v>76.107600000000005</v>
      </c>
      <c r="J57" s="34">
        <f>(MA1SONY[[#This Row],[Adj Close]]-MA1SONY[[#This Row],[3-MA]])</f>
        <v>1.1722999999999928</v>
      </c>
      <c r="K57" s="18">
        <f t="shared" si="2"/>
        <v>1.3742872899999832</v>
      </c>
      <c r="L57" s="18">
        <f>ABS(MA1SONY[[#This Row],[Erorr 2]])</f>
        <v>1.1722999999999928</v>
      </c>
      <c r="M57" s="33">
        <f>MA1SONY[[#This Row],[Abs Erorr 2]]/MA1SONY[[#This Row],[Adj Close]]</f>
        <v>1.5169533086869844E-2</v>
      </c>
      <c r="N57" s="31">
        <f t="shared" si="4"/>
        <v>76.468733333333333</v>
      </c>
      <c r="O57" s="35">
        <f>MA1SONY[[#This Row],[Adj Close]]-MA1SONY[[#This Row],[6-MA]]</f>
        <v>0.81116666666666504</v>
      </c>
      <c r="P57" s="18">
        <f>(MA1SONY[[#This Row],[Adj Close]]-N57)^2</f>
        <v>0.65799136111110845</v>
      </c>
      <c r="Q57" s="18">
        <f>ABS(MA1SONY[[#This Row],[Erorr 3]])</f>
        <v>0.81116666666666504</v>
      </c>
      <c r="R57" s="36">
        <f>MA1SONY[[#This Row],[Abs Erorr 3]]/MA1SONY[[#This Row],[Adj Close]]</f>
        <v>1.0496476660382132E-2</v>
      </c>
    </row>
    <row r="58" spans="2:18">
      <c r="B58" s="26">
        <v>43866.291666666664</v>
      </c>
      <c r="C58" s="22">
        <v>77.91</v>
      </c>
      <c r="D58" s="31">
        <f t="shared" si="1"/>
        <v>77.279899999999998</v>
      </c>
      <c r="E58" s="32">
        <f>MA1SONY[[#This Row],[Adj Close]]-MA1SONY[[#This Row],[Naive Trend ]]</f>
        <v>0.63009999999999877</v>
      </c>
      <c r="F58" s="22">
        <f t="shared" si="0"/>
        <v>0.39702600999999843</v>
      </c>
      <c r="G58" s="22">
        <f>ABS(MA1SONY[[#This Row],[Erorr 1]])</f>
        <v>0.63009999999999877</v>
      </c>
      <c r="H58" s="33">
        <f>MA1SONY[[#This Row],[Abs Erorr 1]]/MA1SONY[[#This Row],[Adj Close]]</f>
        <v>8.087536901553059E-3</v>
      </c>
      <c r="I58" s="31">
        <f t="shared" si="3"/>
        <v>75.702033333333333</v>
      </c>
      <c r="J58" s="34">
        <f>(MA1SONY[[#This Row],[Adj Close]]-MA1SONY[[#This Row],[3-MA]])</f>
        <v>2.207966666666664</v>
      </c>
      <c r="K58" s="18">
        <f t="shared" si="2"/>
        <v>4.8751168011110995</v>
      </c>
      <c r="L58" s="18">
        <f>ABS(MA1SONY[[#This Row],[Erorr 2]])</f>
        <v>2.207966666666664</v>
      </c>
      <c r="M58" s="33">
        <f>MA1SONY[[#This Row],[Abs Erorr 2]]/MA1SONY[[#This Row],[Adj Close]]</f>
        <v>2.833996491678429E-2</v>
      </c>
      <c r="N58" s="31">
        <f t="shared" si="4"/>
        <v>76.868650000000002</v>
      </c>
      <c r="O58" s="35">
        <f>MA1SONY[[#This Row],[Adj Close]]-MA1SONY[[#This Row],[6-MA]]</f>
        <v>1.0413499999999942</v>
      </c>
      <c r="P58" s="18">
        <f>(MA1SONY[[#This Row],[Adj Close]]-N58)^2</f>
        <v>1.0844098224999881</v>
      </c>
      <c r="Q58" s="18">
        <f>ABS(MA1SONY[[#This Row],[Erorr 3]])</f>
        <v>1.0413499999999942</v>
      </c>
      <c r="R58" s="36">
        <f>MA1SONY[[#This Row],[Abs Erorr 3]]/MA1SONY[[#This Row],[Adj Close]]</f>
        <v>1.3366063406494599E-2</v>
      </c>
    </row>
    <row r="59" spans="2:18">
      <c r="B59" s="26">
        <v>43867.291666666664</v>
      </c>
      <c r="C59" s="22">
        <v>78.821399999999997</v>
      </c>
      <c r="D59" s="31">
        <f t="shared" si="1"/>
        <v>77.91</v>
      </c>
      <c r="E59" s="32">
        <f>MA1SONY[[#This Row],[Adj Close]]-MA1SONY[[#This Row],[Naive Trend ]]</f>
        <v>0.91140000000000043</v>
      </c>
      <c r="F59" s="22">
        <f t="shared" si="0"/>
        <v>0.8306499600000008</v>
      </c>
      <c r="G59" s="22">
        <f>ABS(MA1SONY[[#This Row],[Erorr 1]])</f>
        <v>0.91140000000000043</v>
      </c>
      <c r="H59" s="33">
        <f>MA1SONY[[#This Row],[Abs Erorr 1]]/MA1SONY[[#This Row],[Adj Close]]</f>
        <v>1.1562849682954127E-2</v>
      </c>
      <c r="I59" s="31">
        <f t="shared" si="3"/>
        <v>76.666666666666671</v>
      </c>
      <c r="J59" s="34">
        <f>(MA1SONY[[#This Row],[Adj Close]]-MA1SONY[[#This Row],[3-MA]])</f>
        <v>2.1547333333333256</v>
      </c>
      <c r="K59" s="18">
        <f t="shared" si="2"/>
        <v>4.6428757377777448</v>
      </c>
      <c r="L59" s="18">
        <f>ABS(MA1SONY[[#This Row],[Erorr 2]])</f>
        <v>2.1547333333333256</v>
      </c>
      <c r="M59" s="33">
        <f>MA1SONY[[#This Row],[Abs Erorr 2]]/MA1SONY[[#This Row],[Adj Close]]</f>
        <v>2.7336907658749091E-2</v>
      </c>
      <c r="N59" s="31">
        <f t="shared" si="4"/>
        <v>77.020533333333333</v>
      </c>
      <c r="O59" s="35">
        <f>MA1SONY[[#This Row],[Adj Close]]-MA1SONY[[#This Row],[6-MA]]</f>
        <v>1.8008666666666642</v>
      </c>
      <c r="P59" s="18">
        <f>(MA1SONY[[#This Row],[Adj Close]]-N59)^2</f>
        <v>3.243120751111102</v>
      </c>
      <c r="Q59" s="18">
        <f>ABS(MA1SONY[[#This Row],[Erorr 3]])</f>
        <v>1.8008666666666642</v>
      </c>
      <c r="R59" s="36">
        <f>MA1SONY[[#This Row],[Abs Erorr 3]]/MA1SONY[[#This Row],[Adj Close]]</f>
        <v>2.2847433142099281E-2</v>
      </c>
    </row>
    <row r="60" spans="2:18">
      <c r="B60" s="26">
        <v>43868.291666666664</v>
      </c>
      <c r="C60" s="22">
        <v>77.75</v>
      </c>
      <c r="D60" s="31">
        <f t="shared" si="1"/>
        <v>78.821399999999997</v>
      </c>
      <c r="E60" s="32">
        <f>MA1SONY[[#This Row],[Adj Close]]-MA1SONY[[#This Row],[Naive Trend ]]</f>
        <v>-1.071399999999997</v>
      </c>
      <c r="F60" s="22">
        <f t="shared" si="0"/>
        <v>1.1478979599999937</v>
      </c>
      <c r="G60" s="22">
        <f>ABS(MA1SONY[[#This Row],[Erorr 1]])</f>
        <v>1.071399999999997</v>
      </c>
      <c r="H60" s="33">
        <f>MA1SONY[[#This Row],[Abs Erorr 1]]/MA1SONY[[#This Row],[Adj Close]]</f>
        <v>1.3780064308681634E-2</v>
      </c>
      <c r="I60" s="31">
        <f t="shared" si="3"/>
        <v>78.003766666666664</v>
      </c>
      <c r="J60" s="34">
        <f>(MA1SONY[[#This Row],[Adj Close]]-MA1SONY[[#This Row],[3-MA]])</f>
        <v>-0.25376666666666381</v>
      </c>
      <c r="K60" s="18">
        <f t="shared" si="2"/>
        <v>6.4397521111109662E-2</v>
      </c>
      <c r="L60" s="18">
        <f>ABS(MA1SONY[[#This Row],[Erorr 2]])</f>
        <v>0.25376666666666381</v>
      </c>
      <c r="M60" s="33">
        <f>MA1SONY[[#This Row],[Abs Erorr 2]]/MA1SONY[[#This Row],[Adj Close]]</f>
        <v>3.2638799571275087E-3</v>
      </c>
      <c r="N60" s="31">
        <f t="shared" si="4"/>
        <v>77.055683333333334</v>
      </c>
      <c r="O60" s="35">
        <f>MA1SONY[[#This Row],[Adj Close]]-MA1SONY[[#This Row],[6-MA]]</f>
        <v>0.69431666666666558</v>
      </c>
      <c r="P60" s="18">
        <f>(MA1SONY[[#This Row],[Adj Close]]-N60)^2</f>
        <v>0.48207563361110961</v>
      </c>
      <c r="Q60" s="18">
        <f>ABS(MA1SONY[[#This Row],[Erorr 3]])</f>
        <v>0.69431666666666558</v>
      </c>
      <c r="R60" s="36">
        <f>MA1SONY[[#This Row],[Abs Erorr 3]]/MA1SONY[[#This Row],[Adj Close]]</f>
        <v>8.9301178992497177E-3</v>
      </c>
    </row>
    <row r="61" spans="2:18">
      <c r="B61" s="26">
        <v>43871.291666666664</v>
      </c>
      <c r="C61" s="22">
        <v>78.119200000000006</v>
      </c>
      <c r="D61" s="31">
        <f t="shared" si="1"/>
        <v>77.75</v>
      </c>
      <c r="E61" s="32">
        <f>MA1SONY[[#This Row],[Adj Close]]-MA1SONY[[#This Row],[Naive Trend ]]</f>
        <v>0.36920000000000641</v>
      </c>
      <c r="F61" s="22">
        <f t="shared" si="0"/>
        <v>0.13630864000000473</v>
      </c>
      <c r="G61" s="22">
        <f>ABS(MA1SONY[[#This Row],[Erorr 1]])</f>
        <v>0.36920000000000641</v>
      </c>
      <c r="H61" s="33">
        <f>MA1SONY[[#This Row],[Abs Erorr 1]]/MA1SONY[[#This Row],[Adj Close]]</f>
        <v>4.7261108664708087E-3</v>
      </c>
      <c r="I61" s="31">
        <f t="shared" si="3"/>
        <v>78.160466666666665</v>
      </c>
      <c r="J61" s="34">
        <f>(MA1SONY[[#This Row],[Adj Close]]-MA1SONY[[#This Row],[3-MA]])</f>
        <v>-4.1266666666658125E-2</v>
      </c>
      <c r="K61" s="18">
        <f t="shared" si="2"/>
        <v>1.7029377777770729E-3</v>
      </c>
      <c r="L61" s="18">
        <f>ABS(MA1SONY[[#This Row],[Erorr 2]])</f>
        <v>4.1266666666658125E-2</v>
      </c>
      <c r="M61" s="33">
        <f>MA1SONY[[#This Row],[Abs Erorr 2]]/MA1SONY[[#This Row],[Adj Close]]</f>
        <v>5.2825255080259559E-4</v>
      </c>
      <c r="N61" s="31">
        <f t="shared" si="4"/>
        <v>76.931249999999991</v>
      </c>
      <c r="O61" s="35">
        <f>MA1SONY[[#This Row],[Adj Close]]-MA1SONY[[#This Row],[6-MA]]</f>
        <v>1.1879500000000149</v>
      </c>
      <c r="P61" s="18">
        <f>(MA1SONY[[#This Row],[Adj Close]]-N61)^2</f>
        <v>1.4112252025000356</v>
      </c>
      <c r="Q61" s="18">
        <f>ABS(MA1SONY[[#This Row],[Erorr 3]])</f>
        <v>1.1879500000000149</v>
      </c>
      <c r="R61" s="36">
        <f>MA1SONY[[#This Row],[Abs Erorr 3]]/MA1SONY[[#This Row],[Adj Close]]</f>
        <v>1.5206888959436539E-2</v>
      </c>
    </row>
    <row r="62" spans="2:18">
      <c r="B62" s="26">
        <v>43872.291666666664</v>
      </c>
      <c r="C62" s="22">
        <v>77.647900000000007</v>
      </c>
      <c r="D62" s="31">
        <f t="shared" si="1"/>
        <v>78.119200000000006</v>
      </c>
      <c r="E62" s="32">
        <f>MA1SONY[[#This Row],[Adj Close]]-MA1SONY[[#This Row],[Naive Trend ]]</f>
        <v>-0.47129999999999939</v>
      </c>
      <c r="F62" s="22">
        <f t="shared" si="0"/>
        <v>0.22212368999999943</v>
      </c>
      <c r="G62" s="22">
        <f>ABS(MA1SONY[[#This Row],[Erorr 1]])</f>
        <v>0.47129999999999939</v>
      </c>
      <c r="H62" s="33">
        <f>MA1SONY[[#This Row],[Abs Erorr 1]]/MA1SONY[[#This Row],[Adj Close]]</f>
        <v>6.0697069721138541E-3</v>
      </c>
      <c r="I62" s="31">
        <f t="shared" si="3"/>
        <v>78.230199999999996</v>
      </c>
      <c r="J62" s="34">
        <f>(MA1SONY[[#This Row],[Adj Close]]-MA1SONY[[#This Row],[3-MA]])</f>
        <v>-0.58229999999998938</v>
      </c>
      <c r="K62" s="18">
        <f t="shared" si="2"/>
        <v>0.33907328999998765</v>
      </c>
      <c r="L62" s="18">
        <f>ABS(MA1SONY[[#This Row],[Erorr 2]])</f>
        <v>0.58229999999998938</v>
      </c>
      <c r="M62" s="33">
        <f>MA1SONY[[#This Row],[Abs Erorr 2]]/MA1SONY[[#This Row],[Adj Close]]</f>
        <v>7.499236940084527E-3</v>
      </c>
      <c r="N62" s="31">
        <f t="shared" si="4"/>
        <v>77.448433333333341</v>
      </c>
      <c r="O62" s="35">
        <f>MA1SONY[[#This Row],[Adj Close]]-MA1SONY[[#This Row],[6-MA]]</f>
        <v>0.19946666666666601</v>
      </c>
      <c r="P62" s="18">
        <f>(MA1SONY[[#This Row],[Adj Close]]-N62)^2</f>
        <v>3.9786951111110851E-2</v>
      </c>
      <c r="Q62" s="18">
        <f>ABS(MA1SONY[[#This Row],[Erorr 3]])</f>
        <v>0.19946666666666601</v>
      </c>
      <c r="R62" s="36">
        <f>MA1SONY[[#This Row],[Abs Erorr 3]]/MA1SONY[[#This Row],[Adj Close]]</f>
        <v>2.5688610595607352E-3</v>
      </c>
    </row>
    <row r="63" spans="2:18">
      <c r="B63" s="26">
        <v>43873.291666666664</v>
      </c>
      <c r="C63" s="22">
        <v>79.491900000000001</v>
      </c>
      <c r="D63" s="31">
        <f t="shared" si="1"/>
        <v>77.647900000000007</v>
      </c>
      <c r="E63" s="32">
        <f>MA1SONY[[#This Row],[Adj Close]]-MA1SONY[[#This Row],[Naive Trend ]]</f>
        <v>1.8439999999999941</v>
      </c>
      <c r="F63" s="22">
        <f t="shared" si="0"/>
        <v>3.400335999999978</v>
      </c>
      <c r="G63" s="22">
        <f>ABS(MA1SONY[[#This Row],[Erorr 1]])</f>
        <v>1.8439999999999941</v>
      </c>
      <c r="H63" s="33">
        <f>MA1SONY[[#This Row],[Abs Erorr 1]]/MA1SONY[[#This Row],[Adj Close]]</f>
        <v>2.3197332055215614E-2</v>
      </c>
      <c r="I63" s="31">
        <f t="shared" si="3"/>
        <v>77.839033333333347</v>
      </c>
      <c r="J63" s="34">
        <f>(MA1SONY[[#This Row],[Adj Close]]-MA1SONY[[#This Row],[3-MA]])</f>
        <v>1.6528666666666538</v>
      </c>
      <c r="K63" s="18">
        <f t="shared" si="2"/>
        <v>2.7319682177777351</v>
      </c>
      <c r="L63" s="18">
        <f>ABS(MA1SONY[[#This Row],[Erorr 2]])</f>
        <v>1.6528666666666538</v>
      </c>
      <c r="M63" s="33">
        <f>MA1SONY[[#This Row],[Abs Erorr 2]]/MA1SONY[[#This Row],[Adj Close]]</f>
        <v>2.0792894202637677E-2</v>
      </c>
      <c r="N63" s="31">
        <f t="shared" si="4"/>
        <v>77.921399999999991</v>
      </c>
      <c r="O63" s="35">
        <f>MA1SONY[[#This Row],[Adj Close]]-MA1SONY[[#This Row],[6-MA]]</f>
        <v>1.5705000000000098</v>
      </c>
      <c r="P63" s="18">
        <f>(MA1SONY[[#This Row],[Adj Close]]-N63)^2</f>
        <v>2.4664702500000306</v>
      </c>
      <c r="Q63" s="18">
        <f>ABS(MA1SONY[[#This Row],[Erorr 3]])</f>
        <v>1.5705000000000098</v>
      </c>
      <c r="R63" s="36">
        <f>MA1SONY[[#This Row],[Abs Erorr 3]]/MA1SONY[[#This Row],[Adj Close]]</f>
        <v>1.9756729930974222E-2</v>
      </c>
    </row>
    <row r="64" spans="2:18">
      <c r="B64" s="26">
        <v>43874.291666666664</v>
      </c>
      <c r="C64" s="22">
        <v>78.925799999999995</v>
      </c>
      <c r="D64" s="31">
        <f t="shared" si="1"/>
        <v>79.491900000000001</v>
      </c>
      <c r="E64" s="32">
        <f>MA1SONY[[#This Row],[Adj Close]]-MA1SONY[[#This Row],[Naive Trend ]]</f>
        <v>-0.56610000000000582</v>
      </c>
      <c r="F64" s="22">
        <f t="shared" si="0"/>
        <v>0.32046921000000661</v>
      </c>
      <c r="G64" s="22">
        <f>ABS(MA1SONY[[#This Row],[Erorr 1]])</f>
        <v>0.56610000000000582</v>
      </c>
      <c r="H64" s="33">
        <f>MA1SONY[[#This Row],[Abs Erorr 1]]/MA1SONY[[#This Row],[Adj Close]]</f>
        <v>7.1725595432672951E-3</v>
      </c>
      <c r="I64" s="31">
        <f t="shared" si="3"/>
        <v>78.419666666666672</v>
      </c>
      <c r="J64" s="34">
        <f>(MA1SONY[[#This Row],[Adj Close]]-MA1SONY[[#This Row],[3-MA]])</f>
        <v>0.50613333333332378</v>
      </c>
      <c r="K64" s="18">
        <f t="shared" si="2"/>
        <v>0.25617095111110144</v>
      </c>
      <c r="L64" s="18">
        <f>ABS(MA1SONY[[#This Row],[Erorr 2]])</f>
        <v>0.50613333333332378</v>
      </c>
      <c r="M64" s="33">
        <f>MA1SONY[[#This Row],[Abs Erorr 2]]/MA1SONY[[#This Row],[Adj Close]]</f>
        <v>6.412774192131392E-3</v>
      </c>
      <c r="N64" s="31">
        <f t="shared" si="4"/>
        <v>78.290066666666661</v>
      </c>
      <c r="O64" s="35">
        <f>MA1SONY[[#This Row],[Adj Close]]-MA1SONY[[#This Row],[6-MA]]</f>
        <v>0.63573333333333437</v>
      </c>
      <c r="P64" s="18">
        <f>(MA1SONY[[#This Row],[Adj Close]]-N64)^2</f>
        <v>0.40415687111111243</v>
      </c>
      <c r="Q64" s="18">
        <f>ABS(MA1SONY[[#This Row],[Erorr 3]])</f>
        <v>0.63573333333333437</v>
      </c>
      <c r="R64" s="36">
        <f>MA1SONY[[#This Row],[Abs Erorr 3]]/MA1SONY[[#This Row],[Adj Close]]</f>
        <v>8.0548227998111441E-3</v>
      </c>
    </row>
    <row r="65" spans="2:18">
      <c r="B65" s="26">
        <v>43875.291666666664</v>
      </c>
      <c r="C65" s="22">
        <v>78.945300000000003</v>
      </c>
      <c r="D65" s="31">
        <f t="shared" si="1"/>
        <v>78.925799999999995</v>
      </c>
      <c r="E65" s="32">
        <f>MA1SONY[[#This Row],[Adj Close]]-MA1SONY[[#This Row],[Naive Trend ]]</f>
        <v>1.9500000000007844E-2</v>
      </c>
      <c r="F65" s="22">
        <f t="shared" si="0"/>
        <v>3.8025000000030591E-4</v>
      </c>
      <c r="G65" s="22">
        <f>ABS(MA1SONY[[#This Row],[Erorr 1]])</f>
        <v>1.9500000000007844E-2</v>
      </c>
      <c r="H65" s="33">
        <f>MA1SONY[[#This Row],[Abs Erorr 1]]/MA1SONY[[#This Row],[Adj Close]]</f>
        <v>2.470064715696545E-4</v>
      </c>
      <c r="I65" s="31">
        <f t="shared" si="3"/>
        <v>78.688533333333339</v>
      </c>
      <c r="J65" s="34">
        <f>(MA1SONY[[#This Row],[Adj Close]]-MA1SONY[[#This Row],[3-MA]])</f>
        <v>0.25676666666666392</v>
      </c>
      <c r="K65" s="18">
        <f t="shared" si="2"/>
        <v>6.5929121111109698E-2</v>
      </c>
      <c r="L65" s="18">
        <f>ABS(MA1SONY[[#This Row],[Erorr 2]])</f>
        <v>0.25676666666666392</v>
      </c>
      <c r="M65" s="33">
        <f>MA1SONY[[#This Row],[Abs Erorr 2]]/MA1SONY[[#This Row],[Adj Close]]</f>
        <v>3.2524629923081413E-3</v>
      </c>
      <c r="N65" s="31">
        <f t="shared" si="4"/>
        <v>78.459366666666668</v>
      </c>
      <c r="O65" s="35">
        <f>MA1SONY[[#This Row],[Adj Close]]-MA1SONY[[#This Row],[6-MA]]</f>
        <v>0.48593333333333533</v>
      </c>
      <c r="P65" s="18">
        <f>(MA1SONY[[#This Row],[Adj Close]]-N65)^2</f>
        <v>0.23613120444444638</v>
      </c>
      <c r="Q65" s="18">
        <f>ABS(MA1SONY[[#This Row],[Erorr 3]])</f>
        <v>0.48593333333333533</v>
      </c>
      <c r="R65" s="36">
        <f>MA1SONY[[#This Row],[Abs Erorr 3]]/MA1SONY[[#This Row],[Adj Close]]</f>
        <v>6.1553168248563916E-3</v>
      </c>
    </row>
    <row r="66" spans="2:18">
      <c r="B66" s="26">
        <v>43879.291666666664</v>
      </c>
      <c r="C66" s="22">
        <v>77.499700000000004</v>
      </c>
      <c r="D66" s="31">
        <f t="shared" si="1"/>
        <v>78.945300000000003</v>
      </c>
      <c r="E66" s="32">
        <f>MA1SONY[[#This Row],[Adj Close]]-MA1SONY[[#This Row],[Naive Trend ]]</f>
        <v>-1.4455999999999989</v>
      </c>
      <c r="F66" s="22">
        <f t="shared" si="0"/>
        <v>2.0897593599999968</v>
      </c>
      <c r="G66" s="22">
        <f>ABS(MA1SONY[[#This Row],[Erorr 1]])</f>
        <v>1.4455999999999989</v>
      </c>
      <c r="H66" s="33">
        <f>MA1SONY[[#This Row],[Abs Erorr 1]]/MA1SONY[[#This Row],[Adj Close]]</f>
        <v>1.8652975430872621E-2</v>
      </c>
      <c r="I66" s="31">
        <f t="shared" si="3"/>
        <v>79.120999999999995</v>
      </c>
      <c r="J66" s="34">
        <f>(MA1SONY[[#This Row],[Adj Close]]-MA1SONY[[#This Row],[3-MA]])</f>
        <v>-1.6212999999999909</v>
      </c>
      <c r="K66" s="18">
        <f t="shared" si="2"/>
        <v>2.6286136899999706</v>
      </c>
      <c r="L66" s="18">
        <f>ABS(MA1SONY[[#This Row],[Erorr 2]])</f>
        <v>1.6212999999999909</v>
      </c>
      <c r="M66" s="33">
        <f>MA1SONY[[#This Row],[Abs Erorr 2]]/MA1SONY[[#This Row],[Adj Close]]</f>
        <v>2.0920080980958516E-2</v>
      </c>
      <c r="N66" s="31">
        <f t="shared" si="4"/>
        <v>78.480016666666657</v>
      </c>
      <c r="O66" s="35">
        <f>MA1SONY[[#This Row],[Adj Close]]-MA1SONY[[#This Row],[6-MA]]</f>
        <v>-0.98031666666665274</v>
      </c>
      <c r="P66" s="18">
        <f>(MA1SONY[[#This Row],[Adj Close]]-N66)^2</f>
        <v>0.96102076694441718</v>
      </c>
      <c r="Q66" s="18">
        <f>ABS(MA1SONY[[#This Row],[Erorr 3]])</f>
        <v>0.98031666666665274</v>
      </c>
      <c r="R66" s="36">
        <f>MA1SONY[[#This Row],[Abs Erorr 3]]/MA1SONY[[#This Row],[Adj Close]]</f>
        <v>1.2649296276845622E-2</v>
      </c>
    </row>
    <row r="67" spans="2:18">
      <c r="B67" s="26">
        <v>43880.291666666664</v>
      </c>
      <c r="C67" s="22">
        <v>78.622100000000003</v>
      </c>
      <c r="D67" s="31">
        <f t="shared" si="1"/>
        <v>77.499700000000004</v>
      </c>
      <c r="E67" s="32">
        <f>MA1SONY[[#This Row],[Adj Close]]-MA1SONY[[#This Row],[Naive Trend ]]</f>
        <v>1.122399999999999</v>
      </c>
      <c r="F67" s="22">
        <f t="shared" si="0"/>
        <v>1.2597817599999976</v>
      </c>
      <c r="G67" s="22">
        <f>ABS(MA1SONY[[#This Row],[Erorr 1]])</f>
        <v>1.122399999999999</v>
      </c>
      <c r="H67" s="33">
        <f>MA1SONY[[#This Row],[Abs Erorr 1]]/MA1SONY[[#This Row],[Adj Close]]</f>
        <v>1.4275884261549856E-2</v>
      </c>
      <c r="I67" s="31">
        <f t="shared" si="3"/>
        <v>78.456933333333339</v>
      </c>
      <c r="J67" s="34">
        <f>(MA1SONY[[#This Row],[Adj Close]]-MA1SONY[[#This Row],[3-MA]])</f>
        <v>0.16516666666666424</v>
      </c>
      <c r="K67" s="18">
        <f t="shared" si="2"/>
        <v>2.7280027777776977E-2</v>
      </c>
      <c r="L67" s="18">
        <f>ABS(MA1SONY[[#This Row],[Erorr 2]])</f>
        <v>0.16516666666666424</v>
      </c>
      <c r="M67" s="33">
        <f>MA1SONY[[#This Row],[Abs Erorr 2]]/MA1SONY[[#This Row],[Adj Close]]</f>
        <v>2.1007664087662912E-3</v>
      </c>
      <c r="N67" s="31">
        <f t="shared" si="4"/>
        <v>78.438299999999998</v>
      </c>
      <c r="O67" s="35">
        <f>MA1SONY[[#This Row],[Adj Close]]-MA1SONY[[#This Row],[6-MA]]</f>
        <v>0.18380000000000507</v>
      </c>
      <c r="P67" s="18">
        <f>(MA1SONY[[#This Row],[Adj Close]]-N67)^2</f>
        <v>3.3782440000001863E-2</v>
      </c>
      <c r="Q67" s="18">
        <f>ABS(MA1SONY[[#This Row],[Erorr 3]])</f>
        <v>0.18380000000000507</v>
      </c>
      <c r="R67" s="36">
        <f>MA1SONY[[#This Row],[Abs Erorr 3]]/MA1SONY[[#This Row],[Adj Close]]</f>
        <v>2.3377650813194389E-3</v>
      </c>
    </row>
    <row r="68" spans="2:18">
      <c r="B68" s="26">
        <v>43881.291666666664</v>
      </c>
      <c r="C68" s="22">
        <v>77.815600000000003</v>
      </c>
      <c r="D68" s="31">
        <f t="shared" si="1"/>
        <v>78.622100000000003</v>
      </c>
      <c r="E68" s="32">
        <f>MA1SONY[[#This Row],[Adj Close]]-MA1SONY[[#This Row],[Naive Trend ]]</f>
        <v>-0.80649999999999977</v>
      </c>
      <c r="F68" s="22">
        <f t="shared" ref="F68:F131" si="5">(C68-D68)^2</f>
        <v>0.65044224999999967</v>
      </c>
      <c r="G68" s="22">
        <f>ABS(MA1SONY[[#This Row],[Erorr 1]])</f>
        <v>0.80649999999999977</v>
      </c>
      <c r="H68" s="33">
        <f>MA1SONY[[#This Row],[Abs Erorr 1]]/MA1SONY[[#This Row],[Adj Close]]</f>
        <v>1.0364245729648036E-2</v>
      </c>
      <c r="I68" s="31">
        <f t="shared" si="3"/>
        <v>78.355699999999999</v>
      </c>
      <c r="J68" s="34">
        <f>(MA1SONY[[#This Row],[Adj Close]]-MA1SONY[[#This Row],[3-MA]])</f>
        <v>-0.54009999999999536</v>
      </c>
      <c r="K68" s="18">
        <f t="shared" si="2"/>
        <v>0.29170800999999497</v>
      </c>
      <c r="L68" s="18">
        <f>ABS(MA1SONY[[#This Row],[Erorr 2]])</f>
        <v>0.54009999999999536</v>
      </c>
      <c r="M68" s="33">
        <f>MA1SONY[[#This Row],[Abs Erorr 2]]/MA1SONY[[#This Row],[Adj Close]]</f>
        <v>6.9407676609830847E-3</v>
      </c>
      <c r="N68" s="31">
        <f t="shared" si="4"/>
        <v>78.522116666666662</v>
      </c>
      <c r="O68" s="35">
        <f>MA1SONY[[#This Row],[Adj Close]]-MA1SONY[[#This Row],[6-MA]]</f>
        <v>-0.70651666666665847</v>
      </c>
      <c r="P68" s="18">
        <f>(MA1SONY[[#This Row],[Adj Close]]-N68)^2</f>
        <v>0.49916580027776619</v>
      </c>
      <c r="Q68" s="18">
        <f>ABS(MA1SONY[[#This Row],[Erorr 3]])</f>
        <v>0.70651666666665847</v>
      </c>
      <c r="R68" s="36">
        <f>MA1SONY[[#This Row],[Abs Erorr 3]]/MA1SONY[[#This Row],[Adj Close]]</f>
        <v>9.0793705460943362E-3</v>
      </c>
    </row>
    <row r="69" spans="2:18">
      <c r="B69" s="26">
        <v>43882.291666666664</v>
      </c>
      <c r="C69" s="22">
        <v>76.054199999999994</v>
      </c>
      <c r="D69" s="31">
        <f t="shared" ref="D69:D132" si="6">C68</f>
        <v>77.815600000000003</v>
      </c>
      <c r="E69" s="32">
        <f>MA1SONY[[#This Row],[Adj Close]]-MA1SONY[[#This Row],[Naive Trend ]]</f>
        <v>-1.761400000000009</v>
      </c>
      <c r="F69" s="22">
        <f t="shared" si="5"/>
        <v>3.1025299600000316</v>
      </c>
      <c r="G69" s="22">
        <f>ABS(MA1SONY[[#This Row],[Erorr 1]])</f>
        <v>1.761400000000009</v>
      </c>
      <c r="H69" s="33">
        <f>MA1SONY[[#This Row],[Abs Erorr 1]]/MA1SONY[[#This Row],[Adj Close]]</f>
        <v>2.3159799195836772E-2</v>
      </c>
      <c r="I69" s="31">
        <f t="shared" si="3"/>
        <v>77.979133333333337</v>
      </c>
      <c r="J69" s="34">
        <f>(MA1SONY[[#This Row],[Adj Close]]-MA1SONY[[#This Row],[3-MA]])</f>
        <v>-1.9249333333333425</v>
      </c>
      <c r="K69" s="18">
        <f t="shared" si="2"/>
        <v>3.7053683377778128</v>
      </c>
      <c r="L69" s="18">
        <f>ABS(MA1SONY[[#This Row],[Erorr 2]])</f>
        <v>1.9249333333333425</v>
      </c>
      <c r="M69" s="33">
        <f>MA1SONY[[#This Row],[Abs Erorr 2]]/MA1SONY[[#This Row],[Adj Close]]</f>
        <v>2.5310020134763665E-2</v>
      </c>
      <c r="N69" s="31">
        <f t="shared" si="4"/>
        <v>78.550066666666666</v>
      </c>
      <c r="O69" s="35">
        <f>MA1SONY[[#This Row],[Adj Close]]-MA1SONY[[#This Row],[6-MA]]</f>
        <v>-2.4958666666666716</v>
      </c>
      <c r="P69" s="18">
        <f>(MA1SONY[[#This Row],[Adj Close]]-N69)^2</f>
        <v>6.2293504177778019</v>
      </c>
      <c r="Q69" s="18">
        <f>ABS(MA1SONY[[#This Row],[Erorr 3]])</f>
        <v>2.4958666666666716</v>
      </c>
      <c r="R69" s="36">
        <f>MA1SONY[[#This Row],[Abs Erorr 3]]/MA1SONY[[#This Row],[Adj Close]]</f>
        <v>3.2816947212207501E-2</v>
      </c>
    </row>
    <row r="70" spans="2:18">
      <c r="B70" s="26">
        <v>43885.291666666664</v>
      </c>
      <c r="C70" s="22">
        <v>72.441599999999994</v>
      </c>
      <c r="D70" s="31">
        <f t="shared" si="6"/>
        <v>76.054199999999994</v>
      </c>
      <c r="E70" s="32">
        <f>MA1SONY[[#This Row],[Adj Close]]-MA1SONY[[#This Row],[Naive Trend ]]</f>
        <v>-3.6126000000000005</v>
      </c>
      <c r="F70" s="22">
        <f t="shared" si="5"/>
        <v>13.050878760000003</v>
      </c>
      <c r="G70" s="22">
        <f>ABS(MA1SONY[[#This Row],[Erorr 1]])</f>
        <v>3.6126000000000005</v>
      </c>
      <c r="H70" s="33">
        <f>MA1SONY[[#This Row],[Abs Erorr 1]]/MA1SONY[[#This Row],[Adj Close]]</f>
        <v>4.986913596607475E-2</v>
      </c>
      <c r="I70" s="31">
        <f t="shared" si="3"/>
        <v>77.497299999999996</v>
      </c>
      <c r="J70" s="34">
        <f>(MA1SONY[[#This Row],[Adj Close]]-MA1SONY[[#This Row],[3-MA]])</f>
        <v>-5.0557000000000016</v>
      </c>
      <c r="K70" s="18">
        <f t="shared" ref="K70:K133" si="7">(C70-I70)^2</f>
        <v>25.560102490000016</v>
      </c>
      <c r="L70" s="18">
        <f>ABS(MA1SONY[[#This Row],[Erorr 2]])</f>
        <v>5.0557000000000016</v>
      </c>
      <c r="M70" s="33">
        <f>MA1SONY[[#This Row],[Abs Erorr 2]]/MA1SONY[[#This Row],[Adj Close]]</f>
        <v>6.9790010159908142E-2</v>
      </c>
      <c r="N70" s="31">
        <f t="shared" si="4"/>
        <v>77.977116666666674</v>
      </c>
      <c r="O70" s="35">
        <f>MA1SONY[[#This Row],[Adj Close]]-MA1SONY[[#This Row],[6-MA]]</f>
        <v>-5.5355166666666804</v>
      </c>
      <c r="P70" s="18">
        <f>(MA1SONY[[#This Row],[Adj Close]]-N70)^2</f>
        <v>30.641944766944597</v>
      </c>
      <c r="Q70" s="18">
        <f>ABS(MA1SONY[[#This Row],[Erorr 3]])</f>
        <v>5.5355166666666804</v>
      </c>
      <c r="R70" s="36">
        <f>MA1SONY[[#This Row],[Abs Erorr 3]]/MA1SONY[[#This Row],[Adj Close]]</f>
        <v>7.6413506419884161E-2</v>
      </c>
    </row>
    <row r="71" spans="2:18">
      <c r="B71" s="26">
        <v>43886.291666666664</v>
      </c>
      <c r="C71" s="22">
        <v>69.987799999999993</v>
      </c>
      <c r="D71" s="31">
        <f t="shared" si="6"/>
        <v>72.441599999999994</v>
      </c>
      <c r="E71" s="32">
        <f>MA1SONY[[#This Row],[Adj Close]]-MA1SONY[[#This Row],[Naive Trend ]]</f>
        <v>-2.4538000000000011</v>
      </c>
      <c r="F71" s="22">
        <f t="shared" si="5"/>
        <v>6.0211344400000053</v>
      </c>
      <c r="G71" s="22">
        <f>ABS(MA1SONY[[#This Row],[Erorr 1]])</f>
        <v>2.4538000000000011</v>
      </c>
      <c r="H71" s="33">
        <f>MA1SONY[[#This Row],[Abs Erorr 1]]/MA1SONY[[#This Row],[Adj Close]]</f>
        <v>3.5060396240487644E-2</v>
      </c>
      <c r="I71" s="31">
        <f t="shared" ref="I71:I134" si="8">AVERAGE(C68:C70)</f>
        <v>75.437133333333335</v>
      </c>
      <c r="J71" s="34">
        <f>(MA1SONY[[#This Row],[Adj Close]]-MA1SONY[[#This Row],[3-MA]])</f>
        <v>-5.4493333333333425</v>
      </c>
      <c r="K71" s="18">
        <f t="shared" si="7"/>
        <v>29.695233777777876</v>
      </c>
      <c r="L71" s="18">
        <f>ABS(MA1SONY[[#This Row],[Erorr 2]])</f>
        <v>5.4493333333333425</v>
      </c>
      <c r="M71" s="33">
        <f>MA1SONY[[#This Row],[Abs Erorr 2]]/MA1SONY[[#This Row],[Adj Close]]</f>
        <v>7.7861189140583681E-2</v>
      </c>
      <c r="N71" s="31">
        <f t="shared" si="4"/>
        <v>76.896416666666667</v>
      </c>
      <c r="O71" s="35">
        <f>MA1SONY[[#This Row],[Adj Close]]-MA1SONY[[#This Row],[6-MA]]</f>
        <v>-6.9086166666666742</v>
      </c>
      <c r="P71" s="18">
        <f>(MA1SONY[[#This Row],[Adj Close]]-N71)^2</f>
        <v>47.728984246944549</v>
      </c>
      <c r="Q71" s="18">
        <f>ABS(MA1SONY[[#This Row],[Erorr 3]])</f>
        <v>6.9086166666666742</v>
      </c>
      <c r="R71" s="36">
        <f>MA1SONY[[#This Row],[Abs Erorr 3]]/MA1SONY[[#This Row],[Adj Close]]</f>
        <v>9.8711727853521253E-2</v>
      </c>
    </row>
    <row r="72" spans="2:18">
      <c r="B72" s="26">
        <v>43887.291666666664</v>
      </c>
      <c r="C72" s="22">
        <v>71.098100000000002</v>
      </c>
      <c r="D72" s="31">
        <f t="shared" si="6"/>
        <v>69.987799999999993</v>
      </c>
      <c r="E72" s="32">
        <f>MA1SONY[[#This Row],[Adj Close]]-MA1SONY[[#This Row],[Naive Trend ]]</f>
        <v>1.1103000000000094</v>
      </c>
      <c r="F72" s="22">
        <f t="shared" si="5"/>
        <v>1.2327660900000208</v>
      </c>
      <c r="G72" s="22">
        <f>ABS(MA1SONY[[#This Row],[Erorr 1]])</f>
        <v>1.1103000000000094</v>
      </c>
      <c r="H72" s="33">
        <f>MA1SONY[[#This Row],[Abs Erorr 1]]/MA1SONY[[#This Row],[Adj Close]]</f>
        <v>1.5616451072532308E-2</v>
      </c>
      <c r="I72" s="31">
        <f t="shared" si="8"/>
        <v>72.827866666666651</v>
      </c>
      <c r="J72" s="34">
        <f>(MA1SONY[[#This Row],[Adj Close]]-MA1SONY[[#This Row],[3-MA]])</f>
        <v>-1.7297666666666487</v>
      </c>
      <c r="K72" s="18">
        <f t="shared" si="7"/>
        <v>2.9920927211110491</v>
      </c>
      <c r="L72" s="18">
        <f>ABS(MA1SONY[[#This Row],[Erorr 2]])</f>
        <v>1.7297666666666487</v>
      </c>
      <c r="M72" s="33">
        <f>MA1SONY[[#This Row],[Abs Erorr 2]]/MA1SONY[[#This Row],[Adj Close]]</f>
        <v>2.4329295250740155E-2</v>
      </c>
      <c r="N72" s="31">
        <f t="shared" si="4"/>
        <v>75.403499999999994</v>
      </c>
      <c r="O72" s="35">
        <f>MA1SONY[[#This Row],[Adj Close]]-MA1SONY[[#This Row],[6-MA]]</f>
        <v>-4.3053999999999917</v>
      </c>
      <c r="P72" s="18">
        <f>(MA1SONY[[#This Row],[Adj Close]]-N72)^2</f>
        <v>18.536469159999928</v>
      </c>
      <c r="Q72" s="18">
        <f>ABS(MA1SONY[[#This Row],[Erorr 3]])</f>
        <v>4.3053999999999917</v>
      </c>
      <c r="R72" s="36">
        <f>MA1SONY[[#This Row],[Abs Erorr 3]]/MA1SONY[[#This Row],[Adj Close]]</f>
        <v>6.0555767313050443E-2</v>
      </c>
    </row>
    <row r="73" spans="2:18">
      <c r="B73" s="26">
        <v>43888.291666666664</v>
      </c>
      <c r="C73" s="22">
        <v>66.450599999999994</v>
      </c>
      <c r="D73" s="31">
        <f t="shared" si="6"/>
        <v>71.098100000000002</v>
      </c>
      <c r="E73" s="32">
        <f>MA1SONY[[#This Row],[Adj Close]]-MA1SONY[[#This Row],[Naive Trend ]]</f>
        <v>-4.647500000000008</v>
      </c>
      <c r="F73" s="22">
        <f t="shared" si="5"/>
        <v>21.599256250000074</v>
      </c>
      <c r="G73" s="22">
        <f>ABS(MA1SONY[[#This Row],[Erorr 1]])</f>
        <v>4.647500000000008</v>
      </c>
      <c r="H73" s="33">
        <f>MA1SONY[[#This Row],[Abs Erorr 1]]/MA1SONY[[#This Row],[Adj Close]]</f>
        <v>6.9939172859236912E-2</v>
      </c>
      <c r="I73" s="31">
        <f t="shared" si="8"/>
        <v>71.17583333333333</v>
      </c>
      <c r="J73" s="34">
        <f>(MA1SONY[[#This Row],[Adj Close]]-MA1SONY[[#This Row],[3-MA]])</f>
        <v>-4.7252333333333354</v>
      </c>
      <c r="K73" s="18">
        <f t="shared" si="7"/>
        <v>22.327830054444465</v>
      </c>
      <c r="L73" s="18">
        <f>ABS(MA1SONY[[#This Row],[Erorr 2]])</f>
        <v>4.7252333333333354</v>
      </c>
      <c r="M73" s="33">
        <f>MA1SONY[[#This Row],[Abs Erorr 2]]/MA1SONY[[#This Row],[Adj Close]]</f>
        <v>7.1108964152819323E-2</v>
      </c>
      <c r="N73" s="31">
        <f t="shared" si="4"/>
        <v>74.336566666666656</v>
      </c>
      <c r="O73" s="35">
        <f>MA1SONY[[#This Row],[Adj Close]]-MA1SONY[[#This Row],[6-MA]]</f>
        <v>-7.8859666666666612</v>
      </c>
      <c r="P73" s="18">
        <f>(MA1SONY[[#This Row],[Adj Close]]-N73)^2</f>
        <v>62.188470267777696</v>
      </c>
      <c r="Q73" s="18">
        <f>ABS(MA1SONY[[#This Row],[Erorr 3]])</f>
        <v>7.8859666666666612</v>
      </c>
      <c r="R73" s="36">
        <f>MA1SONY[[#This Row],[Abs Erorr 3]]/MA1SONY[[#This Row],[Adj Close]]</f>
        <v>0.11867412283209876</v>
      </c>
    </row>
    <row r="74" spans="2:18">
      <c r="B74" s="26">
        <v>43889.291666666664</v>
      </c>
      <c r="C74" s="22">
        <v>66.411699999999996</v>
      </c>
      <c r="D74" s="31">
        <f t="shared" si="6"/>
        <v>66.450599999999994</v>
      </c>
      <c r="E74" s="32">
        <f>MA1SONY[[#This Row],[Adj Close]]-MA1SONY[[#This Row],[Naive Trend ]]</f>
        <v>-3.8899999999998158E-2</v>
      </c>
      <c r="F74" s="22">
        <f t="shared" si="5"/>
        <v>1.5132099999998567E-3</v>
      </c>
      <c r="G74" s="22">
        <f>ABS(MA1SONY[[#This Row],[Erorr 1]])</f>
        <v>3.8899999999998158E-2</v>
      </c>
      <c r="H74" s="33">
        <f>MA1SONY[[#This Row],[Abs Erorr 1]]/MA1SONY[[#This Row],[Adj Close]]</f>
        <v>5.8574016325433861E-4</v>
      </c>
      <c r="I74" s="31">
        <f t="shared" si="8"/>
        <v>69.17883333333333</v>
      </c>
      <c r="J74" s="34">
        <f>(MA1SONY[[#This Row],[Adj Close]]-MA1SONY[[#This Row],[3-MA]])</f>
        <v>-2.7671333333333337</v>
      </c>
      <c r="K74" s="18">
        <f t="shared" si="7"/>
        <v>7.6570268844444467</v>
      </c>
      <c r="L74" s="18">
        <f>ABS(MA1SONY[[#This Row],[Erorr 2]])</f>
        <v>2.7671333333333337</v>
      </c>
      <c r="M74" s="33">
        <f>MA1SONY[[#This Row],[Abs Erorr 2]]/MA1SONY[[#This Row],[Adj Close]]</f>
        <v>4.1666352966921998E-2</v>
      </c>
      <c r="N74" s="31">
        <f t="shared" ref="N74:N137" si="9">AVERAGE(C68:C73)</f>
        <v>72.307983333333326</v>
      </c>
      <c r="O74" s="35">
        <f>MA1SONY[[#This Row],[Adj Close]]-MA1SONY[[#This Row],[6-MA]]</f>
        <v>-5.8962833333333293</v>
      </c>
      <c r="P74" s="18">
        <f>(MA1SONY[[#This Row],[Adj Close]]-N74)^2</f>
        <v>34.766157146944394</v>
      </c>
      <c r="Q74" s="18">
        <f>ABS(MA1SONY[[#This Row],[Erorr 3]])</f>
        <v>5.8962833333333293</v>
      </c>
      <c r="R74" s="36">
        <f>MA1SONY[[#This Row],[Abs Erorr 3]]/MA1SONY[[#This Row],[Adj Close]]</f>
        <v>8.8783803657086477E-2</v>
      </c>
    </row>
    <row r="75" spans="2:18">
      <c r="B75" s="26">
        <v>43892.291666666664</v>
      </c>
      <c r="C75" s="22">
        <v>72.5946</v>
      </c>
      <c r="D75" s="31">
        <f t="shared" si="6"/>
        <v>66.411699999999996</v>
      </c>
      <c r="E75" s="32">
        <f>MA1SONY[[#This Row],[Adj Close]]-MA1SONY[[#This Row],[Naive Trend ]]</f>
        <v>6.1829000000000036</v>
      </c>
      <c r="F75" s="22">
        <f t="shared" si="5"/>
        <v>38.228252410000046</v>
      </c>
      <c r="G75" s="22">
        <f>ABS(MA1SONY[[#This Row],[Erorr 1]])</f>
        <v>6.1829000000000036</v>
      </c>
      <c r="H75" s="33">
        <f>MA1SONY[[#This Row],[Abs Erorr 1]]/MA1SONY[[#This Row],[Adj Close]]</f>
        <v>8.5170246822766485E-2</v>
      </c>
      <c r="I75" s="31">
        <f t="shared" si="8"/>
        <v>67.986800000000002</v>
      </c>
      <c r="J75" s="34">
        <f>(MA1SONY[[#This Row],[Adj Close]]-MA1SONY[[#This Row],[3-MA]])</f>
        <v>4.6077999999999975</v>
      </c>
      <c r="K75" s="18">
        <f t="shared" si="7"/>
        <v>21.231820839999976</v>
      </c>
      <c r="L75" s="18">
        <f>ABS(MA1SONY[[#This Row],[Erorr 2]])</f>
        <v>4.6077999999999975</v>
      </c>
      <c r="M75" s="33">
        <f>MA1SONY[[#This Row],[Abs Erorr 2]]/MA1SONY[[#This Row],[Adj Close]]</f>
        <v>6.3473040694486879E-2</v>
      </c>
      <c r="N75" s="31">
        <f t="shared" si="9"/>
        <v>70.407333333333327</v>
      </c>
      <c r="O75" s="35">
        <f>MA1SONY[[#This Row],[Adj Close]]-MA1SONY[[#This Row],[6-MA]]</f>
        <v>2.1872666666666731</v>
      </c>
      <c r="P75" s="18">
        <f>(MA1SONY[[#This Row],[Adj Close]]-N75)^2</f>
        <v>4.7841354711111395</v>
      </c>
      <c r="Q75" s="18">
        <f>ABS(MA1SONY[[#This Row],[Erorr 3]])</f>
        <v>2.1872666666666731</v>
      </c>
      <c r="R75" s="36">
        <f>MA1SONY[[#This Row],[Abs Erorr 3]]/MA1SONY[[#This Row],[Adj Close]]</f>
        <v>3.0129881102267567E-2</v>
      </c>
    </row>
    <row r="76" spans="2:18">
      <c r="B76" s="26">
        <v>43893.291666666664</v>
      </c>
      <c r="C76" s="22">
        <v>70.289100000000005</v>
      </c>
      <c r="D76" s="31">
        <f t="shared" si="6"/>
        <v>72.5946</v>
      </c>
      <c r="E76" s="32">
        <f>MA1SONY[[#This Row],[Adj Close]]-MA1SONY[[#This Row],[Naive Trend ]]</f>
        <v>-2.305499999999995</v>
      </c>
      <c r="F76" s="22">
        <f t="shared" si="5"/>
        <v>5.3153302499999766</v>
      </c>
      <c r="G76" s="22">
        <f>ABS(MA1SONY[[#This Row],[Erorr 1]])</f>
        <v>2.305499999999995</v>
      </c>
      <c r="H76" s="33">
        <f>MA1SONY[[#This Row],[Abs Erorr 1]]/MA1SONY[[#This Row],[Adj Close]]</f>
        <v>3.2800249256285753E-2</v>
      </c>
      <c r="I76" s="31">
        <f t="shared" si="8"/>
        <v>68.48563333333334</v>
      </c>
      <c r="J76" s="34">
        <f>(MA1SONY[[#This Row],[Adj Close]]-MA1SONY[[#This Row],[3-MA]])</f>
        <v>1.8034666666666652</v>
      </c>
      <c r="K76" s="18">
        <f t="shared" si="7"/>
        <v>3.2524920177777727</v>
      </c>
      <c r="L76" s="18">
        <f>ABS(MA1SONY[[#This Row],[Erorr 2]])</f>
        <v>1.8034666666666652</v>
      </c>
      <c r="M76" s="33">
        <f>MA1SONY[[#This Row],[Abs Erorr 2]]/MA1SONY[[#This Row],[Adj Close]]</f>
        <v>2.5657842633732188E-2</v>
      </c>
      <c r="N76" s="31">
        <f t="shared" si="9"/>
        <v>69.830733333333328</v>
      </c>
      <c r="O76" s="35">
        <f>MA1SONY[[#This Row],[Adj Close]]-MA1SONY[[#This Row],[6-MA]]</f>
        <v>0.45836666666667725</v>
      </c>
      <c r="P76" s="18">
        <f>(MA1SONY[[#This Row],[Adj Close]]-N76)^2</f>
        <v>0.21010000111112082</v>
      </c>
      <c r="Q76" s="18">
        <f>ABS(MA1SONY[[#This Row],[Erorr 3]])</f>
        <v>0.45836666666667725</v>
      </c>
      <c r="R76" s="36">
        <f>MA1SONY[[#This Row],[Abs Erorr 3]]/MA1SONY[[#This Row],[Adj Close]]</f>
        <v>6.5211628355844251E-3</v>
      </c>
    </row>
    <row r="77" spans="2:18">
      <c r="B77" s="26">
        <v>43894.291666666664</v>
      </c>
      <c r="C77" s="22">
        <v>73.549400000000006</v>
      </c>
      <c r="D77" s="31">
        <f t="shared" si="6"/>
        <v>70.289100000000005</v>
      </c>
      <c r="E77" s="32">
        <f>MA1SONY[[#This Row],[Adj Close]]-MA1SONY[[#This Row],[Naive Trend ]]</f>
        <v>3.2603000000000009</v>
      </c>
      <c r="F77" s="22">
        <f t="shared" si="5"/>
        <v>10.629556090000005</v>
      </c>
      <c r="G77" s="22">
        <f>ABS(MA1SONY[[#This Row],[Erorr 1]])</f>
        <v>3.2603000000000009</v>
      </c>
      <c r="H77" s="33">
        <f>MA1SONY[[#This Row],[Abs Erorr 1]]/MA1SONY[[#This Row],[Adj Close]]</f>
        <v>4.432802986836059E-2</v>
      </c>
      <c r="I77" s="31">
        <f t="shared" si="8"/>
        <v>69.765133333333338</v>
      </c>
      <c r="J77" s="34">
        <f>(MA1SONY[[#This Row],[Adj Close]]-MA1SONY[[#This Row],[3-MA]])</f>
        <v>3.7842666666666673</v>
      </c>
      <c r="K77" s="18">
        <f t="shared" si="7"/>
        <v>14.320674204444449</v>
      </c>
      <c r="L77" s="18">
        <f>ABS(MA1SONY[[#This Row],[Erorr 2]])</f>
        <v>3.7842666666666673</v>
      </c>
      <c r="M77" s="33">
        <f>MA1SONY[[#This Row],[Abs Erorr 2]]/MA1SONY[[#This Row],[Adj Close]]</f>
        <v>5.145203994412826E-2</v>
      </c>
      <c r="N77" s="31">
        <f t="shared" si="9"/>
        <v>69.471983333333341</v>
      </c>
      <c r="O77" s="35">
        <f>MA1SONY[[#This Row],[Adj Close]]-MA1SONY[[#This Row],[6-MA]]</f>
        <v>4.0774166666666645</v>
      </c>
      <c r="P77" s="18">
        <f>(MA1SONY[[#This Row],[Adj Close]]-N77)^2</f>
        <v>16.625326673611092</v>
      </c>
      <c r="Q77" s="18">
        <f>ABS(MA1SONY[[#This Row],[Erorr 3]])</f>
        <v>4.0774166666666645</v>
      </c>
      <c r="R77" s="36">
        <f>MA1SONY[[#This Row],[Abs Erorr 3]]/MA1SONY[[#This Row],[Adj Close]]</f>
        <v>5.5437796456078013E-2</v>
      </c>
    </row>
    <row r="78" spans="2:18">
      <c r="B78" s="26">
        <v>43895.291666666664</v>
      </c>
      <c r="C78" s="22">
        <v>71.163700000000006</v>
      </c>
      <c r="D78" s="31">
        <f t="shared" si="6"/>
        <v>73.549400000000006</v>
      </c>
      <c r="E78" s="32">
        <f>MA1SONY[[#This Row],[Adj Close]]-MA1SONY[[#This Row],[Naive Trend ]]</f>
        <v>-2.3856999999999999</v>
      </c>
      <c r="F78" s="22">
        <f t="shared" si="5"/>
        <v>5.6915644899999993</v>
      </c>
      <c r="G78" s="22">
        <f>ABS(MA1SONY[[#This Row],[Erorr 1]])</f>
        <v>2.3856999999999999</v>
      </c>
      <c r="H78" s="33">
        <f>MA1SONY[[#This Row],[Abs Erorr 1]]/MA1SONY[[#This Row],[Adj Close]]</f>
        <v>3.3524114119979707E-2</v>
      </c>
      <c r="I78" s="31">
        <f t="shared" si="8"/>
        <v>72.14436666666667</v>
      </c>
      <c r="J78" s="34">
        <f>(MA1SONY[[#This Row],[Adj Close]]-MA1SONY[[#This Row],[3-MA]])</f>
        <v>-0.98066666666666436</v>
      </c>
      <c r="K78" s="18">
        <f t="shared" si="7"/>
        <v>0.96170711111110663</v>
      </c>
      <c r="L78" s="18">
        <f>ABS(MA1SONY[[#This Row],[Erorr 2]])</f>
        <v>0.98066666666666436</v>
      </c>
      <c r="M78" s="33">
        <f>MA1SONY[[#This Row],[Abs Erorr 2]]/MA1SONY[[#This Row],[Adj Close]]</f>
        <v>1.3780433938463912E-2</v>
      </c>
      <c r="N78" s="31">
        <f t="shared" si="9"/>
        <v>70.065583333333336</v>
      </c>
      <c r="O78" s="35">
        <f>MA1SONY[[#This Row],[Adj Close]]-MA1SONY[[#This Row],[6-MA]]</f>
        <v>1.0981166666666695</v>
      </c>
      <c r="P78" s="18">
        <f>(MA1SONY[[#This Row],[Adj Close]]-N78)^2</f>
        <v>1.2058602136111174</v>
      </c>
      <c r="Q78" s="18">
        <f>ABS(MA1SONY[[#This Row],[Erorr 3]])</f>
        <v>1.0981166666666695</v>
      </c>
      <c r="R78" s="36">
        <f>MA1SONY[[#This Row],[Abs Erorr 3]]/MA1SONY[[#This Row],[Adj Close]]</f>
        <v>1.543085402623345E-2</v>
      </c>
    </row>
    <row r="79" spans="2:18">
      <c r="B79" s="26">
        <v>43896.291666666664</v>
      </c>
      <c r="C79" s="22">
        <v>70.218599999999995</v>
      </c>
      <c r="D79" s="31">
        <f t="shared" si="6"/>
        <v>71.163700000000006</v>
      </c>
      <c r="E79" s="32">
        <f>MA1SONY[[#This Row],[Adj Close]]-MA1SONY[[#This Row],[Naive Trend ]]</f>
        <v>-0.94510000000001071</v>
      </c>
      <c r="F79" s="22">
        <f t="shared" si="5"/>
        <v>0.89321401000002021</v>
      </c>
      <c r="G79" s="22">
        <f>ABS(MA1SONY[[#This Row],[Erorr 1]])</f>
        <v>0.94510000000001071</v>
      </c>
      <c r="H79" s="33">
        <f>MA1SONY[[#This Row],[Abs Erorr 1]]/MA1SONY[[#This Row],[Adj Close]]</f>
        <v>1.3459396797999543E-2</v>
      </c>
      <c r="I79" s="31">
        <f t="shared" si="8"/>
        <v>71.667400000000001</v>
      </c>
      <c r="J79" s="34">
        <f>(MA1SONY[[#This Row],[Adj Close]]-MA1SONY[[#This Row],[3-MA]])</f>
        <v>-1.4488000000000056</v>
      </c>
      <c r="K79" s="18">
        <f t="shared" si="7"/>
        <v>2.0990214400000164</v>
      </c>
      <c r="L79" s="18">
        <f>ABS(MA1SONY[[#This Row],[Erorr 2]])</f>
        <v>1.4488000000000056</v>
      </c>
      <c r="M79" s="33">
        <f>MA1SONY[[#This Row],[Abs Erorr 2]]/MA1SONY[[#This Row],[Adj Close]]</f>
        <v>2.0632709851805729E-2</v>
      </c>
      <c r="N79" s="31">
        <f t="shared" si="9"/>
        <v>70.076516666666677</v>
      </c>
      <c r="O79" s="35">
        <f>MA1SONY[[#This Row],[Adj Close]]-MA1SONY[[#This Row],[6-MA]]</f>
        <v>0.1420833333333178</v>
      </c>
      <c r="P79" s="18">
        <f>(MA1SONY[[#This Row],[Adj Close]]-N79)^2</f>
        <v>2.0187673611106696E-2</v>
      </c>
      <c r="Q79" s="18">
        <f>ABS(MA1SONY[[#This Row],[Erorr 3]])</f>
        <v>0.1420833333333178</v>
      </c>
      <c r="R79" s="36">
        <f>MA1SONY[[#This Row],[Abs Erorr 3]]/MA1SONY[[#This Row],[Adj Close]]</f>
        <v>2.0234429813940722E-3</v>
      </c>
    </row>
    <row r="80" spans="2:18">
      <c r="B80" s="26">
        <v>43899.291666666664</v>
      </c>
      <c r="C80" s="22">
        <v>64.664900000000003</v>
      </c>
      <c r="D80" s="31">
        <f t="shared" si="6"/>
        <v>70.218599999999995</v>
      </c>
      <c r="E80" s="32">
        <f>MA1SONY[[#This Row],[Adj Close]]-MA1SONY[[#This Row],[Naive Trend ]]</f>
        <v>-5.5536999999999921</v>
      </c>
      <c r="F80" s="22">
        <f t="shared" si="5"/>
        <v>30.843583689999914</v>
      </c>
      <c r="G80" s="22">
        <f>ABS(MA1SONY[[#This Row],[Erorr 1]])</f>
        <v>5.5536999999999921</v>
      </c>
      <c r="H80" s="33">
        <f>MA1SONY[[#This Row],[Abs Erorr 1]]/MA1SONY[[#This Row],[Adj Close]]</f>
        <v>8.5884305086685236E-2</v>
      </c>
      <c r="I80" s="31">
        <f t="shared" si="8"/>
        <v>71.643899999999988</v>
      </c>
      <c r="J80" s="34">
        <f>(MA1SONY[[#This Row],[Adj Close]]-MA1SONY[[#This Row],[3-MA]])</f>
        <v>-6.978999999999985</v>
      </c>
      <c r="K80" s="18">
        <f t="shared" si="7"/>
        <v>48.706440999999792</v>
      </c>
      <c r="L80" s="18">
        <f>ABS(MA1SONY[[#This Row],[Erorr 2]])</f>
        <v>6.978999999999985</v>
      </c>
      <c r="M80" s="33">
        <f>MA1SONY[[#This Row],[Abs Erorr 2]]/MA1SONY[[#This Row],[Adj Close]]</f>
        <v>0.10792562889604693</v>
      </c>
      <c r="N80" s="31">
        <f t="shared" si="9"/>
        <v>70.704516666666663</v>
      </c>
      <c r="O80" s="35">
        <f>MA1SONY[[#This Row],[Adj Close]]-MA1SONY[[#This Row],[6-MA]]</f>
        <v>-6.0396166666666602</v>
      </c>
      <c r="P80" s="18">
        <f>(MA1SONY[[#This Row],[Adj Close]]-N80)^2</f>
        <v>36.476969480277702</v>
      </c>
      <c r="Q80" s="18">
        <f>ABS(MA1SONY[[#This Row],[Erorr 3]])</f>
        <v>6.0396166666666602</v>
      </c>
      <c r="R80" s="36">
        <f>MA1SONY[[#This Row],[Abs Erorr 3]]/MA1SONY[[#This Row],[Adj Close]]</f>
        <v>9.3398685634195053E-2</v>
      </c>
    </row>
    <row r="81" spans="2:18">
      <c r="B81" s="26">
        <v>43900.291666666664</v>
      </c>
      <c r="C81" s="22">
        <v>69.322199999999995</v>
      </c>
      <c r="D81" s="31">
        <f t="shared" si="6"/>
        <v>64.664900000000003</v>
      </c>
      <c r="E81" s="32">
        <f>MA1SONY[[#This Row],[Adj Close]]-MA1SONY[[#This Row],[Naive Trend ]]</f>
        <v>4.6572999999999922</v>
      </c>
      <c r="F81" s="22">
        <f t="shared" si="5"/>
        <v>21.690443289999926</v>
      </c>
      <c r="G81" s="22">
        <f>ABS(MA1SONY[[#This Row],[Erorr 1]])</f>
        <v>4.6572999999999922</v>
      </c>
      <c r="H81" s="33">
        <f>MA1SONY[[#This Row],[Abs Erorr 1]]/MA1SONY[[#This Row],[Adj Close]]</f>
        <v>6.7183384254971598E-2</v>
      </c>
      <c r="I81" s="31">
        <f t="shared" si="8"/>
        <v>68.682399999999987</v>
      </c>
      <c r="J81" s="34">
        <f>(MA1SONY[[#This Row],[Adj Close]]-MA1SONY[[#This Row],[3-MA]])</f>
        <v>0.63980000000000814</v>
      </c>
      <c r="K81" s="18">
        <f t="shared" si="7"/>
        <v>0.4093440400000104</v>
      </c>
      <c r="L81" s="18">
        <f>ABS(MA1SONY[[#This Row],[Erorr 2]])</f>
        <v>0.63980000000000814</v>
      </c>
      <c r="M81" s="33">
        <f>MA1SONY[[#This Row],[Abs Erorr 2]]/MA1SONY[[#This Row],[Adj Close]]</f>
        <v>9.2293666386815219E-3</v>
      </c>
      <c r="N81" s="31">
        <f t="shared" si="9"/>
        <v>70.413383333333329</v>
      </c>
      <c r="O81" s="35">
        <f>MA1SONY[[#This Row],[Adj Close]]-MA1SONY[[#This Row],[6-MA]]</f>
        <v>-1.0911833333333334</v>
      </c>
      <c r="P81" s="18">
        <f>(MA1SONY[[#This Row],[Adj Close]]-N81)^2</f>
        <v>1.1906810669444445</v>
      </c>
      <c r="Q81" s="18">
        <f>ABS(MA1SONY[[#This Row],[Erorr 3]])</f>
        <v>1.0911833333333334</v>
      </c>
      <c r="R81" s="36">
        <f>MA1SONY[[#This Row],[Abs Erorr 3]]/MA1SONY[[#This Row],[Adj Close]]</f>
        <v>1.5740748754848138E-2</v>
      </c>
    </row>
    <row r="82" spans="2:18">
      <c r="B82" s="26">
        <v>43901.291666666664</v>
      </c>
      <c r="C82" s="22">
        <v>66.914599999999993</v>
      </c>
      <c r="D82" s="31">
        <f t="shared" si="6"/>
        <v>69.322199999999995</v>
      </c>
      <c r="E82" s="32">
        <f>MA1SONY[[#This Row],[Adj Close]]-MA1SONY[[#This Row],[Naive Trend ]]</f>
        <v>-2.4076000000000022</v>
      </c>
      <c r="F82" s="22">
        <f t="shared" si="5"/>
        <v>5.7965377600000103</v>
      </c>
      <c r="G82" s="22">
        <f>ABS(MA1SONY[[#This Row],[Erorr 1]])</f>
        <v>2.4076000000000022</v>
      </c>
      <c r="H82" s="33">
        <f>MA1SONY[[#This Row],[Abs Erorr 1]]/MA1SONY[[#This Row],[Adj Close]]</f>
        <v>3.5980189674600198E-2</v>
      </c>
      <c r="I82" s="31">
        <f t="shared" si="8"/>
        <v>68.068566666666655</v>
      </c>
      <c r="J82" s="34">
        <f>(MA1SONY[[#This Row],[Adj Close]]-MA1SONY[[#This Row],[3-MA]])</f>
        <v>-1.1539666666666619</v>
      </c>
      <c r="K82" s="18">
        <f t="shared" si="7"/>
        <v>1.3316390677777667</v>
      </c>
      <c r="L82" s="18">
        <f>ABS(MA1SONY[[#This Row],[Erorr 2]])</f>
        <v>1.1539666666666619</v>
      </c>
      <c r="M82" s="33">
        <f>MA1SONY[[#This Row],[Abs Erorr 2]]/MA1SONY[[#This Row],[Adj Close]]</f>
        <v>1.7245364489463615E-2</v>
      </c>
      <c r="N82" s="31">
        <f t="shared" si="9"/>
        <v>69.867983333333328</v>
      </c>
      <c r="O82" s="35">
        <f>MA1SONY[[#This Row],[Adj Close]]-MA1SONY[[#This Row],[6-MA]]</f>
        <v>-2.9533833333333348</v>
      </c>
      <c r="P82" s="18">
        <f>(MA1SONY[[#This Row],[Adj Close]]-N82)^2</f>
        <v>8.7224731136111195</v>
      </c>
      <c r="Q82" s="18">
        <f>ABS(MA1SONY[[#This Row],[Erorr 3]])</f>
        <v>2.9533833333333348</v>
      </c>
      <c r="R82" s="36">
        <f>MA1SONY[[#This Row],[Abs Erorr 3]]/MA1SONY[[#This Row],[Adj Close]]</f>
        <v>4.4136605962425766E-2</v>
      </c>
    </row>
    <row r="83" spans="2:18">
      <c r="B83" s="26">
        <v>43902.291666666664</v>
      </c>
      <c r="C83" s="22">
        <v>60.306399999999996</v>
      </c>
      <c r="D83" s="31">
        <f t="shared" si="6"/>
        <v>66.914599999999993</v>
      </c>
      <c r="E83" s="32">
        <f>MA1SONY[[#This Row],[Adj Close]]-MA1SONY[[#This Row],[Naive Trend ]]</f>
        <v>-6.6081999999999965</v>
      </c>
      <c r="F83" s="22">
        <f t="shared" si="5"/>
        <v>43.668307239999955</v>
      </c>
      <c r="G83" s="22">
        <f>ABS(MA1SONY[[#This Row],[Erorr 1]])</f>
        <v>6.6081999999999965</v>
      </c>
      <c r="H83" s="33">
        <f>MA1SONY[[#This Row],[Abs Erorr 1]]/MA1SONY[[#This Row],[Adj Close]]</f>
        <v>0.10957709297852296</v>
      </c>
      <c r="I83" s="31">
        <f t="shared" si="8"/>
        <v>66.96723333333334</v>
      </c>
      <c r="J83" s="34">
        <f>(MA1SONY[[#This Row],[Adj Close]]-MA1SONY[[#This Row],[3-MA]])</f>
        <v>-6.6608333333333434</v>
      </c>
      <c r="K83" s="18">
        <f t="shared" si="7"/>
        <v>44.366700694444582</v>
      </c>
      <c r="L83" s="18">
        <f>ABS(MA1SONY[[#This Row],[Erorr 2]])</f>
        <v>6.6608333333333434</v>
      </c>
      <c r="M83" s="33">
        <f>MA1SONY[[#This Row],[Abs Erorr 2]]/MA1SONY[[#This Row],[Adj Close]]</f>
        <v>0.11044985827927623</v>
      </c>
      <c r="N83" s="31">
        <f t="shared" si="9"/>
        <v>69.305566666666664</v>
      </c>
      <c r="O83" s="35">
        <f>MA1SONY[[#This Row],[Adj Close]]-MA1SONY[[#This Row],[6-MA]]</f>
        <v>-8.9991666666666674</v>
      </c>
      <c r="P83" s="18">
        <f>(MA1SONY[[#This Row],[Adj Close]]-N83)^2</f>
        <v>80.985000694444452</v>
      </c>
      <c r="Q83" s="18">
        <f>ABS(MA1SONY[[#This Row],[Erorr 3]])</f>
        <v>8.9991666666666674</v>
      </c>
      <c r="R83" s="36">
        <f>MA1SONY[[#This Row],[Abs Erorr 3]]/MA1SONY[[#This Row],[Adj Close]]</f>
        <v>0.1492240735090582</v>
      </c>
    </row>
    <row r="84" spans="2:18">
      <c r="B84" s="26">
        <v>43903.291666666664</v>
      </c>
      <c r="C84" s="22">
        <v>67.531700000000001</v>
      </c>
      <c r="D84" s="31">
        <f t="shared" si="6"/>
        <v>60.306399999999996</v>
      </c>
      <c r="E84" s="32">
        <f>MA1SONY[[#This Row],[Adj Close]]-MA1SONY[[#This Row],[Naive Trend ]]</f>
        <v>7.2253000000000043</v>
      </c>
      <c r="F84" s="22">
        <f t="shared" si="5"/>
        <v>52.204960090000064</v>
      </c>
      <c r="G84" s="22">
        <f>ABS(MA1SONY[[#This Row],[Erorr 1]])</f>
        <v>7.2253000000000043</v>
      </c>
      <c r="H84" s="33">
        <f>MA1SONY[[#This Row],[Abs Erorr 1]]/MA1SONY[[#This Row],[Adj Close]]</f>
        <v>0.10699123522730812</v>
      </c>
      <c r="I84" s="31">
        <f t="shared" si="8"/>
        <v>65.514399999999995</v>
      </c>
      <c r="J84" s="34">
        <f>(MA1SONY[[#This Row],[Adj Close]]-MA1SONY[[#This Row],[3-MA]])</f>
        <v>2.0173000000000059</v>
      </c>
      <c r="K84" s="18">
        <f t="shared" si="7"/>
        <v>4.0694992900000235</v>
      </c>
      <c r="L84" s="18">
        <f>ABS(MA1SONY[[#This Row],[Erorr 2]])</f>
        <v>2.0173000000000059</v>
      </c>
      <c r="M84" s="33">
        <f>MA1SONY[[#This Row],[Abs Erorr 2]]/MA1SONY[[#This Row],[Adj Close]]</f>
        <v>2.9871897197908625E-2</v>
      </c>
      <c r="N84" s="31">
        <f t="shared" si="9"/>
        <v>67.098399999999998</v>
      </c>
      <c r="O84" s="35">
        <f>MA1SONY[[#This Row],[Adj Close]]-MA1SONY[[#This Row],[6-MA]]</f>
        <v>0.43330000000000268</v>
      </c>
      <c r="P84" s="18">
        <f>(MA1SONY[[#This Row],[Adj Close]]-N84)^2</f>
        <v>0.18774889000000233</v>
      </c>
      <c r="Q84" s="18">
        <f>ABS(MA1SONY[[#This Row],[Erorr 3]])</f>
        <v>0.43330000000000268</v>
      </c>
      <c r="R84" s="36">
        <f>MA1SONY[[#This Row],[Abs Erorr 3]]/MA1SONY[[#This Row],[Adj Close]]</f>
        <v>6.4162460000266935E-3</v>
      </c>
    </row>
    <row r="85" spans="2:18">
      <c r="B85" s="26">
        <v>43906.291666666664</v>
      </c>
      <c r="C85" s="22">
        <v>58.843899999999998</v>
      </c>
      <c r="D85" s="31">
        <f t="shared" si="6"/>
        <v>67.531700000000001</v>
      </c>
      <c r="E85" s="32">
        <f>MA1SONY[[#This Row],[Adj Close]]-MA1SONY[[#This Row],[Naive Trend ]]</f>
        <v>-8.6878000000000029</v>
      </c>
      <c r="F85" s="22">
        <f t="shared" si="5"/>
        <v>75.477868840000056</v>
      </c>
      <c r="G85" s="22">
        <f>ABS(MA1SONY[[#This Row],[Erorr 1]])</f>
        <v>8.6878000000000029</v>
      </c>
      <c r="H85" s="33">
        <f>MA1SONY[[#This Row],[Abs Erorr 1]]/MA1SONY[[#This Row],[Adj Close]]</f>
        <v>0.14764147175833015</v>
      </c>
      <c r="I85" s="31">
        <f t="shared" si="8"/>
        <v>64.917566666666673</v>
      </c>
      <c r="J85" s="34">
        <f>(MA1SONY[[#This Row],[Adj Close]]-MA1SONY[[#This Row],[3-MA]])</f>
        <v>-6.073666666666675</v>
      </c>
      <c r="K85" s="18">
        <f t="shared" si="7"/>
        <v>36.889426777777878</v>
      </c>
      <c r="L85" s="18">
        <f>ABS(MA1SONY[[#This Row],[Erorr 2]])</f>
        <v>6.073666666666675</v>
      </c>
      <c r="M85" s="33">
        <f>MA1SONY[[#This Row],[Abs Erorr 2]]/MA1SONY[[#This Row],[Adj Close]]</f>
        <v>0.10321658942841441</v>
      </c>
      <c r="N85" s="31">
        <f t="shared" si="9"/>
        <v>66.493066666666664</v>
      </c>
      <c r="O85" s="35">
        <f>MA1SONY[[#This Row],[Adj Close]]-MA1SONY[[#This Row],[6-MA]]</f>
        <v>-7.649166666666666</v>
      </c>
      <c r="P85" s="18">
        <f>(MA1SONY[[#This Row],[Adj Close]]-N85)^2</f>
        <v>58.509750694444435</v>
      </c>
      <c r="Q85" s="18">
        <f>ABS(MA1SONY[[#This Row],[Erorr 3]])</f>
        <v>7.649166666666666</v>
      </c>
      <c r="R85" s="36">
        <f>MA1SONY[[#This Row],[Abs Erorr 3]]/MA1SONY[[#This Row],[Adj Close]]</f>
        <v>0.1299908175132285</v>
      </c>
    </row>
    <row r="86" spans="2:18">
      <c r="B86" s="26">
        <v>43907.291666666664</v>
      </c>
      <c r="C86" s="22">
        <v>61.4313</v>
      </c>
      <c r="D86" s="31">
        <f t="shared" si="6"/>
        <v>58.843899999999998</v>
      </c>
      <c r="E86" s="32">
        <f>MA1SONY[[#This Row],[Adj Close]]-MA1SONY[[#This Row],[Naive Trend ]]</f>
        <v>2.5874000000000024</v>
      </c>
      <c r="F86" s="22">
        <f t="shared" si="5"/>
        <v>6.6946387600000126</v>
      </c>
      <c r="G86" s="22">
        <f>ABS(MA1SONY[[#This Row],[Erorr 1]])</f>
        <v>2.5874000000000024</v>
      </c>
      <c r="H86" s="33">
        <f>MA1SONY[[#This Row],[Abs Erorr 1]]/MA1SONY[[#This Row],[Adj Close]]</f>
        <v>4.2118594267091893E-2</v>
      </c>
      <c r="I86" s="31">
        <f t="shared" si="8"/>
        <v>62.227333333333327</v>
      </c>
      <c r="J86" s="34">
        <f>(MA1SONY[[#This Row],[Adj Close]]-MA1SONY[[#This Row],[3-MA]])</f>
        <v>-0.79603333333332671</v>
      </c>
      <c r="K86" s="18">
        <f t="shared" si="7"/>
        <v>0.63366906777776721</v>
      </c>
      <c r="L86" s="18">
        <f>ABS(MA1SONY[[#This Row],[Erorr 2]])</f>
        <v>0.79603333333332671</v>
      </c>
      <c r="M86" s="33">
        <f>MA1SONY[[#This Row],[Abs Erorr 2]]/MA1SONY[[#This Row],[Adj Close]]</f>
        <v>1.29581065895289E-2</v>
      </c>
      <c r="N86" s="31">
        <f t="shared" si="9"/>
        <v>64.597283333333337</v>
      </c>
      <c r="O86" s="35">
        <f>MA1SONY[[#This Row],[Adj Close]]-MA1SONY[[#This Row],[6-MA]]</f>
        <v>-3.1659833333333367</v>
      </c>
      <c r="P86" s="18">
        <f>(MA1SONY[[#This Row],[Adj Close]]-N86)^2</f>
        <v>10.023450466944466</v>
      </c>
      <c r="Q86" s="18">
        <f>ABS(MA1SONY[[#This Row],[Erorr 3]])</f>
        <v>3.1659833333333367</v>
      </c>
      <c r="R86" s="36">
        <f>MA1SONY[[#This Row],[Abs Erorr 3]]/MA1SONY[[#This Row],[Adj Close]]</f>
        <v>5.153697436540227E-2</v>
      </c>
    </row>
    <row r="87" spans="2:18">
      <c r="B87" s="26">
        <v>43908.291666666664</v>
      </c>
      <c r="C87" s="22">
        <v>59.927500000000002</v>
      </c>
      <c r="D87" s="31">
        <f t="shared" si="6"/>
        <v>61.4313</v>
      </c>
      <c r="E87" s="32">
        <f>MA1SONY[[#This Row],[Adj Close]]-MA1SONY[[#This Row],[Naive Trend ]]</f>
        <v>-1.5037999999999982</v>
      </c>
      <c r="F87" s="22">
        <f t="shared" si="5"/>
        <v>2.2614144399999949</v>
      </c>
      <c r="G87" s="22">
        <f>ABS(MA1SONY[[#This Row],[Erorr 1]])</f>
        <v>1.5037999999999982</v>
      </c>
      <c r="H87" s="33">
        <f>MA1SONY[[#This Row],[Abs Erorr 1]]/MA1SONY[[#This Row],[Adj Close]]</f>
        <v>2.5093654832923085E-2</v>
      </c>
      <c r="I87" s="31">
        <f t="shared" si="8"/>
        <v>62.602299999999993</v>
      </c>
      <c r="J87" s="34">
        <f>(MA1SONY[[#This Row],[Adj Close]]-MA1SONY[[#This Row],[3-MA]])</f>
        <v>-2.6747999999999905</v>
      </c>
      <c r="K87" s="18">
        <f t="shared" si="7"/>
        <v>7.1545550399999494</v>
      </c>
      <c r="L87" s="18">
        <f>ABS(MA1SONY[[#This Row],[Erorr 2]])</f>
        <v>2.6747999999999905</v>
      </c>
      <c r="M87" s="33">
        <f>MA1SONY[[#This Row],[Abs Erorr 2]]/MA1SONY[[#This Row],[Adj Close]]</f>
        <v>4.4633932668641116E-2</v>
      </c>
      <c r="N87" s="31">
        <f t="shared" si="9"/>
        <v>64.058350000000004</v>
      </c>
      <c r="O87" s="35">
        <f>MA1SONY[[#This Row],[Adj Close]]-MA1SONY[[#This Row],[6-MA]]</f>
        <v>-4.1308500000000024</v>
      </c>
      <c r="P87" s="18">
        <f>(MA1SONY[[#This Row],[Adj Close]]-N87)^2</f>
        <v>17.063921722500019</v>
      </c>
      <c r="Q87" s="18">
        <f>ABS(MA1SONY[[#This Row],[Erorr 3]])</f>
        <v>4.1308500000000024</v>
      </c>
      <c r="R87" s="36">
        <f>MA1SONY[[#This Row],[Abs Erorr 3]]/MA1SONY[[#This Row],[Adj Close]]</f>
        <v>6.8930791372908973E-2</v>
      </c>
    </row>
    <row r="88" spans="2:18">
      <c r="B88" s="26">
        <v>43909.291666666664</v>
      </c>
      <c r="C88" s="22">
        <v>59.468299999999999</v>
      </c>
      <c r="D88" s="31">
        <f t="shared" si="6"/>
        <v>59.927500000000002</v>
      </c>
      <c r="E88" s="32">
        <f>MA1SONY[[#This Row],[Adj Close]]-MA1SONY[[#This Row],[Naive Trend ]]</f>
        <v>-0.45920000000000272</v>
      </c>
      <c r="F88" s="22">
        <f t="shared" si="5"/>
        <v>0.21086464000000249</v>
      </c>
      <c r="G88" s="22">
        <f>ABS(MA1SONY[[#This Row],[Erorr 1]])</f>
        <v>0.45920000000000272</v>
      </c>
      <c r="H88" s="33">
        <f>MA1SONY[[#This Row],[Abs Erorr 1]]/MA1SONY[[#This Row],[Adj Close]]</f>
        <v>7.7217610054432818E-3</v>
      </c>
      <c r="I88" s="31">
        <f t="shared" si="8"/>
        <v>60.067566666666664</v>
      </c>
      <c r="J88" s="34">
        <f>(MA1SONY[[#This Row],[Adj Close]]-MA1SONY[[#This Row],[3-MA]])</f>
        <v>-0.59926666666666506</v>
      </c>
      <c r="K88" s="18">
        <f t="shared" si="7"/>
        <v>0.35912053777777586</v>
      </c>
      <c r="L88" s="18">
        <f>ABS(MA1SONY[[#This Row],[Erorr 2]])</f>
        <v>0.59926666666666506</v>
      </c>
      <c r="M88" s="33">
        <f>MA1SONY[[#This Row],[Abs Erorr 2]]/MA1SONY[[#This Row],[Adj Close]]</f>
        <v>1.0077077479374138E-2</v>
      </c>
      <c r="N88" s="31">
        <f t="shared" si="9"/>
        <v>62.492566666666669</v>
      </c>
      <c r="O88" s="35">
        <f>MA1SONY[[#This Row],[Adj Close]]-MA1SONY[[#This Row],[6-MA]]</f>
        <v>-3.0242666666666693</v>
      </c>
      <c r="P88" s="18">
        <f>(MA1SONY[[#This Row],[Adj Close]]-N88)^2</f>
        <v>9.1461888711111268</v>
      </c>
      <c r="Q88" s="18">
        <f>ABS(MA1SONY[[#This Row],[Erorr 3]])</f>
        <v>3.0242666666666693</v>
      </c>
      <c r="R88" s="36">
        <f>MA1SONY[[#This Row],[Abs Erorr 3]]/MA1SONY[[#This Row],[Adj Close]]</f>
        <v>5.0855105437126492E-2</v>
      </c>
    </row>
    <row r="89" spans="2:18">
      <c r="B89" s="26">
        <v>43910.291666666664</v>
      </c>
      <c r="C89" s="22">
        <v>55.692900000000002</v>
      </c>
      <c r="D89" s="31">
        <f t="shared" si="6"/>
        <v>59.468299999999999</v>
      </c>
      <c r="E89" s="32">
        <f>MA1SONY[[#This Row],[Adj Close]]-MA1SONY[[#This Row],[Naive Trend ]]</f>
        <v>-3.7753999999999976</v>
      </c>
      <c r="F89" s="22">
        <f t="shared" si="5"/>
        <v>14.253645159999982</v>
      </c>
      <c r="G89" s="22">
        <f>ABS(MA1SONY[[#This Row],[Erorr 1]])</f>
        <v>3.7753999999999976</v>
      </c>
      <c r="H89" s="33">
        <f>MA1SONY[[#This Row],[Abs Erorr 1]]/MA1SONY[[#This Row],[Adj Close]]</f>
        <v>6.7789610524860391E-2</v>
      </c>
      <c r="I89" s="31">
        <f t="shared" si="8"/>
        <v>60.275700000000001</v>
      </c>
      <c r="J89" s="34">
        <f>(MA1SONY[[#This Row],[Adj Close]]-MA1SONY[[#This Row],[3-MA]])</f>
        <v>-4.5827999999999989</v>
      </c>
      <c r="K89" s="18">
        <f t="shared" si="7"/>
        <v>21.00205583999999</v>
      </c>
      <c r="L89" s="18">
        <f>ABS(MA1SONY[[#This Row],[Erorr 2]])</f>
        <v>4.5827999999999989</v>
      </c>
      <c r="M89" s="33">
        <f>MA1SONY[[#This Row],[Abs Erorr 2]]/MA1SONY[[#This Row],[Adj Close]]</f>
        <v>8.2286970152389241E-2</v>
      </c>
      <c r="N89" s="31">
        <f t="shared" si="9"/>
        <v>61.251516666666667</v>
      </c>
      <c r="O89" s="35">
        <f>MA1SONY[[#This Row],[Adj Close]]-MA1SONY[[#This Row],[6-MA]]</f>
        <v>-5.5586166666666657</v>
      </c>
      <c r="P89" s="18">
        <f>(MA1SONY[[#This Row],[Adj Close]]-N89)^2</f>
        <v>30.898219246944432</v>
      </c>
      <c r="Q89" s="18">
        <f>ABS(MA1SONY[[#This Row],[Erorr 3]])</f>
        <v>5.5586166666666657</v>
      </c>
      <c r="R89" s="36">
        <f>MA1SONY[[#This Row],[Abs Erorr 3]]/MA1SONY[[#This Row],[Adj Close]]</f>
        <v>9.9808353787765869E-2</v>
      </c>
    </row>
    <row r="90" spans="2:18">
      <c r="B90" s="26">
        <v>43913.291666666664</v>
      </c>
      <c r="C90" s="22">
        <v>54.509799999999998</v>
      </c>
      <c r="D90" s="31">
        <f t="shared" si="6"/>
        <v>55.692900000000002</v>
      </c>
      <c r="E90" s="32">
        <f>MA1SONY[[#This Row],[Adj Close]]-MA1SONY[[#This Row],[Naive Trend ]]</f>
        <v>-1.1831000000000031</v>
      </c>
      <c r="F90" s="22">
        <f t="shared" si="5"/>
        <v>1.3997256100000075</v>
      </c>
      <c r="G90" s="22">
        <f>ABS(MA1SONY[[#This Row],[Erorr 1]])</f>
        <v>1.1831000000000031</v>
      </c>
      <c r="H90" s="33">
        <f>MA1SONY[[#This Row],[Abs Erorr 1]]/MA1SONY[[#This Row],[Adj Close]]</f>
        <v>2.1704354079449994E-2</v>
      </c>
      <c r="I90" s="31">
        <f t="shared" si="8"/>
        <v>58.362900000000003</v>
      </c>
      <c r="J90" s="34">
        <f>(MA1SONY[[#This Row],[Adj Close]]-MA1SONY[[#This Row],[3-MA]])</f>
        <v>-3.8531000000000049</v>
      </c>
      <c r="K90" s="18">
        <f t="shared" si="7"/>
        <v>14.846379610000037</v>
      </c>
      <c r="L90" s="18">
        <f>ABS(MA1SONY[[#This Row],[Erorr 2]])</f>
        <v>3.8531000000000049</v>
      </c>
      <c r="M90" s="33">
        <f>MA1SONY[[#This Row],[Abs Erorr 2]]/MA1SONY[[#This Row],[Adj Close]]</f>
        <v>7.0686371991825411E-2</v>
      </c>
      <c r="N90" s="31">
        <f t="shared" si="9"/>
        <v>60.482599999999998</v>
      </c>
      <c r="O90" s="35">
        <f>MA1SONY[[#This Row],[Adj Close]]-MA1SONY[[#This Row],[6-MA]]</f>
        <v>-5.9727999999999994</v>
      </c>
      <c r="P90" s="18">
        <f>(MA1SONY[[#This Row],[Adj Close]]-N90)^2</f>
        <v>35.674339839999995</v>
      </c>
      <c r="Q90" s="18">
        <f>ABS(MA1SONY[[#This Row],[Erorr 3]])</f>
        <v>5.9727999999999994</v>
      </c>
      <c r="R90" s="36">
        <f>MA1SONY[[#This Row],[Abs Erorr 3]]/MA1SONY[[#This Row],[Adj Close]]</f>
        <v>0.10957295752323434</v>
      </c>
    </row>
    <row r="91" spans="2:18">
      <c r="B91" s="26">
        <v>43914.291666666664</v>
      </c>
      <c r="C91" s="22">
        <v>59.978499999999997</v>
      </c>
      <c r="D91" s="31">
        <f t="shared" si="6"/>
        <v>54.509799999999998</v>
      </c>
      <c r="E91" s="32">
        <f>MA1SONY[[#This Row],[Adj Close]]-MA1SONY[[#This Row],[Naive Trend ]]</f>
        <v>5.4686999999999983</v>
      </c>
      <c r="F91" s="22">
        <f t="shared" si="5"/>
        <v>29.906679689999983</v>
      </c>
      <c r="G91" s="22">
        <f>ABS(MA1SONY[[#This Row],[Erorr 1]])</f>
        <v>5.4686999999999983</v>
      </c>
      <c r="H91" s="33">
        <f>MA1SONY[[#This Row],[Abs Erorr 1]]/MA1SONY[[#This Row],[Adj Close]]</f>
        <v>9.1177671999133E-2</v>
      </c>
      <c r="I91" s="31">
        <f t="shared" si="8"/>
        <v>56.556999999999995</v>
      </c>
      <c r="J91" s="34">
        <f>(MA1SONY[[#This Row],[Adj Close]]-MA1SONY[[#This Row],[3-MA]])</f>
        <v>3.4215000000000018</v>
      </c>
      <c r="K91" s="18">
        <f t="shared" si="7"/>
        <v>11.706662250000011</v>
      </c>
      <c r="L91" s="18">
        <f>ABS(MA1SONY[[#This Row],[Erorr 2]])</f>
        <v>3.4215000000000018</v>
      </c>
      <c r="M91" s="33">
        <f>MA1SONY[[#This Row],[Abs Erorr 2]]/MA1SONY[[#This Row],[Adj Close]]</f>
        <v>5.7045441283126483E-2</v>
      </c>
      <c r="N91" s="31">
        <f t="shared" si="9"/>
        <v>58.312283333333333</v>
      </c>
      <c r="O91" s="35">
        <f>MA1SONY[[#This Row],[Adj Close]]-MA1SONY[[#This Row],[6-MA]]</f>
        <v>1.6662166666666636</v>
      </c>
      <c r="P91" s="18">
        <f>(MA1SONY[[#This Row],[Adj Close]]-N91)^2</f>
        <v>2.7762779802777673</v>
      </c>
      <c r="Q91" s="18">
        <f>ABS(MA1SONY[[#This Row],[Erorr 3]])</f>
        <v>1.6662166666666636</v>
      </c>
      <c r="R91" s="36">
        <f>MA1SONY[[#This Row],[Abs Erorr 3]]/MA1SONY[[#This Row],[Adj Close]]</f>
        <v>2.7780232361040432E-2</v>
      </c>
    </row>
    <row r="92" spans="2:18">
      <c r="B92" s="26">
        <v>43915.291666666664</v>
      </c>
      <c r="C92" s="22">
        <v>59.648099999999999</v>
      </c>
      <c r="D92" s="31">
        <f t="shared" si="6"/>
        <v>59.978499999999997</v>
      </c>
      <c r="E92" s="32">
        <f>MA1SONY[[#This Row],[Adj Close]]-MA1SONY[[#This Row],[Naive Trend ]]</f>
        <v>-0.33039999999999736</v>
      </c>
      <c r="F92" s="22">
        <f t="shared" si="5"/>
        <v>0.10916415999999826</v>
      </c>
      <c r="G92" s="22">
        <f>ABS(MA1SONY[[#This Row],[Erorr 1]])</f>
        <v>0.33039999999999736</v>
      </c>
      <c r="H92" s="33">
        <f>MA1SONY[[#This Row],[Abs Erorr 1]]/MA1SONY[[#This Row],[Adj Close]]</f>
        <v>5.5391538037254722E-3</v>
      </c>
      <c r="I92" s="31">
        <f t="shared" si="8"/>
        <v>56.727066666666666</v>
      </c>
      <c r="J92" s="34">
        <f>(MA1SONY[[#This Row],[Adj Close]]-MA1SONY[[#This Row],[3-MA]])</f>
        <v>2.9210333333333338</v>
      </c>
      <c r="K92" s="18">
        <f t="shared" si="7"/>
        <v>8.5324357344444479</v>
      </c>
      <c r="L92" s="18">
        <f>ABS(MA1SONY[[#This Row],[Erorr 2]])</f>
        <v>2.9210333333333338</v>
      </c>
      <c r="M92" s="33">
        <f>MA1SONY[[#This Row],[Abs Erorr 2]]/MA1SONY[[#This Row],[Adj Close]]</f>
        <v>4.8971104416290441E-2</v>
      </c>
      <c r="N92" s="31">
        <f t="shared" si="9"/>
        <v>58.501383333333337</v>
      </c>
      <c r="O92" s="35">
        <f>MA1SONY[[#This Row],[Adj Close]]-MA1SONY[[#This Row],[6-MA]]</f>
        <v>1.1467166666666628</v>
      </c>
      <c r="P92" s="18">
        <f>(MA1SONY[[#This Row],[Adj Close]]-N92)^2</f>
        <v>1.3149591136111023</v>
      </c>
      <c r="Q92" s="18">
        <f>ABS(MA1SONY[[#This Row],[Erorr 3]])</f>
        <v>1.1467166666666628</v>
      </c>
      <c r="R92" s="36">
        <f>MA1SONY[[#This Row],[Abs Erorr 3]]/MA1SONY[[#This Row],[Adj Close]]</f>
        <v>1.9224697294074125E-2</v>
      </c>
    </row>
    <row r="93" spans="2:18">
      <c r="B93" s="26">
        <v>43916.291666666664</v>
      </c>
      <c r="C93" s="22">
        <v>62.786900000000003</v>
      </c>
      <c r="D93" s="31">
        <f t="shared" si="6"/>
        <v>59.648099999999999</v>
      </c>
      <c r="E93" s="32">
        <f>MA1SONY[[#This Row],[Adj Close]]-MA1SONY[[#This Row],[Naive Trend ]]</f>
        <v>3.1388000000000034</v>
      </c>
      <c r="F93" s="22">
        <f t="shared" si="5"/>
        <v>9.8520654400000218</v>
      </c>
      <c r="G93" s="22">
        <f>ABS(MA1SONY[[#This Row],[Erorr 1]])</f>
        <v>3.1388000000000034</v>
      </c>
      <c r="H93" s="33">
        <f>MA1SONY[[#This Row],[Abs Erorr 1]]/MA1SONY[[#This Row],[Adj Close]]</f>
        <v>4.9991319845381813E-2</v>
      </c>
      <c r="I93" s="31">
        <f t="shared" si="8"/>
        <v>58.045466666666663</v>
      </c>
      <c r="J93" s="34">
        <f>(MA1SONY[[#This Row],[Adj Close]]-MA1SONY[[#This Row],[3-MA]])</f>
        <v>4.7414333333333403</v>
      </c>
      <c r="K93" s="18">
        <f t="shared" si="7"/>
        <v>22.481190054444511</v>
      </c>
      <c r="L93" s="18">
        <f>ABS(MA1SONY[[#This Row],[Erorr 2]])</f>
        <v>4.7414333333333403</v>
      </c>
      <c r="M93" s="33">
        <f>MA1SONY[[#This Row],[Abs Erorr 2]]/MA1SONY[[#This Row],[Adj Close]]</f>
        <v>7.5516283386077993E-2</v>
      </c>
      <c r="N93" s="31">
        <f t="shared" si="9"/>
        <v>58.204183333333333</v>
      </c>
      <c r="O93" s="35">
        <f>MA1SONY[[#This Row],[Adj Close]]-MA1SONY[[#This Row],[6-MA]]</f>
        <v>4.5827166666666699</v>
      </c>
      <c r="P93" s="18">
        <f>(MA1SONY[[#This Row],[Adj Close]]-N93)^2</f>
        <v>21.001292046944474</v>
      </c>
      <c r="Q93" s="18">
        <f>ABS(MA1SONY[[#This Row],[Erorr 3]])</f>
        <v>4.5827166666666699</v>
      </c>
      <c r="R93" s="36">
        <f>MA1SONY[[#This Row],[Abs Erorr 3]]/MA1SONY[[#This Row],[Adj Close]]</f>
        <v>7.2988420620649683E-2</v>
      </c>
    </row>
    <row r="94" spans="2:18">
      <c r="B94" s="26">
        <v>43917.291666666664</v>
      </c>
      <c r="C94" s="22">
        <v>60.187399999999997</v>
      </c>
      <c r="D94" s="31">
        <f t="shared" si="6"/>
        <v>62.786900000000003</v>
      </c>
      <c r="E94" s="32">
        <f>MA1SONY[[#This Row],[Adj Close]]-MA1SONY[[#This Row],[Naive Trend ]]</f>
        <v>-2.5995000000000061</v>
      </c>
      <c r="F94" s="22">
        <f t="shared" si="5"/>
        <v>6.7574002500000319</v>
      </c>
      <c r="G94" s="22">
        <f>ABS(MA1SONY[[#This Row],[Erorr 1]])</f>
        <v>2.5995000000000061</v>
      </c>
      <c r="H94" s="33">
        <f>MA1SONY[[#This Row],[Abs Erorr 1]]/MA1SONY[[#This Row],[Adj Close]]</f>
        <v>4.3190102911905254E-2</v>
      </c>
      <c r="I94" s="31">
        <f t="shared" si="8"/>
        <v>60.804499999999997</v>
      </c>
      <c r="J94" s="34">
        <f>(MA1SONY[[#This Row],[Adj Close]]-MA1SONY[[#This Row],[3-MA]])</f>
        <v>-0.61710000000000065</v>
      </c>
      <c r="K94" s="18">
        <f t="shared" si="7"/>
        <v>0.38081241000000082</v>
      </c>
      <c r="L94" s="18">
        <f>ABS(MA1SONY[[#This Row],[Erorr 2]])</f>
        <v>0.61710000000000065</v>
      </c>
      <c r="M94" s="33">
        <f>MA1SONY[[#This Row],[Abs Erorr 2]]/MA1SONY[[#This Row],[Adj Close]]</f>
        <v>1.025297653661731E-2</v>
      </c>
      <c r="N94" s="31">
        <f t="shared" si="9"/>
        <v>58.680749999999996</v>
      </c>
      <c r="O94" s="35">
        <f>MA1SONY[[#This Row],[Adj Close]]-MA1SONY[[#This Row],[6-MA]]</f>
        <v>1.5066500000000005</v>
      </c>
      <c r="P94" s="18">
        <f>(MA1SONY[[#This Row],[Adj Close]]-N94)^2</f>
        <v>2.2699942225000016</v>
      </c>
      <c r="Q94" s="18">
        <f>ABS(MA1SONY[[#This Row],[Erorr 3]])</f>
        <v>1.5066500000000005</v>
      </c>
      <c r="R94" s="36">
        <f>MA1SONY[[#This Row],[Abs Erorr 3]]/MA1SONY[[#This Row],[Adj Close]]</f>
        <v>2.5032648029321761E-2</v>
      </c>
    </row>
    <row r="95" spans="2:18">
      <c r="B95" s="26">
        <v>43920.291666666664</v>
      </c>
      <c r="C95" s="22">
        <v>61.905000000000001</v>
      </c>
      <c r="D95" s="31">
        <f t="shared" si="6"/>
        <v>60.187399999999997</v>
      </c>
      <c r="E95" s="32">
        <f>MA1SONY[[#This Row],[Adj Close]]-MA1SONY[[#This Row],[Naive Trend ]]</f>
        <v>1.7176000000000045</v>
      </c>
      <c r="F95" s="22">
        <f t="shared" si="5"/>
        <v>2.9501497600000155</v>
      </c>
      <c r="G95" s="22">
        <f>ABS(MA1SONY[[#This Row],[Erorr 1]])</f>
        <v>1.7176000000000045</v>
      </c>
      <c r="H95" s="33">
        <f>MA1SONY[[#This Row],[Abs Erorr 1]]/MA1SONY[[#This Row],[Adj Close]]</f>
        <v>2.7745739439463766E-2</v>
      </c>
      <c r="I95" s="31">
        <f t="shared" si="8"/>
        <v>60.874133333333333</v>
      </c>
      <c r="J95" s="34">
        <f>(MA1SONY[[#This Row],[Adj Close]]-MA1SONY[[#This Row],[3-MA]])</f>
        <v>1.0308666666666682</v>
      </c>
      <c r="K95" s="18">
        <f t="shared" si="7"/>
        <v>1.0626860844444475</v>
      </c>
      <c r="L95" s="18">
        <f>ABS(MA1SONY[[#This Row],[Erorr 2]])</f>
        <v>1.0308666666666682</v>
      </c>
      <c r="M95" s="33">
        <f>MA1SONY[[#This Row],[Abs Erorr 2]]/MA1SONY[[#This Row],[Adj Close]]</f>
        <v>1.6652397490778906E-2</v>
      </c>
      <c r="N95" s="31">
        <f t="shared" si="9"/>
        <v>58.800599999999996</v>
      </c>
      <c r="O95" s="35">
        <f>MA1SONY[[#This Row],[Adj Close]]-MA1SONY[[#This Row],[6-MA]]</f>
        <v>3.1044000000000054</v>
      </c>
      <c r="P95" s="18">
        <f>(MA1SONY[[#This Row],[Adj Close]]-N95)^2</f>
        <v>9.6372993600000338</v>
      </c>
      <c r="Q95" s="18">
        <f>ABS(MA1SONY[[#This Row],[Erorr 3]])</f>
        <v>3.1044000000000054</v>
      </c>
      <c r="R95" s="36">
        <f>MA1SONY[[#This Row],[Abs Erorr 3]]/MA1SONY[[#This Row],[Adj Close]]</f>
        <v>5.014780712381884E-2</v>
      </c>
    </row>
    <row r="96" spans="2:18">
      <c r="B96" s="26">
        <v>43921.291666666664</v>
      </c>
      <c r="C96" s="22">
        <v>61.778700000000001</v>
      </c>
      <c r="D96" s="31">
        <f t="shared" si="6"/>
        <v>61.905000000000001</v>
      </c>
      <c r="E96" s="32">
        <f>MA1SONY[[#This Row],[Adj Close]]-MA1SONY[[#This Row],[Naive Trend ]]</f>
        <v>-0.12630000000000052</v>
      </c>
      <c r="F96" s="22">
        <f t="shared" si="5"/>
        <v>1.5951690000000133E-2</v>
      </c>
      <c r="G96" s="22">
        <f>ABS(MA1SONY[[#This Row],[Erorr 1]])</f>
        <v>0.12630000000000052</v>
      </c>
      <c r="H96" s="33">
        <f>MA1SONY[[#This Row],[Abs Erorr 1]]/MA1SONY[[#This Row],[Adj Close]]</f>
        <v>2.0443939416012399E-3</v>
      </c>
      <c r="I96" s="31">
        <f t="shared" si="8"/>
        <v>61.626433333333331</v>
      </c>
      <c r="J96" s="34">
        <f>(MA1SONY[[#This Row],[Adj Close]]-MA1SONY[[#This Row],[3-MA]])</f>
        <v>0.15226666666666944</v>
      </c>
      <c r="K96" s="18">
        <f t="shared" si="7"/>
        <v>2.3185137777778621E-2</v>
      </c>
      <c r="L96" s="18">
        <f>ABS(MA1SONY[[#This Row],[Erorr 2]])</f>
        <v>0.15226666666666944</v>
      </c>
      <c r="M96" s="33">
        <f>MA1SONY[[#This Row],[Abs Erorr 2]]/MA1SONY[[#This Row],[Adj Close]]</f>
        <v>2.46471140808514E-3</v>
      </c>
      <c r="N96" s="31">
        <f t="shared" si="9"/>
        <v>59.83594999999999</v>
      </c>
      <c r="O96" s="35">
        <f>MA1SONY[[#This Row],[Adj Close]]-MA1SONY[[#This Row],[6-MA]]</f>
        <v>1.9427500000000109</v>
      </c>
      <c r="P96" s="18">
        <f>(MA1SONY[[#This Row],[Adj Close]]-N96)^2</f>
        <v>3.7742775625000422</v>
      </c>
      <c r="Q96" s="18">
        <f>ABS(MA1SONY[[#This Row],[Erorr 3]])</f>
        <v>1.9427500000000109</v>
      </c>
      <c r="R96" s="36">
        <f>MA1SONY[[#This Row],[Abs Erorr 3]]/MA1SONY[[#This Row],[Adj Close]]</f>
        <v>3.1446922644859973E-2</v>
      </c>
    </row>
    <row r="97" spans="2:18">
      <c r="B97" s="26">
        <v>43922.291666666664</v>
      </c>
      <c r="C97" s="22">
        <v>58.528100000000002</v>
      </c>
      <c r="D97" s="31">
        <f t="shared" si="6"/>
        <v>61.778700000000001</v>
      </c>
      <c r="E97" s="32">
        <f>MA1SONY[[#This Row],[Adj Close]]-MA1SONY[[#This Row],[Naive Trend ]]</f>
        <v>-3.2505999999999986</v>
      </c>
      <c r="F97" s="22">
        <f t="shared" si="5"/>
        <v>10.56640035999999</v>
      </c>
      <c r="G97" s="22">
        <f>ABS(MA1SONY[[#This Row],[Erorr 1]])</f>
        <v>3.2505999999999986</v>
      </c>
      <c r="H97" s="33">
        <f>MA1SONY[[#This Row],[Abs Erorr 1]]/MA1SONY[[#This Row],[Adj Close]]</f>
        <v>5.55391341936608E-2</v>
      </c>
      <c r="I97" s="31">
        <f t="shared" si="8"/>
        <v>61.290366666666671</v>
      </c>
      <c r="J97" s="34">
        <f>(MA1SONY[[#This Row],[Adj Close]]-MA1SONY[[#This Row],[3-MA]])</f>
        <v>-2.7622666666666689</v>
      </c>
      <c r="K97" s="18">
        <f t="shared" si="7"/>
        <v>7.6301171377777903</v>
      </c>
      <c r="L97" s="18">
        <f>ABS(MA1SONY[[#This Row],[Erorr 2]])</f>
        <v>2.7622666666666689</v>
      </c>
      <c r="M97" s="33">
        <f>MA1SONY[[#This Row],[Abs Erorr 2]]/MA1SONY[[#This Row],[Adj Close]]</f>
        <v>4.7195563612464249E-2</v>
      </c>
      <c r="N97" s="31">
        <f t="shared" si="9"/>
        <v>61.047433333333338</v>
      </c>
      <c r="O97" s="35">
        <f>MA1SONY[[#This Row],[Adj Close]]-MA1SONY[[#This Row],[6-MA]]</f>
        <v>-2.5193333333333356</v>
      </c>
      <c r="P97" s="18">
        <f>(MA1SONY[[#This Row],[Adj Close]]-N97)^2</f>
        <v>6.3470404444444561</v>
      </c>
      <c r="Q97" s="18">
        <f>ABS(MA1SONY[[#This Row],[Erorr 3]])</f>
        <v>2.5193333333333356</v>
      </c>
      <c r="R97" s="36">
        <f>MA1SONY[[#This Row],[Abs Erorr 3]]/MA1SONY[[#This Row],[Adj Close]]</f>
        <v>4.3044850820944738E-2</v>
      </c>
    </row>
    <row r="98" spans="2:18">
      <c r="B98" s="26">
        <v>43923.291666666664</v>
      </c>
      <c r="C98" s="22">
        <v>59.5047</v>
      </c>
      <c r="D98" s="31">
        <f t="shared" si="6"/>
        <v>58.528100000000002</v>
      </c>
      <c r="E98" s="32">
        <f>MA1SONY[[#This Row],[Adj Close]]-MA1SONY[[#This Row],[Naive Trend ]]</f>
        <v>0.97659999999999769</v>
      </c>
      <c r="F98" s="22">
        <f t="shared" si="5"/>
        <v>0.9537475599999955</v>
      </c>
      <c r="G98" s="22">
        <f>ABS(MA1SONY[[#This Row],[Erorr 1]])</f>
        <v>0.97659999999999769</v>
      </c>
      <c r="H98" s="33">
        <f>MA1SONY[[#This Row],[Abs Erorr 1]]/MA1SONY[[#This Row],[Adj Close]]</f>
        <v>1.6412148956300891E-2</v>
      </c>
      <c r="I98" s="31">
        <f t="shared" si="8"/>
        <v>60.73726666666667</v>
      </c>
      <c r="J98" s="34">
        <f>(MA1SONY[[#This Row],[Adj Close]]-MA1SONY[[#This Row],[3-MA]])</f>
        <v>-1.2325666666666706</v>
      </c>
      <c r="K98" s="18">
        <f t="shared" si="7"/>
        <v>1.5192205877777873</v>
      </c>
      <c r="L98" s="18">
        <f>ABS(MA1SONY[[#This Row],[Erorr 2]])</f>
        <v>1.2325666666666706</v>
      </c>
      <c r="M98" s="33">
        <f>MA1SONY[[#This Row],[Abs Erorr 2]]/MA1SONY[[#This Row],[Adj Close]]</f>
        <v>2.07137699487044E-2</v>
      </c>
      <c r="N98" s="31">
        <f t="shared" si="9"/>
        <v>60.805700000000002</v>
      </c>
      <c r="O98" s="35">
        <f>MA1SONY[[#This Row],[Adj Close]]-MA1SONY[[#This Row],[6-MA]]</f>
        <v>-1.3010000000000019</v>
      </c>
      <c r="P98" s="18">
        <f>(MA1SONY[[#This Row],[Adj Close]]-N98)^2</f>
        <v>1.6926010000000051</v>
      </c>
      <c r="Q98" s="18">
        <f>ABS(MA1SONY[[#This Row],[Erorr 3]])</f>
        <v>1.3010000000000019</v>
      </c>
      <c r="R98" s="36">
        <f>MA1SONY[[#This Row],[Abs Erorr 3]]/MA1SONY[[#This Row],[Adj Close]]</f>
        <v>2.1863819160503322E-2</v>
      </c>
    </row>
    <row r="99" spans="2:18">
      <c r="B99" s="26">
        <v>43924.291666666664</v>
      </c>
      <c r="C99" s="22">
        <v>58.649500000000003</v>
      </c>
      <c r="D99" s="31">
        <f t="shared" si="6"/>
        <v>59.5047</v>
      </c>
      <c r="E99" s="32">
        <f>MA1SONY[[#This Row],[Adj Close]]-MA1SONY[[#This Row],[Naive Trend ]]</f>
        <v>-0.85519999999999641</v>
      </c>
      <c r="F99" s="22">
        <f t="shared" si="5"/>
        <v>0.73136703999999386</v>
      </c>
      <c r="G99" s="22">
        <f>ABS(MA1SONY[[#This Row],[Erorr 1]])</f>
        <v>0.85519999999999641</v>
      </c>
      <c r="H99" s="33">
        <f>MA1SONY[[#This Row],[Abs Erorr 1]]/MA1SONY[[#This Row],[Adj Close]]</f>
        <v>1.4581539484565025E-2</v>
      </c>
      <c r="I99" s="31">
        <f t="shared" si="8"/>
        <v>59.937166666666677</v>
      </c>
      <c r="J99" s="34">
        <f>(MA1SONY[[#This Row],[Adj Close]]-MA1SONY[[#This Row],[3-MA]])</f>
        <v>-1.2876666666666736</v>
      </c>
      <c r="K99" s="18">
        <f t="shared" si="7"/>
        <v>1.6580854444444624</v>
      </c>
      <c r="L99" s="18">
        <f>ABS(MA1SONY[[#This Row],[Erorr 2]])</f>
        <v>1.2876666666666736</v>
      </c>
      <c r="M99" s="33">
        <f>MA1SONY[[#This Row],[Abs Erorr 2]]/MA1SONY[[#This Row],[Adj Close]]</f>
        <v>2.1955288053038365E-2</v>
      </c>
      <c r="N99" s="31">
        <f t="shared" si="9"/>
        <v>60.781800000000004</v>
      </c>
      <c r="O99" s="35">
        <f>MA1SONY[[#This Row],[Adj Close]]-MA1SONY[[#This Row],[6-MA]]</f>
        <v>-2.1323000000000008</v>
      </c>
      <c r="P99" s="18">
        <f>(MA1SONY[[#This Row],[Adj Close]]-N99)^2</f>
        <v>4.5467032900000035</v>
      </c>
      <c r="Q99" s="18">
        <f>ABS(MA1SONY[[#This Row],[Erorr 3]])</f>
        <v>2.1323000000000008</v>
      </c>
      <c r="R99" s="36">
        <f>MA1SONY[[#This Row],[Abs Erorr 3]]/MA1SONY[[#This Row],[Adj Close]]</f>
        <v>3.6356661182107272E-2</v>
      </c>
    </row>
    <row r="100" spans="2:18">
      <c r="B100" s="26">
        <v>43927.291666666664</v>
      </c>
      <c r="C100" s="22">
        <v>63.765999999999998</v>
      </c>
      <c r="D100" s="31">
        <f t="shared" si="6"/>
        <v>58.649500000000003</v>
      </c>
      <c r="E100" s="32">
        <f>MA1SONY[[#This Row],[Adj Close]]-MA1SONY[[#This Row],[Naive Trend ]]</f>
        <v>5.1164999999999949</v>
      </c>
      <c r="F100" s="22">
        <f t="shared" si="5"/>
        <v>26.178572249999949</v>
      </c>
      <c r="G100" s="22">
        <f>ABS(MA1SONY[[#This Row],[Erorr 1]])</f>
        <v>5.1164999999999949</v>
      </c>
      <c r="H100" s="33">
        <f>MA1SONY[[#This Row],[Abs Erorr 1]]/MA1SONY[[#This Row],[Adj Close]]</f>
        <v>8.0238685192735859E-2</v>
      </c>
      <c r="I100" s="31">
        <f t="shared" si="8"/>
        <v>58.894100000000002</v>
      </c>
      <c r="J100" s="34">
        <f>(MA1SONY[[#This Row],[Adj Close]]-MA1SONY[[#This Row],[3-MA]])</f>
        <v>4.8718999999999966</v>
      </c>
      <c r="K100" s="18">
        <f t="shared" si="7"/>
        <v>23.735409609999966</v>
      </c>
      <c r="L100" s="18">
        <f>ABS(MA1SONY[[#This Row],[Erorr 2]])</f>
        <v>4.8718999999999966</v>
      </c>
      <c r="M100" s="33">
        <f>MA1SONY[[#This Row],[Abs Erorr 2]]/MA1SONY[[#This Row],[Adj Close]]</f>
        <v>7.640278518332648E-2</v>
      </c>
      <c r="N100" s="31">
        <f t="shared" si="9"/>
        <v>60.092233333333333</v>
      </c>
      <c r="O100" s="35">
        <f>MA1SONY[[#This Row],[Adj Close]]-MA1SONY[[#This Row],[6-MA]]</f>
        <v>3.6737666666666655</v>
      </c>
      <c r="P100" s="18">
        <f>(MA1SONY[[#This Row],[Adj Close]]-N100)^2</f>
        <v>13.496561521111103</v>
      </c>
      <c r="Q100" s="18">
        <f>ABS(MA1SONY[[#This Row],[Erorr 3]])</f>
        <v>3.6737666666666655</v>
      </c>
      <c r="R100" s="36">
        <f>MA1SONY[[#This Row],[Abs Erorr 3]]/MA1SONY[[#This Row],[Adj Close]]</f>
        <v>5.7613252621564241E-2</v>
      </c>
    </row>
    <row r="101" spans="2:18">
      <c r="B101" s="26">
        <v>43928.291666666664</v>
      </c>
      <c r="C101" s="22">
        <v>63.0274</v>
      </c>
      <c r="D101" s="31">
        <f t="shared" si="6"/>
        <v>63.765999999999998</v>
      </c>
      <c r="E101" s="32">
        <f>MA1SONY[[#This Row],[Adj Close]]-MA1SONY[[#This Row],[Naive Trend ]]</f>
        <v>-0.73859999999999815</v>
      </c>
      <c r="F101" s="22">
        <f t="shared" si="5"/>
        <v>0.54552995999999732</v>
      </c>
      <c r="G101" s="22">
        <f>ABS(MA1SONY[[#This Row],[Erorr 1]])</f>
        <v>0.73859999999999815</v>
      </c>
      <c r="H101" s="33">
        <f>MA1SONY[[#This Row],[Abs Erorr 1]]/MA1SONY[[#This Row],[Adj Close]]</f>
        <v>1.1718712813792068E-2</v>
      </c>
      <c r="I101" s="31">
        <f t="shared" si="8"/>
        <v>60.640066666666662</v>
      </c>
      <c r="J101" s="34">
        <f>(MA1SONY[[#This Row],[Adj Close]]-MA1SONY[[#This Row],[3-MA]])</f>
        <v>2.3873333333333377</v>
      </c>
      <c r="K101" s="18">
        <f t="shared" si="7"/>
        <v>5.6993604444444657</v>
      </c>
      <c r="L101" s="18">
        <f>ABS(MA1SONY[[#This Row],[Erorr 2]])</f>
        <v>2.3873333333333377</v>
      </c>
      <c r="M101" s="33">
        <f>MA1SONY[[#This Row],[Abs Erorr 2]]/MA1SONY[[#This Row],[Adj Close]]</f>
        <v>3.7877706098194401E-2</v>
      </c>
      <c r="N101" s="31">
        <f t="shared" si="9"/>
        <v>60.68866666666667</v>
      </c>
      <c r="O101" s="35">
        <f>MA1SONY[[#This Row],[Adj Close]]-MA1SONY[[#This Row],[6-MA]]</f>
        <v>2.3387333333333302</v>
      </c>
      <c r="P101" s="18">
        <f>(MA1SONY[[#This Row],[Adj Close]]-N101)^2</f>
        <v>5.4696736044444298</v>
      </c>
      <c r="Q101" s="18">
        <f>ABS(MA1SONY[[#This Row],[Erorr 3]])</f>
        <v>2.3387333333333302</v>
      </c>
      <c r="R101" s="36">
        <f>MA1SONY[[#This Row],[Abs Erorr 3]]/MA1SONY[[#This Row],[Adj Close]]</f>
        <v>3.7106612891112917E-2</v>
      </c>
    </row>
    <row r="102" spans="2:18">
      <c r="B102" s="26">
        <v>43929.291666666664</v>
      </c>
      <c r="C102" s="22">
        <v>64.640600000000006</v>
      </c>
      <c r="D102" s="31">
        <f t="shared" si="6"/>
        <v>63.0274</v>
      </c>
      <c r="E102" s="32">
        <f>MA1SONY[[#This Row],[Adj Close]]-MA1SONY[[#This Row],[Naive Trend ]]</f>
        <v>1.6132000000000062</v>
      </c>
      <c r="F102" s="22">
        <f t="shared" si="5"/>
        <v>2.6024142400000199</v>
      </c>
      <c r="G102" s="22">
        <f>ABS(MA1SONY[[#This Row],[Erorr 1]])</f>
        <v>1.6132000000000062</v>
      </c>
      <c r="H102" s="33">
        <f>MA1SONY[[#This Row],[Abs Erorr 1]]/MA1SONY[[#This Row],[Adj Close]]</f>
        <v>2.4956451518086249E-2</v>
      </c>
      <c r="I102" s="31">
        <f t="shared" si="8"/>
        <v>61.814300000000003</v>
      </c>
      <c r="J102" s="34">
        <f>(MA1SONY[[#This Row],[Adj Close]]-MA1SONY[[#This Row],[3-MA]])</f>
        <v>2.8263000000000034</v>
      </c>
      <c r="K102" s="18">
        <f t="shared" si="7"/>
        <v>7.9879716900000188</v>
      </c>
      <c r="L102" s="18">
        <f>ABS(MA1SONY[[#This Row],[Erorr 2]])</f>
        <v>2.8263000000000034</v>
      </c>
      <c r="M102" s="33">
        <f>MA1SONY[[#This Row],[Abs Erorr 2]]/MA1SONY[[#This Row],[Adj Close]]</f>
        <v>4.3723294647636364E-2</v>
      </c>
      <c r="N102" s="31">
        <f t="shared" si="9"/>
        <v>60.875733333333336</v>
      </c>
      <c r="O102" s="35">
        <f>MA1SONY[[#This Row],[Adj Close]]-MA1SONY[[#This Row],[6-MA]]</f>
        <v>3.7648666666666699</v>
      </c>
      <c r="P102" s="18">
        <f>(MA1SONY[[#This Row],[Adj Close]]-N102)^2</f>
        <v>14.174221017777802</v>
      </c>
      <c r="Q102" s="18">
        <f>ABS(MA1SONY[[#This Row],[Erorr 3]])</f>
        <v>3.7648666666666699</v>
      </c>
      <c r="R102" s="36">
        <f>MA1SONY[[#This Row],[Abs Erorr 3]]/MA1SONY[[#This Row],[Adj Close]]</f>
        <v>5.8243064988051929E-2</v>
      </c>
    </row>
    <row r="103" spans="2:18">
      <c r="B103" s="26">
        <v>43930.291666666664</v>
      </c>
      <c r="C103" s="22">
        <v>65.106999999999999</v>
      </c>
      <c r="D103" s="31">
        <f t="shared" si="6"/>
        <v>64.640600000000006</v>
      </c>
      <c r="E103" s="32">
        <f>MA1SONY[[#This Row],[Adj Close]]-MA1SONY[[#This Row],[Naive Trend ]]</f>
        <v>0.46639999999999304</v>
      </c>
      <c r="F103" s="22">
        <f t="shared" si="5"/>
        <v>0.2175289599999935</v>
      </c>
      <c r="G103" s="22">
        <f>ABS(MA1SONY[[#This Row],[Erorr 1]])</f>
        <v>0.46639999999999304</v>
      </c>
      <c r="H103" s="33">
        <f>MA1SONY[[#This Row],[Abs Erorr 1]]/MA1SONY[[#This Row],[Adj Close]]</f>
        <v>7.1635922404655883E-3</v>
      </c>
      <c r="I103" s="31">
        <f t="shared" si="8"/>
        <v>63.81133333333333</v>
      </c>
      <c r="J103" s="34">
        <f>(MA1SONY[[#This Row],[Adj Close]]-MA1SONY[[#This Row],[3-MA]])</f>
        <v>1.2956666666666692</v>
      </c>
      <c r="K103" s="18">
        <f t="shared" si="7"/>
        <v>1.6787521111111177</v>
      </c>
      <c r="L103" s="18">
        <f>ABS(MA1SONY[[#This Row],[Erorr 2]])</f>
        <v>1.2956666666666692</v>
      </c>
      <c r="M103" s="33">
        <f>MA1SONY[[#This Row],[Abs Erorr 2]]/MA1SONY[[#This Row],[Adj Close]]</f>
        <v>1.9900573927022734E-2</v>
      </c>
      <c r="N103" s="31">
        <f t="shared" si="9"/>
        <v>61.352716666666659</v>
      </c>
      <c r="O103" s="35">
        <f>MA1SONY[[#This Row],[Adj Close]]-MA1SONY[[#This Row],[6-MA]]</f>
        <v>3.7542833333333405</v>
      </c>
      <c r="P103" s="18">
        <f>(MA1SONY[[#This Row],[Adj Close]]-N103)^2</f>
        <v>14.094643346944498</v>
      </c>
      <c r="Q103" s="18">
        <f>ABS(MA1SONY[[#This Row],[Erorr 3]])</f>
        <v>3.7542833333333405</v>
      </c>
      <c r="R103" s="36">
        <f>MA1SONY[[#This Row],[Abs Erorr 3]]/MA1SONY[[#This Row],[Adj Close]]</f>
        <v>5.7663282493945978E-2</v>
      </c>
    </row>
    <row r="104" spans="2:18">
      <c r="B104" s="26">
        <v>43934.291666666664</v>
      </c>
      <c r="C104" s="22">
        <v>66.385000000000005</v>
      </c>
      <c r="D104" s="31">
        <f t="shared" si="6"/>
        <v>65.106999999999999</v>
      </c>
      <c r="E104" s="32">
        <f>MA1SONY[[#This Row],[Adj Close]]-MA1SONY[[#This Row],[Naive Trend ]]</f>
        <v>1.2780000000000058</v>
      </c>
      <c r="F104" s="22">
        <f t="shared" si="5"/>
        <v>1.6332840000000148</v>
      </c>
      <c r="G104" s="22">
        <f>ABS(MA1SONY[[#This Row],[Erorr 1]])</f>
        <v>1.2780000000000058</v>
      </c>
      <c r="H104" s="33">
        <f>MA1SONY[[#This Row],[Abs Erorr 1]]/MA1SONY[[#This Row],[Adj Close]]</f>
        <v>1.9251336898395807E-2</v>
      </c>
      <c r="I104" s="31">
        <f t="shared" si="8"/>
        <v>64.25833333333334</v>
      </c>
      <c r="J104" s="34">
        <f>(MA1SONY[[#This Row],[Adj Close]]-MA1SONY[[#This Row],[3-MA]])</f>
        <v>2.1266666666666652</v>
      </c>
      <c r="K104" s="18">
        <f t="shared" si="7"/>
        <v>4.5227111111111045</v>
      </c>
      <c r="L104" s="18">
        <f>ABS(MA1SONY[[#This Row],[Erorr 2]])</f>
        <v>2.1266666666666652</v>
      </c>
      <c r="M104" s="33">
        <f>MA1SONY[[#This Row],[Abs Erorr 2]]/MA1SONY[[#This Row],[Adj Close]]</f>
        <v>3.2035349351007984E-2</v>
      </c>
      <c r="N104" s="31">
        <f t="shared" si="9"/>
        <v>62.449199999999998</v>
      </c>
      <c r="O104" s="35">
        <f>MA1SONY[[#This Row],[Adj Close]]-MA1SONY[[#This Row],[6-MA]]</f>
        <v>3.9358000000000075</v>
      </c>
      <c r="P104" s="18">
        <f>(MA1SONY[[#This Row],[Adj Close]]-N104)^2</f>
        <v>15.490521640000059</v>
      </c>
      <c r="Q104" s="18">
        <f>ABS(MA1SONY[[#This Row],[Erorr 3]])</f>
        <v>3.9358000000000075</v>
      </c>
      <c r="R104" s="36">
        <f>MA1SONY[[#This Row],[Abs Erorr 3]]/MA1SONY[[#This Row],[Adj Close]]</f>
        <v>5.9287489643744931E-2</v>
      </c>
    </row>
    <row r="105" spans="2:18">
      <c r="B105" s="26">
        <v>43935.291666666664</v>
      </c>
      <c r="C105" s="22">
        <v>69.7376</v>
      </c>
      <c r="D105" s="31">
        <f t="shared" si="6"/>
        <v>66.385000000000005</v>
      </c>
      <c r="E105" s="32">
        <f>MA1SONY[[#This Row],[Adj Close]]-MA1SONY[[#This Row],[Naive Trend ]]</f>
        <v>3.3525999999999954</v>
      </c>
      <c r="F105" s="22">
        <f t="shared" si="5"/>
        <v>11.239926759999969</v>
      </c>
      <c r="G105" s="22">
        <f>ABS(MA1SONY[[#This Row],[Erorr 1]])</f>
        <v>3.3525999999999954</v>
      </c>
      <c r="H105" s="33">
        <f>MA1SONY[[#This Row],[Abs Erorr 1]]/MA1SONY[[#This Row],[Adj Close]]</f>
        <v>4.8074496397925874E-2</v>
      </c>
      <c r="I105" s="31">
        <f t="shared" si="8"/>
        <v>65.377533333333346</v>
      </c>
      <c r="J105" s="34">
        <f>(MA1SONY[[#This Row],[Adj Close]]-MA1SONY[[#This Row],[3-MA]])</f>
        <v>4.3600666666666541</v>
      </c>
      <c r="K105" s="18">
        <f t="shared" si="7"/>
        <v>19.010181337777666</v>
      </c>
      <c r="L105" s="18">
        <f>ABS(MA1SONY[[#This Row],[Erorr 2]])</f>
        <v>4.3600666666666541</v>
      </c>
      <c r="M105" s="33">
        <f>MA1SONY[[#This Row],[Abs Erorr 2]]/MA1SONY[[#This Row],[Adj Close]]</f>
        <v>6.2521031217975004E-2</v>
      </c>
      <c r="N105" s="31">
        <f t="shared" si="9"/>
        <v>63.595916666666675</v>
      </c>
      <c r="O105" s="35">
        <f>MA1SONY[[#This Row],[Adj Close]]-MA1SONY[[#This Row],[6-MA]]</f>
        <v>6.1416833333333258</v>
      </c>
      <c r="P105" s="18">
        <f>(MA1SONY[[#This Row],[Adj Close]]-N105)^2</f>
        <v>37.72027416694435</v>
      </c>
      <c r="Q105" s="18">
        <f>ABS(MA1SONY[[#This Row],[Erorr 3]])</f>
        <v>6.1416833333333258</v>
      </c>
      <c r="R105" s="36">
        <f>MA1SONY[[#This Row],[Abs Erorr 3]]/MA1SONY[[#This Row],[Adj Close]]</f>
        <v>8.8068464262224769E-2</v>
      </c>
    </row>
    <row r="106" spans="2:18">
      <c r="B106" s="26">
        <v>43936.291666666664</v>
      </c>
      <c r="C106" s="22">
        <v>69.101100000000002</v>
      </c>
      <c r="D106" s="31">
        <f t="shared" si="6"/>
        <v>69.7376</v>
      </c>
      <c r="E106" s="32">
        <f>MA1SONY[[#This Row],[Adj Close]]-MA1SONY[[#This Row],[Naive Trend ]]</f>
        <v>-0.63649999999999807</v>
      </c>
      <c r="F106" s="22">
        <f t="shared" si="5"/>
        <v>0.40513224999999753</v>
      </c>
      <c r="G106" s="22">
        <f>ABS(MA1SONY[[#This Row],[Erorr 1]])</f>
        <v>0.63649999999999807</v>
      </c>
      <c r="H106" s="33">
        <f>MA1SONY[[#This Row],[Abs Erorr 1]]/MA1SONY[[#This Row],[Adj Close]]</f>
        <v>9.2111413566498667E-3</v>
      </c>
      <c r="I106" s="31">
        <f t="shared" si="8"/>
        <v>67.07653333333333</v>
      </c>
      <c r="J106" s="34">
        <f>(MA1SONY[[#This Row],[Adj Close]]-MA1SONY[[#This Row],[3-MA]])</f>
        <v>2.0245666666666722</v>
      </c>
      <c r="K106" s="18">
        <f t="shared" si="7"/>
        <v>4.0988701877778002</v>
      </c>
      <c r="L106" s="18">
        <f>ABS(MA1SONY[[#This Row],[Erorr 2]])</f>
        <v>2.0245666666666722</v>
      </c>
      <c r="M106" s="33">
        <f>MA1SONY[[#This Row],[Abs Erorr 2]]/MA1SONY[[#This Row],[Adj Close]]</f>
        <v>2.9298617050476362E-2</v>
      </c>
      <c r="N106" s="31">
        <f t="shared" si="9"/>
        <v>65.443933333333334</v>
      </c>
      <c r="O106" s="35">
        <f>MA1SONY[[#This Row],[Adj Close]]-MA1SONY[[#This Row],[6-MA]]</f>
        <v>3.6571666666666687</v>
      </c>
      <c r="P106" s="18">
        <f>(MA1SONY[[#This Row],[Adj Close]]-N106)^2</f>
        <v>13.374868027777792</v>
      </c>
      <c r="Q106" s="18">
        <f>ABS(MA1SONY[[#This Row],[Erorr 3]])</f>
        <v>3.6571666666666687</v>
      </c>
      <c r="R106" s="36">
        <f>MA1SONY[[#This Row],[Abs Erorr 3]]/MA1SONY[[#This Row],[Adj Close]]</f>
        <v>5.2924869020416009E-2</v>
      </c>
    </row>
    <row r="107" spans="2:18">
      <c r="B107" s="26">
        <v>43937.291666666664</v>
      </c>
      <c r="C107" s="22">
        <v>69.650099999999995</v>
      </c>
      <c r="D107" s="31">
        <f t="shared" si="6"/>
        <v>69.101100000000002</v>
      </c>
      <c r="E107" s="32">
        <f>MA1SONY[[#This Row],[Adj Close]]-MA1SONY[[#This Row],[Naive Trend ]]</f>
        <v>0.54899999999999238</v>
      </c>
      <c r="F107" s="22">
        <f t="shared" si="5"/>
        <v>0.30140099999999165</v>
      </c>
      <c r="G107" s="22">
        <f>ABS(MA1SONY[[#This Row],[Erorr 1]])</f>
        <v>0.54899999999999238</v>
      </c>
      <c r="H107" s="33">
        <f>MA1SONY[[#This Row],[Abs Erorr 1]]/MA1SONY[[#This Row],[Adj Close]]</f>
        <v>7.8822571683313074E-3</v>
      </c>
      <c r="I107" s="31">
        <f t="shared" si="8"/>
        <v>68.407899999999998</v>
      </c>
      <c r="J107" s="34">
        <f>(MA1SONY[[#This Row],[Adj Close]]-MA1SONY[[#This Row],[3-MA]])</f>
        <v>1.2421999999999969</v>
      </c>
      <c r="K107" s="18">
        <f t="shared" si="7"/>
        <v>1.5430608399999921</v>
      </c>
      <c r="L107" s="18">
        <f>ABS(MA1SONY[[#This Row],[Erorr 2]])</f>
        <v>1.2421999999999969</v>
      </c>
      <c r="M107" s="33">
        <f>MA1SONY[[#This Row],[Abs Erorr 2]]/MA1SONY[[#This Row],[Adj Close]]</f>
        <v>1.7834863122953119E-2</v>
      </c>
      <c r="N107" s="31">
        <f t="shared" si="9"/>
        <v>66.333116666666669</v>
      </c>
      <c r="O107" s="35">
        <f>MA1SONY[[#This Row],[Adj Close]]-MA1SONY[[#This Row],[6-MA]]</f>
        <v>3.3169833333333258</v>
      </c>
      <c r="P107" s="18">
        <f>(MA1SONY[[#This Row],[Adj Close]]-N107)^2</f>
        <v>11.002378433611062</v>
      </c>
      <c r="Q107" s="18">
        <f>ABS(MA1SONY[[#This Row],[Erorr 3]])</f>
        <v>3.3169833333333258</v>
      </c>
      <c r="R107" s="36">
        <f>MA1SONY[[#This Row],[Abs Erorr 3]]/MA1SONY[[#This Row],[Adj Close]]</f>
        <v>4.7623525785796803E-2</v>
      </c>
    </row>
    <row r="108" spans="2:18">
      <c r="B108" s="26">
        <v>43938.291666666664</v>
      </c>
      <c r="C108" s="22">
        <v>68.705100000000002</v>
      </c>
      <c r="D108" s="31">
        <f t="shared" si="6"/>
        <v>69.650099999999995</v>
      </c>
      <c r="E108" s="32">
        <f>MA1SONY[[#This Row],[Adj Close]]-MA1SONY[[#This Row],[Naive Trend ]]</f>
        <v>-0.94499999999999318</v>
      </c>
      <c r="F108" s="22">
        <f t="shared" si="5"/>
        <v>0.89302499999998708</v>
      </c>
      <c r="G108" s="22">
        <f>ABS(MA1SONY[[#This Row],[Erorr 1]])</f>
        <v>0.94499999999999318</v>
      </c>
      <c r="H108" s="33">
        <f>MA1SONY[[#This Row],[Abs Erorr 1]]/MA1SONY[[#This Row],[Adj Close]]</f>
        <v>1.375443744350846E-2</v>
      </c>
      <c r="I108" s="31">
        <f t="shared" si="8"/>
        <v>69.496266666666671</v>
      </c>
      <c r="J108" s="34">
        <f>(MA1SONY[[#This Row],[Adj Close]]-MA1SONY[[#This Row],[3-MA]])</f>
        <v>-0.79116666666666902</v>
      </c>
      <c r="K108" s="18">
        <f t="shared" si="7"/>
        <v>0.62594469444444811</v>
      </c>
      <c r="L108" s="18">
        <f>ABS(MA1SONY[[#This Row],[Erorr 2]])</f>
        <v>0.79116666666666902</v>
      </c>
      <c r="M108" s="33">
        <f>MA1SONY[[#This Row],[Abs Erorr 2]]/MA1SONY[[#This Row],[Adj Close]]</f>
        <v>1.1515399390535331E-2</v>
      </c>
      <c r="N108" s="31">
        <f t="shared" si="9"/>
        <v>67.436900000000009</v>
      </c>
      <c r="O108" s="35">
        <f>MA1SONY[[#This Row],[Adj Close]]-MA1SONY[[#This Row],[6-MA]]</f>
        <v>1.2681999999999931</v>
      </c>
      <c r="P108" s="18">
        <f>(MA1SONY[[#This Row],[Adj Close]]-N108)^2</f>
        <v>1.6083312399999825</v>
      </c>
      <c r="Q108" s="18">
        <f>ABS(MA1SONY[[#This Row],[Erorr 3]])</f>
        <v>1.2681999999999931</v>
      </c>
      <c r="R108" s="36">
        <f>MA1SONY[[#This Row],[Abs Erorr 3]]/MA1SONY[[#This Row],[Adj Close]]</f>
        <v>1.8458600598790963E-2</v>
      </c>
    </row>
    <row r="109" spans="2:18">
      <c r="B109" s="26">
        <v>43941.291666666664</v>
      </c>
      <c r="C109" s="22">
        <v>67.278999999999996</v>
      </c>
      <c r="D109" s="31">
        <f t="shared" si="6"/>
        <v>68.705100000000002</v>
      </c>
      <c r="E109" s="32">
        <f>MA1SONY[[#This Row],[Adj Close]]-MA1SONY[[#This Row],[Naive Trend ]]</f>
        <v>-1.4261000000000053</v>
      </c>
      <c r="F109" s="22">
        <f t="shared" si="5"/>
        <v>2.0337612100000149</v>
      </c>
      <c r="G109" s="22">
        <f>ABS(MA1SONY[[#This Row],[Erorr 1]])</f>
        <v>1.4261000000000053</v>
      </c>
      <c r="H109" s="33">
        <f>MA1SONY[[#This Row],[Abs Erorr 1]]/MA1SONY[[#This Row],[Adj Close]]</f>
        <v>2.1196807324722504E-2</v>
      </c>
      <c r="I109" s="31">
        <f t="shared" si="8"/>
        <v>69.152100000000004</v>
      </c>
      <c r="J109" s="34">
        <f>(MA1SONY[[#This Row],[Adj Close]]-MA1SONY[[#This Row],[3-MA]])</f>
        <v>-1.873100000000008</v>
      </c>
      <c r="K109" s="18">
        <f t="shared" si="7"/>
        <v>3.5085036100000297</v>
      </c>
      <c r="L109" s="18">
        <f>ABS(MA1SONY[[#This Row],[Erorr 2]])</f>
        <v>1.873100000000008</v>
      </c>
      <c r="M109" s="33">
        <f>MA1SONY[[#This Row],[Abs Erorr 2]]/MA1SONY[[#This Row],[Adj Close]]</f>
        <v>2.7840782413531832E-2</v>
      </c>
      <c r="N109" s="31">
        <f t="shared" si="9"/>
        <v>68.114316666666667</v>
      </c>
      <c r="O109" s="35">
        <f>MA1SONY[[#This Row],[Adj Close]]-MA1SONY[[#This Row],[6-MA]]</f>
        <v>-0.83531666666667093</v>
      </c>
      <c r="P109" s="18">
        <f>(MA1SONY[[#This Row],[Adj Close]]-N109)^2</f>
        <v>0.69775393361111826</v>
      </c>
      <c r="Q109" s="18">
        <f>ABS(MA1SONY[[#This Row],[Erorr 3]])</f>
        <v>0.83531666666667093</v>
      </c>
      <c r="R109" s="36">
        <f>MA1SONY[[#This Row],[Abs Erorr 3]]/MA1SONY[[#This Row],[Adj Close]]</f>
        <v>1.2415711688144457E-2</v>
      </c>
    </row>
    <row r="110" spans="2:18">
      <c r="B110" s="26">
        <v>43942.291666666664</v>
      </c>
      <c r="C110" s="22">
        <v>65.199399999999997</v>
      </c>
      <c r="D110" s="31">
        <f t="shared" si="6"/>
        <v>67.278999999999996</v>
      </c>
      <c r="E110" s="32">
        <f>MA1SONY[[#This Row],[Adj Close]]-MA1SONY[[#This Row],[Naive Trend ]]</f>
        <v>-2.0795999999999992</v>
      </c>
      <c r="F110" s="22">
        <f t="shared" si="5"/>
        <v>4.3247361599999969</v>
      </c>
      <c r="G110" s="22">
        <f>ABS(MA1SONY[[#This Row],[Erorr 1]])</f>
        <v>2.0795999999999992</v>
      </c>
      <c r="H110" s="33">
        <f>MA1SONY[[#This Row],[Abs Erorr 1]]/MA1SONY[[#This Row],[Adj Close]]</f>
        <v>3.1895999042935969E-2</v>
      </c>
      <c r="I110" s="31">
        <f t="shared" si="8"/>
        <v>68.544733333333326</v>
      </c>
      <c r="J110" s="34">
        <f>(MA1SONY[[#This Row],[Adj Close]]-MA1SONY[[#This Row],[3-MA]])</f>
        <v>-3.3453333333333291</v>
      </c>
      <c r="K110" s="18">
        <f t="shared" si="7"/>
        <v>11.191255111111083</v>
      </c>
      <c r="L110" s="18">
        <f>ABS(MA1SONY[[#This Row],[Erorr 2]])</f>
        <v>3.3453333333333291</v>
      </c>
      <c r="M110" s="33">
        <f>MA1SONY[[#This Row],[Abs Erorr 2]]/MA1SONY[[#This Row],[Adj Close]]</f>
        <v>5.1309265627188738E-2</v>
      </c>
      <c r="N110" s="31">
        <f t="shared" si="9"/>
        <v>68.476316666666676</v>
      </c>
      <c r="O110" s="35">
        <f>MA1SONY[[#This Row],[Adj Close]]-MA1SONY[[#This Row],[6-MA]]</f>
        <v>-3.2769166666666791</v>
      </c>
      <c r="P110" s="18">
        <f>(MA1SONY[[#This Row],[Adj Close]]-N110)^2</f>
        <v>10.73818284027786</v>
      </c>
      <c r="Q110" s="18">
        <f>ABS(MA1SONY[[#This Row],[Erorr 3]])</f>
        <v>3.2769166666666791</v>
      </c>
      <c r="R110" s="36">
        <f>MA1SONY[[#This Row],[Abs Erorr 3]]/MA1SONY[[#This Row],[Adj Close]]</f>
        <v>5.025992059231648E-2</v>
      </c>
    </row>
    <row r="111" spans="2:18">
      <c r="B111" s="26">
        <v>43943.291666666664</v>
      </c>
      <c r="C111" s="22">
        <v>67.077299999999994</v>
      </c>
      <c r="D111" s="31">
        <f t="shared" si="6"/>
        <v>65.199399999999997</v>
      </c>
      <c r="E111" s="32">
        <f>MA1SONY[[#This Row],[Adj Close]]-MA1SONY[[#This Row],[Naive Trend ]]</f>
        <v>1.8778999999999968</v>
      </c>
      <c r="F111" s="22">
        <f t="shared" si="5"/>
        <v>3.5265084099999879</v>
      </c>
      <c r="G111" s="22">
        <f>ABS(MA1SONY[[#This Row],[Erorr 1]])</f>
        <v>1.8778999999999968</v>
      </c>
      <c r="H111" s="33">
        <f>MA1SONY[[#This Row],[Abs Erorr 1]]/MA1SONY[[#This Row],[Adj Close]]</f>
        <v>2.7996058279030268E-2</v>
      </c>
      <c r="I111" s="31">
        <f t="shared" si="8"/>
        <v>67.061166666666665</v>
      </c>
      <c r="J111" s="34">
        <f>(MA1SONY[[#This Row],[Adj Close]]-MA1SONY[[#This Row],[3-MA]])</f>
        <v>1.6133333333328892E-2</v>
      </c>
      <c r="K111" s="18">
        <f t="shared" si="7"/>
        <v>2.6028444444430114E-4</v>
      </c>
      <c r="L111" s="18">
        <f>ABS(MA1SONY[[#This Row],[Erorr 2]])</f>
        <v>1.6133333333328892E-2</v>
      </c>
      <c r="M111" s="33">
        <f>MA1SONY[[#This Row],[Abs Erorr 2]]/MA1SONY[[#This Row],[Adj Close]]</f>
        <v>2.4051852613818524E-4</v>
      </c>
      <c r="N111" s="31">
        <f t="shared" si="9"/>
        <v>68.278716666666682</v>
      </c>
      <c r="O111" s="35">
        <f>MA1SONY[[#This Row],[Adj Close]]-MA1SONY[[#This Row],[6-MA]]</f>
        <v>-1.2014166666666881</v>
      </c>
      <c r="P111" s="18">
        <f>(MA1SONY[[#This Row],[Adj Close]]-N111)^2</f>
        <v>1.4434020069444959</v>
      </c>
      <c r="Q111" s="18">
        <f>ABS(MA1SONY[[#This Row],[Erorr 3]])</f>
        <v>1.2014166666666881</v>
      </c>
      <c r="R111" s="36">
        <f>MA1SONY[[#This Row],[Abs Erorr 3]]/MA1SONY[[#This Row],[Adj Close]]</f>
        <v>1.7910927641194386E-2</v>
      </c>
    </row>
    <row r="112" spans="2:18">
      <c r="B112" s="26">
        <v>43944.291666666664</v>
      </c>
      <c r="C112" s="22">
        <v>66.817400000000006</v>
      </c>
      <c r="D112" s="31">
        <f t="shared" si="6"/>
        <v>67.077299999999994</v>
      </c>
      <c r="E112" s="32">
        <f>MA1SONY[[#This Row],[Adj Close]]-MA1SONY[[#This Row],[Naive Trend ]]</f>
        <v>-0.25989999999998759</v>
      </c>
      <c r="F112" s="22">
        <f t="shared" si="5"/>
        <v>6.7548009999993552E-2</v>
      </c>
      <c r="G112" s="22">
        <f>ABS(MA1SONY[[#This Row],[Erorr 1]])</f>
        <v>0.25989999999998759</v>
      </c>
      <c r="H112" s="33">
        <f>MA1SONY[[#This Row],[Abs Erorr 1]]/MA1SONY[[#This Row],[Adj Close]]</f>
        <v>3.8897053761443512E-3</v>
      </c>
      <c r="I112" s="31">
        <f t="shared" si="8"/>
        <v>66.518566666666672</v>
      </c>
      <c r="J112" s="34">
        <f>(MA1SONY[[#This Row],[Adj Close]]-MA1SONY[[#This Row],[3-MA]])</f>
        <v>0.29883333333333439</v>
      </c>
      <c r="K112" s="18">
        <f t="shared" si="7"/>
        <v>8.9301361111111741E-2</v>
      </c>
      <c r="L112" s="18">
        <f>ABS(MA1SONY[[#This Row],[Erorr 2]])</f>
        <v>0.29883333333333439</v>
      </c>
      <c r="M112" s="33">
        <f>MA1SONY[[#This Row],[Abs Erorr 2]]/MA1SONY[[#This Row],[Adj Close]]</f>
        <v>4.4723879308882775E-3</v>
      </c>
      <c r="N112" s="31">
        <f t="shared" si="9"/>
        <v>67.835333333333338</v>
      </c>
      <c r="O112" s="35">
        <f>MA1SONY[[#This Row],[Adj Close]]-MA1SONY[[#This Row],[6-MA]]</f>
        <v>-1.0179333333333318</v>
      </c>
      <c r="P112" s="18">
        <f>(MA1SONY[[#This Row],[Adj Close]]-N112)^2</f>
        <v>1.0361882711111079</v>
      </c>
      <c r="Q112" s="18">
        <f>ABS(MA1SONY[[#This Row],[Erorr 3]])</f>
        <v>1.0179333333333318</v>
      </c>
      <c r="R112" s="36">
        <f>MA1SONY[[#This Row],[Abs Erorr 3]]/MA1SONY[[#This Row],[Adj Close]]</f>
        <v>1.5234554671886839E-2</v>
      </c>
    </row>
    <row r="113" spans="2:18">
      <c r="B113" s="26">
        <v>43945.291666666664</v>
      </c>
      <c r="C113" s="22">
        <v>68.746399999999994</v>
      </c>
      <c r="D113" s="31">
        <f t="shared" si="6"/>
        <v>66.817400000000006</v>
      </c>
      <c r="E113" s="32">
        <f>MA1SONY[[#This Row],[Adj Close]]-MA1SONY[[#This Row],[Naive Trend ]]</f>
        <v>1.9289999999999878</v>
      </c>
      <c r="F113" s="22">
        <f t="shared" si="5"/>
        <v>3.721040999999953</v>
      </c>
      <c r="G113" s="22">
        <f>ABS(MA1SONY[[#This Row],[Erorr 1]])</f>
        <v>1.9289999999999878</v>
      </c>
      <c r="H113" s="33">
        <f>MA1SONY[[#This Row],[Abs Erorr 1]]/MA1SONY[[#This Row],[Adj Close]]</f>
        <v>2.8059651123549568E-2</v>
      </c>
      <c r="I113" s="31">
        <f t="shared" si="8"/>
        <v>66.364700000000013</v>
      </c>
      <c r="J113" s="34">
        <f>(MA1SONY[[#This Row],[Adj Close]]-MA1SONY[[#This Row],[3-MA]])</f>
        <v>2.3816999999999808</v>
      </c>
      <c r="K113" s="18">
        <f t="shared" si="7"/>
        <v>5.6724948899999088</v>
      </c>
      <c r="L113" s="18">
        <f>ABS(MA1SONY[[#This Row],[Erorr 2]])</f>
        <v>2.3816999999999808</v>
      </c>
      <c r="M113" s="33">
        <f>MA1SONY[[#This Row],[Abs Erorr 2]]/MA1SONY[[#This Row],[Adj Close]]</f>
        <v>3.4644723214597141E-2</v>
      </c>
      <c r="N113" s="31">
        <f t="shared" si="9"/>
        <v>67.45471666666667</v>
      </c>
      <c r="O113" s="35">
        <f>MA1SONY[[#This Row],[Adj Close]]-MA1SONY[[#This Row],[6-MA]]</f>
        <v>1.2916833333333244</v>
      </c>
      <c r="P113" s="18">
        <f>(MA1SONY[[#This Row],[Adj Close]]-N113)^2</f>
        <v>1.6684458336110881</v>
      </c>
      <c r="Q113" s="18">
        <f>ABS(MA1SONY[[#This Row],[Erorr 3]])</f>
        <v>1.2916833333333244</v>
      </c>
      <c r="R113" s="36">
        <f>MA1SONY[[#This Row],[Abs Erorr 3]]/MA1SONY[[#This Row],[Adj Close]]</f>
        <v>1.8789105077986985E-2</v>
      </c>
    </row>
    <row r="114" spans="2:18">
      <c r="B114" s="26">
        <v>43948.291666666664</v>
      </c>
      <c r="C114" s="22">
        <v>68.795000000000002</v>
      </c>
      <c r="D114" s="31">
        <f t="shared" si="6"/>
        <v>68.746399999999994</v>
      </c>
      <c r="E114" s="32">
        <f>MA1SONY[[#This Row],[Adj Close]]-MA1SONY[[#This Row],[Naive Trend ]]</f>
        <v>4.8600000000007526E-2</v>
      </c>
      <c r="F114" s="22">
        <f t="shared" si="5"/>
        <v>2.3619600000007314E-3</v>
      </c>
      <c r="G114" s="22">
        <f>ABS(MA1SONY[[#This Row],[Erorr 1]])</f>
        <v>4.8600000000007526E-2</v>
      </c>
      <c r="H114" s="33">
        <f>MA1SONY[[#This Row],[Abs Erorr 1]]/MA1SONY[[#This Row],[Adj Close]]</f>
        <v>7.0644668943974889E-4</v>
      </c>
      <c r="I114" s="31">
        <f t="shared" si="8"/>
        <v>67.547033333333331</v>
      </c>
      <c r="J114" s="34">
        <f>(MA1SONY[[#This Row],[Adj Close]]-MA1SONY[[#This Row],[3-MA]])</f>
        <v>1.2479666666666702</v>
      </c>
      <c r="K114" s="18">
        <f t="shared" si="7"/>
        <v>1.5574208011111199</v>
      </c>
      <c r="L114" s="18">
        <f>ABS(MA1SONY[[#This Row],[Erorr 2]])</f>
        <v>1.2479666666666702</v>
      </c>
      <c r="M114" s="33">
        <f>MA1SONY[[#This Row],[Abs Erorr 2]]/MA1SONY[[#This Row],[Adj Close]]</f>
        <v>1.8140368728347556E-2</v>
      </c>
      <c r="N114" s="31">
        <f t="shared" si="9"/>
        <v>67.304100000000005</v>
      </c>
      <c r="O114" s="35">
        <f>MA1SONY[[#This Row],[Adj Close]]-MA1SONY[[#This Row],[6-MA]]</f>
        <v>1.4908999999999963</v>
      </c>
      <c r="P114" s="18">
        <f>(MA1SONY[[#This Row],[Adj Close]]-N114)^2</f>
        <v>2.2227828099999889</v>
      </c>
      <c r="Q114" s="18">
        <f>ABS(MA1SONY[[#This Row],[Erorr 3]])</f>
        <v>1.4908999999999963</v>
      </c>
      <c r="R114" s="36">
        <f>MA1SONY[[#This Row],[Abs Erorr 3]]/MA1SONY[[#This Row],[Adj Close]]</f>
        <v>2.167163311287152E-2</v>
      </c>
    </row>
    <row r="115" spans="2:18">
      <c r="B115" s="26">
        <v>43949.291666666664</v>
      </c>
      <c r="C115" s="22">
        <v>67.679900000000004</v>
      </c>
      <c r="D115" s="31">
        <f t="shared" si="6"/>
        <v>68.795000000000002</v>
      </c>
      <c r="E115" s="32">
        <f>MA1SONY[[#This Row],[Adj Close]]-MA1SONY[[#This Row],[Naive Trend ]]</f>
        <v>-1.1150999999999982</v>
      </c>
      <c r="F115" s="22">
        <f t="shared" si="5"/>
        <v>1.2434480099999961</v>
      </c>
      <c r="G115" s="22">
        <f>ABS(MA1SONY[[#This Row],[Erorr 1]])</f>
        <v>1.1150999999999982</v>
      </c>
      <c r="H115" s="33">
        <f>MA1SONY[[#This Row],[Abs Erorr 1]]/MA1SONY[[#This Row],[Adj Close]]</f>
        <v>1.6476088173889118E-2</v>
      </c>
      <c r="I115" s="31">
        <f t="shared" si="8"/>
        <v>68.119600000000005</v>
      </c>
      <c r="J115" s="34">
        <f>(MA1SONY[[#This Row],[Adj Close]]-MA1SONY[[#This Row],[3-MA]])</f>
        <v>-0.43970000000000198</v>
      </c>
      <c r="K115" s="18">
        <f t="shared" si="7"/>
        <v>0.19333609000000174</v>
      </c>
      <c r="L115" s="18">
        <f>ABS(MA1SONY[[#This Row],[Erorr 2]])</f>
        <v>0.43970000000000198</v>
      </c>
      <c r="M115" s="33">
        <f>MA1SONY[[#This Row],[Abs Erorr 2]]/MA1SONY[[#This Row],[Adj Close]]</f>
        <v>6.4967590082136931E-3</v>
      </c>
      <c r="N115" s="31">
        <f t="shared" si="9"/>
        <v>67.319083333333339</v>
      </c>
      <c r="O115" s="35">
        <f>MA1SONY[[#This Row],[Adj Close]]-MA1SONY[[#This Row],[6-MA]]</f>
        <v>0.36081666666666479</v>
      </c>
      <c r="P115" s="18">
        <f>(MA1SONY[[#This Row],[Adj Close]]-N115)^2</f>
        <v>0.13018866694444309</v>
      </c>
      <c r="Q115" s="18">
        <f>ABS(MA1SONY[[#This Row],[Erorr 3]])</f>
        <v>0.36081666666666479</v>
      </c>
      <c r="R115" s="36">
        <f>MA1SONY[[#This Row],[Abs Erorr 3]]/MA1SONY[[#This Row],[Adj Close]]</f>
        <v>5.3312234011377788E-3</v>
      </c>
    </row>
    <row r="116" spans="2:18">
      <c r="B116" s="26">
        <v>43950.291666666664</v>
      </c>
      <c r="C116" s="22">
        <v>69.902799999999999</v>
      </c>
      <c r="D116" s="31">
        <f t="shared" si="6"/>
        <v>67.679900000000004</v>
      </c>
      <c r="E116" s="32">
        <f>MA1SONY[[#This Row],[Adj Close]]-MA1SONY[[#This Row],[Naive Trend ]]</f>
        <v>2.2228999999999957</v>
      </c>
      <c r="F116" s="22">
        <f t="shared" si="5"/>
        <v>4.9412844099999811</v>
      </c>
      <c r="G116" s="22">
        <f>ABS(MA1SONY[[#This Row],[Erorr 1]])</f>
        <v>2.2228999999999957</v>
      </c>
      <c r="H116" s="33">
        <f>MA1SONY[[#This Row],[Abs Erorr 1]]/MA1SONY[[#This Row],[Adj Close]]</f>
        <v>3.1799870677569363E-2</v>
      </c>
      <c r="I116" s="31">
        <f t="shared" si="8"/>
        <v>68.4071</v>
      </c>
      <c r="J116" s="34">
        <f>(MA1SONY[[#This Row],[Adj Close]]-MA1SONY[[#This Row],[3-MA]])</f>
        <v>1.4956999999999994</v>
      </c>
      <c r="K116" s="18">
        <f t="shared" si="7"/>
        <v>2.2371184899999981</v>
      </c>
      <c r="L116" s="18">
        <f>ABS(MA1SONY[[#This Row],[Erorr 2]])</f>
        <v>1.4956999999999994</v>
      </c>
      <c r="M116" s="33">
        <f>MA1SONY[[#This Row],[Abs Erorr 2]]/MA1SONY[[#This Row],[Adj Close]]</f>
        <v>2.1396853917153524E-2</v>
      </c>
      <c r="N116" s="31">
        <f t="shared" si="9"/>
        <v>67.385900000000007</v>
      </c>
      <c r="O116" s="35">
        <f>MA1SONY[[#This Row],[Adj Close]]-MA1SONY[[#This Row],[6-MA]]</f>
        <v>2.5168999999999926</v>
      </c>
      <c r="P116" s="18">
        <f>(MA1SONY[[#This Row],[Adj Close]]-N116)^2</f>
        <v>6.3347856099999627</v>
      </c>
      <c r="Q116" s="18">
        <f>ABS(MA1SONY[[#This Row],[Erorr 3]])</f>
        <v>2.5168999999999926</v>
      </c>
      <c r="R116" s="36">
        <f>MA1SONY[[#This Row],[Abs Erorr 3]]/MA1SONY[[#This Row],[Adj Close]]</f>
        <v>3.6005710786978382E-2</v>
      </c>
    </row>
    <row r="117" spans="2:18">
      <c r="B117" s="26">
        <v>43951.291666666664</v>
      </c>
      <c r="C117" s="22">
        <v>71.377499999999998</v>
      </c>
      <c r="D117" s="31">
        <f t="shared" si="6"/>
        <v>69.902799999999999</v>
      </c>
      <c r="E117" s="32">
        <f>MA1SONY[[#This Row],[Adj Close]]-MA1SONY[[#This Row],[Naive Trend ]]</f>
        <v>1.4746999999999986</v>
      </c>
      <c r="F117" s="22">
        <f t="shared" si="5"/>
        <v>2.1747400899999958</v>
      </c>
      <c r="G117" s="22">
        <f>ABS(MA1SONY[[#This Row],[Erorr 1]])</f>
        <v>1.4746999999999986</v>
      </c>
      <c r="H117" s="33">
        <f>MA1SONY[[#This Row],[Abs Erorr 1]]/MA1SONY[[#This Row],[Adj Close]]</f>
        <v>2.0660572309201059E-2</v>
      </c>
      <c r="I117" s="31">
        <f t="shared" si="8"/>
        <v>68.792566666666673</v>
      </c>
      <c r="J117" s="34">
        <f>(MA1SONY[[#This Row],[Adj Close]]-MA1SONY[[#This Row],[3-MA]])</f>
        <v>2.5849333333333249</v>
      </c>
      <c r="K117" s="18">
        <f t="shared" si="7"/>
        <v>6.6818803377777343</v>
      </c>
      <c r="L117" s="18">
        <f>ABS(MA1SONY[[#This Row],[Erorr 2]])</f>
        <v>2.5849333333333249</v>
      </c>
      <c r="M117" s="33">
        <f>MA1SONY[[#This Row],[Abs Erorr 2]]/MA1SONY[[#This Row],[Adj Close]]</f>
        <v>3.6214960363326325E-2</v>
      </c>
      <c r="N117" s="31">
        <f t="shared" si="9"/>
        <v>68.169799999999995</v>
      </c>
      <c r="O117" s="35">
        <f>MA1SONY[[#This Row],[Adj Close]]-MA1SONY[[#This Row],[6-MA]]</f>
        <v>3.2077000000000027</v>
      </c>
      <c r="P117" s="18">
        <f>(MA1SONY[[#This Row],[Adj Close]]-N117)^2</f>
        <v>10.289339290000017</v>
      </c>
      <c r="Q117" s="18">
        <f>ABS(MA1SONY[[#This Row],[Erorr 3]])</f>
        <v>3.2077000000000027</v>
      </c>
      <c r="R117" s="36">
        <f>MA1SONY[[#This Row],[Abs Erorr 3]]/MA1SONY[[#This Row],[Adj Close]]</f>
        <v>4.4939932051416803E-2</v>
      </c>
    </row>
    <row r="118" spans="2:18">
      <c r="B118" s="26">
        <v>43952.291666666664</v>
      </c>
      <c r="C118" s="22">
        <v>70.228399999999993</v>
      </c>
      <c r="D118" s="31">
        <f t="shared" si="6"/>
        <v>71.377499999999998</v>
      </c>
      <c r="E118" s="32">
        <f>MA1SONY[[#This Row],[Adj Close]]-MA1SONY[[#This Row],[Naive Trend ]]</f>
        <v>-1.1491000000000042</v>
      </c>
      <c r="F118" s="22">
        <f t="shared" si="5"/>
        <v>1.3204308100000097</v>
      </c>
      <c r="G118" s="22">
        <f>ABS(MA1SONY[[#This Row],[Erorr 1]])</f>
        <v>1.1491000000000042</v>
      </c>
      <c r="H118" s="33">
        <f>MA1SONY[[#This Row],[Abs Erorr 1]]/MA1SONY[[#This Row],[Adj Close]]</f>
        <v>1.6362326352301979E-2</v>
      </c>
      <c r="I118" s="31">
        <f t="shared" si="8"/>
        <v>69.653399999999991</v>
      </c>
      <c r="J118" s="34">
        <f>(MA1SONY[[#This Row],[Adj Close]]-MA1SONY[[#This Row],[3-MA]])</f>
        <v>0.57500000000000284</v>
      </c>
      <c r="K118" s="18">
        <f t="shared" si="7"/>
        <v>0.33062500000000328</v>
      </c>
      <c r="L118" s="18">
        <f>ABS(MA1SONY[[#This Row],[Erorr 2]])</f>
        <v>0.57500000000000284</v>
      </c>
      <c r="M118" s="33">
        <f>MA1SONY[[#This Row],[Abs Erorr 2]]/MA1SONY[[#This Row],[Adj Close]]</f>
        <v>8.1875708402868765E-3</v>
      </c>
      <c r="N118" s="31">
        <f t="shared" si="9"/>
        <v>68.886500000000012</v>
      </c>
      <c r="O118" s="35">
        <f>MA1SONY[[#This Row],[Adj Close]]-MA1SONY[[#This Row],[6-MA]]</f>
        <v>1.3418999999999812</v>
      </c>
      <c r="P118" s="18">
        <f>(MA1SONY[[#This Row],[Adj Close]]-N118)^2</f>
        <v>1.8006956099999496</v>
      </c>
      <c r="Q118" s="18">
        <f>ABS(MA1SONY[[#This Row],[Erorr 3]])</f>
        <v>1.3418999999999812</v>
      </c>
      <c r="R118" s="36">
        <f>MA1SONY[[#This Row],[Abs Erorr 3]]/MA1SONY[[#This Row],[Adj Close]]</f>
        <v>1.9107654453183916E-2</v>
      </c>
    </row>
    <row r="119" spans="2:18">
      <c r="B119" s="26">
        <v>43955.291666666664</v>
      </c>
      <c r="C119" s="22">
        <v>71.221999999999994</v>
      </c>
      <c r="D119" s="31">
        <f t="shared" si="6"/>
        <v>70.228399999999993</v>
      </c>
      <c r="E119" s="32">
        <f>MA1SONY[[#This Row],[Adj Close]]-MA1SONY[[#This Row],[Naive Trend ]]</f>
        <v>0.9936000000000007</v>
      </c>
      <c r="F119" s="22">
        <f t="shared" si="5"/>
        <v>0.98724096000000139</v>
      </c>
      <c r="G119" s="22">
        <f>ABS(MA1SONY[[#This Row],[Erorr 1]])</f>
        <v>0.9936000000000007</v>
      </c>
      <c r="H119" s="33">
        <f>MA1SONY[[#This Row],[Abs Erorr 1]]/MA1SONY[[#This Row],[Adj Close]]</f>
        <v>1.3950745556148392E-2</v>
      </c>
      <c r="I119" s="31">
        <f t="shared" si="8"/>
        <v>70.502899999999997</v>
      </c>
      <c r="J119" s="34">
        <f>(MA1SONY[[#This Row],[Adj Close]]-MA1SONY[[#This Row],[3-MA]])</f>
        <v>0.71909999999999741</v>
      </c>
      <c r="K119" s="18">
        <f t="shared" si="7"/>
        <v>0.51710480999999631</v>
      </c>
      <c r="L119" s="18">
        <f>ABS(MA1SONY[[#This Row],[Erorr 2]])</f>
        <v>0.71909999999999741</v>
      </c>
      <c r="M119" s="33">
        <f>MA1SONY[[#This Row],[Abs Erorr 2]]/MA1SONY[[#This Row],[Adj Close]]</f>
        <v>1.0096599365364599E-2</v>
      </c>
      <c r="N119" s="31">
        <f t="shared" si="9"/>
        <v>69.454999999999998</v>
      </c>
      <c r="O119" s="35">
        <f>MA1SONY[[#This Row],[Adj Close]]-MA1SONY[[#This Row],[6-MA]]</f>
        <v>1.7669999999999959</v>
      </c>
      <c r="P119" s="18">
        <f>(MA1SONY[[#This Row],[Adj Close]]-N119)^2</f>
        <v>3.1222889999999857</v>
      </c>
      <c r="Q119" s="18">
        <f>ABS(MA1SONY[[#This Row],[Erorr 3]])</f>
        <v>1.7669999999999959</v>
      </c>
      <c r="R119" s="36">
        <f>MA1SONY[[#This Row],[Abs Erorr 3]]/MA1SONY[[#This Row],[Adj Close]]</f>
        <v>2.4809749796411165E-2</v>
      </c>
    </row>
    <row r="120" spans="2:18">
      <c r="B120" s="26">
        <v>43956.291666666664</v>
      </c>
      <c r="C120" s="22">
        <v>72.290999999999997</v>
      </c>
      <c r="D120" s="31">
        <f t="shared" si="6"/>
        <v>71.221999999999994</v>
      </c>
      <c r="E120" s="32">
        <f>MA1SONY[[#This Row],[Adj Close]]-MA1SONY[[#This Row],[Naive Trend ]]</f>
        <v>1.0690000000000026</v>
      </c>
      <c r="F120" s="22">
        <f t="shared" si="5"/>
        <v>1.1427610000000057</v>
      </c>
      <c r="G120" s="22">
        <f>ABS(MA1SONY[[#This Row],[Erorr 1]])</f>
        <v>1.0690000000000026</v>
      </c>
      <c r="H120" s="33">
        <f>MA1SONY[[#This Row],[Abs Erorr 1]]/MA1SONY[[#This Row],[Adj Close]]</f>
        <v>1.4787456253198914E-2</v>
      </c>
      <c r="I120" s="31">
        <f t="shared" si="8"/>
        <v>70.942633333333333</v>
      </c>
      <c r="J120" s="34">
        <f>(MA1SONY[[#This Row],[Adj Close]]-MA1SONY[[#This Row],[3-MA]])</f>
        <v>1.3483666666666636</v>
      </c>
      <c r="K120" s="18">
        <f t="shared" si="7"/>
        <v>1.8180926677777696</v>
      </c>
      <c r="L120" s="18">
        <f>ABS(MA1SONY[[#This Row],[Erorr 2]])</f>
        <v>1.3483666666666636</v>
      </c>
      <c r="M120" s="33">
        <f>MA1SONY[[#This Row],[Abs Erorr 2]]/MA1SONY[[#This Row],[Adj Close]]</f>
        <v>1.8651929931342265E-2</v>
      </c>
      <c r="N120" s="31">
        <f t="shared" si="9"/>
        <v>69.867599999999996</v>
      </c>
      <c r="O120" s="35">
        <f>MA1SONY[[#This Row],[Adj Close]]-MA1SONY[[#This Row],[6-MA]]</f>
        <v>2.4234000000000009</v>
      </c>
      <c r="P120" s="18">
        <f>(MA1SONY[[#This Row],[Adj Close]]-N120)^2</f>
        <v>5.872867560000004</v>
      </c>
      <c r="Q120" s="18">
        <f>ABS(MA1SONY[[#This Row],[Erorr 3]])</f>
        <v>2.4234000000000009</v>
      </c>
      <c r="R120" s="36">
        <f>MA1SONY[[#This Row],[Abs Erorr 3]]/MA1SONY[[#This Row],[Adj Close]]</f>
        <v>3.3522845167448245E-2</v>
      </c>
    </row>
    <row r="121" spans="2:18">
      <c r="B121" s="26">
        <v>43957.291666666664</v>
      </c>
      <c r="C121" s="22">
        <v>73.036799999999999</v>
      </c>
      <c r="D121" s="31">
        <f t="shared" si="6"/>
        <v>72.290999999999997</v>
      </c>
      <c r="E121" s="32">
        <f>MA1SONY[[#This Row],[Adj Close]]-MA1SONY[[#This Row],[Naive Trend ]]</f>
        <v>0.74580000000000268</v>
      </c>
      <c r="F121" s="22">
        <f t="shared" si="5"/>
        <v>0.55621764000000395</v>
      </c>
      <c r="G121" s="22">
        <f>ABS(MA1SONY[[#This Row],[Erorr 1]])</f>
        <v>0.74580000000000268</v>
      </c>
      <c r="H121" s="33">
        <f>MA1SONY[[#This Row],[Abs Erorr 1]]/MA1SONY[[#This Row],[Adj Close]]</f>
        <v>1.0211290746582582E-2</v>
      </c>
      <c r="I121" s="31">
        <f t="shared" si="8"/>
        <v>71.247133333333338</v>
      </c>
      <c r="J121" s="34">
        <f>(MA1SONY[[#This Row],[Adj Close]]-MA1SONY[[#This Row],[3-MA]])</f>
        <v>1.7896666666666619</v>
      </c>
      <c r="K121" s="18">
        <f t="shared" si="7"/>
        <v>3.2029067777777604</v>
      </c>
      <c r="L121" s="18">
        <f>ABS(MA1SONY[[#This Row],[Erorr 2]])</f>
        <v>1.7896666666666619</v>
      </c>
      <c r="M121" s="33">
        <f>MA1SONY[[#This Row],[Abs Erorr 2]]/MA1SONY[[#This Row],[Adj Close]]</f>
        <v>2.4503629220703288E-2</v>
      </c>
      <c r="N121" s="31">
        <f t="shared" si="9"/>
        <v>70.45026666666665</v>
      </c>
      <c r="O121" s="35">
        <f>MA1SONY[[#This Row],[Adj Close]]-MA1SONY[[#This Row],[6-MA]]</f>
        <v>2.5865333333333496</v>
      </c>
      <c r="P121" s="18">
        <f>(MA1SONY[[#This Row],[Adj Close]]-N121)^2</f>
        <v>6.6901546844445283</v>
      </c>
      <c r="Q121" s="18">
        <f>ABS(MA1SONY[[#This Row],[Erorr 3]])</f>
        <v>2.5865333333333496</v>
      </c>
      <c r="R121" s="36">
        <f>MA1SONY[[#This Row],[Abs Erorr 3]]/MA1SONY[[#This Row],[Adj Close]]</f>
        <v>3.5414110877439176E-2</v>
      </c>
    </row>
    <row r="122" spans="2:18">
      <c r="B122" s="26">
        <v>43958.291666666664</v>
      </c>
      <c r="C122" s="22">
        <v>73.792400000000001</v>
      </c>
      <c r="D122" s="31">
        <f t="shared" si="6"/>
        <v>73.036799999999999</v>
      </c>
      <c r="E122" s="32">
        <f>MA1SONY[[#This Row],[Adj Close]]-MA1SONY[[#This Row],[Naive Trend ]]</f>
        <v>0.75560000000000116</v>
      </c>
      <c r="F122" s="22">
        <f t="shared" si="5"/>
        <v>0.57093136000000178</v>
      </c>
      <c r="G122" s="22">
        <f>ABS(MA1SONY[[#This Row],[Erorr 1]])</f>
        <v>0.75560000000000116</v>
      </c>
      <c r="H122" s="33">
        <f>MA1SONY[[#This Row],[Abs Erorr 1]]/MA1SONY[[#This Row],[Adj Close]]</f>
        <v>1.0239536862874783E-2</v>
      </c>
      <c r="I122" s="31">
        <f t="shared" si="8"/>
        <v>72.183266666666654</v>
      </c>
      <c r="J122" s="34">
        <f>(MA1SONY[[#This Row],[Adj Close]]-MA1SONY[[#This Row],[3-MA]])</f>
        <v>1.6091333333333466</v>
      </c>
      <c r="K122" s="18">
        <f t="shared" si="7"/>
        <v>2.5893100844444872</v>
      </c>
      <c r="L122" s="18">
        <f>ABS(MA1SONY[[#This Row],[Erorr 2]])</f>
        <v>1.6091333333333466</v>
      </c>
      <c r="M122" s="33">
        <f>MA1SONY[[#This Row],[Abs Erorr 2]]/MA1SONY[[#This Row],[Adj Close]]</f>
        <v>2.1806220333440117E-2</v>
      </c>
      <c r="N122" s="31">
        <f t="shared" si="9"/>
        <v>71.343083333333325</v>
      </c>
      <c r="O122" s="35">
        <f>MA1SONY[[#This Row],[Adj Close]]-MA1SONY[[#This Row],[6-MA]]</f>
        <v>2.4493166666666752</v>
      </c>
      <c r="P122" s="18">
        <f>(MA1SONY[[#This Row],[Adj Close]]-N122)^2</f>
        <v>5.9991521336111528</v>
      </c>
      <c r="Q122" s="18">
        <f>ABS(MA1SONY[[#This Row],[Erorr 3]])</f>
        <v>2.4493166666666752</v>
      </c>
      <c r="R122" s="36">
        <f>MA1SONY[[#This Row],[Abs Erorr 3]]/MA1SONY[[#This Row],[Adj Close]]</f>
        <v>3.319199086446132E-2</v>
      </c>
    </row>
    <row r="123" spans="2:18">
      <c r="B123" s="26">
        <v>43959.291666666664</v>
      </c>
      <c r="C123" s="22">
        <v>75.548699999999997</v>
      </c>
      <c r="D123" s="31">
        <f t="shared" si="6"/>
        <v>73.792400000000001</v>
      </c>
      <c r="E123" s="32">
        <f>MA1SONY[[#This Row],[Adj Close]]-MA1SONY[[#This Row],[Naive Trend ]]</f>
        <v>1.756299999999996</v>
      </c>
      <c r="F123" s="22">
        <f t="shared" si="5"/>
        <v>3.0845896899999858</v>
      </c>
      <c r="G123" s="22">
        <f>ABS(MA1SONY[[#This Row],[Erorr 1]])</f>
        <v>1.756299999999996</v>
      </c>
      <c r="H123" s="33">
        <f>MA1SONY[[#This Row],[Abs Erorr 1]]/MA1SONY[[#This Row],[Adj Close]]</f>
        <v>2.3247256405470856E-2</v>
      </c>
      <c r="I123" s="31">
        <f t="shared" si="8"/>
        <v>73.040066666666675</v>
      </c>
      <c r="J123" s="34">
        <f>(MA1SONY[[#This Row],[Adj Close]]-MA1SONY[[#This Row],[3-MA]])</f>
        <v>2.5086333333333215</v>
      </c>
      <c r="K123" s="18">
        <f t="shared" si="7"/>
        <v>6.2932412011110515</v>
      </c>
      <c r="L123" s="18">
        <f>ABS(MA1SONY[[#This Row],[Erorr 2]])</f>
        <v>2.5086333333333215</v>
      </c>
      <c r="M123" s="33">
        <f>MA1SONY[[#This Row],[Abs Erorr 2]]/MA1SONY[[#This Row],[Adj Close]]</f>
        <v>3.3205512911980241E-2</v>
      </c>
      <c r="N123" s="31">
        <f t="shared" si="9"/>
        <v>71.991349999999997</v>
      </c>
      <c r="O123" s="35">
        <f>MA1SONY[[#This Row],[Adj Close]]-MA1SONY[[#This Row],[6-MA]]</f>
        <v>3.5573499999999996</v>
      </c>
      <c r="P123" s="18">
        <f>(MA1SONY[[#This Row],[Adj Close]]-N123)^2</f>
        <v>12.654739022499998</v>
      </c>
      <c r="Q123" s="18">
        <f>ABS(MA1SONY[[#This Row],[Erorr 3]])</f>
        <v>3.5573499999999996</v>
      </c>
      <c r="R123" s="36">
        <f>MA1SONY[[#This Row],[Abs Erorr 3]]/MA1SONY[[#This Row],[Adj Close]]</f>
        <v>4.7086845968229762E-2</v>
      </c>
    </row>
    <row r="124" spans="2:18">
      <c r="B124" s="26">
        <v>43962.291666666664</v>
      </c>
      <c r="C124" s="22">
        <v>76.737499999999997</v>
      </c>
      <c r="D124" s="31">
        <f t="shared" si="6"/>
        <v>75.548699999999997</v>
      </c>
      <c r="E124" s="32">
        <f>MA1SONY[[#This Row],[Adj Close]]-MA1SONY[[#This Row],[Naive Trend ]]</f>
        <v>1.1888000000000005</v>
      </c>
      <c r="F124" s="22">
        <f t="shared" si="5"/>
        <v>1.4132454400000012</v>
      </c>
      <c r="G124" s="22">
        <f>ABS(MA1SONY[[#This Row],[Erorr 1]])</f>
        <v>1.1888000000000005</v>
      </c>
      <c r="H124" s="33">
        <f>MA1SONY[[#This Row],[Abs Erorr 1]]/MA1SONY[[#This Row],[Adj Close]]</f>
        <v>1.5491773904544721E-2</v>
      </c>
      <c r="I124" s="31">
        <f t="shared" si="8"/>
        <v>74.12596666666667</v>
      </c>
      <c r="J124" s="34">
        <f>(MA1SONY[[#This Row],[Adj Close]]-MA1SONY[[#This Row],[3-MA]])</f>
        <v>2.6115333333333268</v>
      </c>
      <c r="K124" s="18">
        <f t="shared" si="7"/>
        <v>6.8201063511110771</v>
      </c>
      <c r="L124" s="18">
        <f>ABS(MA1SONY[[#This Row],[Erorr 2]])</f>
        <v>2.6115333333333268</v>
      </c>
      <c r="M124" s="33">
        <f>MA1SONY[[#This Row],[Abs Erorr 2]]/MA1SONY[[#This Row],[Adj Close]]</f>
        <v>3.4032035619264725E-2</v>
      </c>
      <c r="N124" s="31">
        <f t="shared" si="9"/>
        <v>72.686549999999997</v>
      </c>
      <c r="O124" s="35">
        <f>MA1SONY[[#This Row],[Adj Close]]-MA1SONY[[#This Row],[6-MA]]</f>
        <v>4.0509500000000003</v>
      </c>
      <c r="P124" s="18">
        <f>(MA1SONY[[#This Row],[Adj Close]]-N124)^2</f>
        <v>16.410195902500003</v>
      </c>
      <c r="Q124" s="18">
        <f>ABS(MA1SONY[[#This Row],[Erorr 3]])</f>
        <v>4.0509500000000003</v>
      </c>
      <c r="R124" s="36">
        <f>MA1SONY[[#This Row],[Abs Erorr 3]]/MA1SONY[[#This Row],[Adj Close]]</f>
        <v>5.278970516370745E-2</v>
      </c>
    </row>
    <row r="125" spans="2:18">
      <c r="B125" s="26">
        <v>43963.291666666664</v>
      </c>
      <c r="C125" s="22">
        <v>75.860600000000005</v>
      </c>
      <c r="D125" s="31">
        <f t="shared" si="6"/>
        <v>76.737499999999997</v>
      </c>
      <c r="E125" s="32">
        <f>MA1SONY[[#This Row],[Adj Close]]-MA1SONY[[#This Row],[Naive Trend ]]</f>
        <v>-0.87689999999999202</v>
      </c>
      <c r="F125" s="22">
        <f t="shared" si="5"/>
        <v>0.76895360999998597</v>
      </c>
      <c r="G125" s="22">
        <f>ABS(MA1SONY[[#This Row],[Erorr 1]])</f>
        <v>0.87689999999999202</v>
      </c>
      <c r="H125" s="33">
        <f>MA1SONY[[#This Row],[Abs Erorr 1]]/MA1SONY[[#This Row],[Adj Close]]</f>
        <v>1.1559360194883668E-2</v>
      </c>
      <c r="I125" s="31">
        <f t="shared" si="8"/>
        <v>75.359533333333331</v>
      </c>
      <c r="J125" s="34">
        <f>(MA1SONY[[#This Row],[Adj Close]]-MA1SONY[[#This Row],[3-MA]])</f>
        <v>0.50106666666667365</v>
      </c>
      <c r="K125" s="18">
        <f t="shared" si="7"/>
        <v>0.25106780444445143</v>
      </c>
      <c r="L125" s="18">
        <f>ABS(MA1SONY[[#This Row],[Erorr 2]])</f>
        <v>0.50106666666667365</v>
      </c>
      <c r="M125" s="33">
        <f>MA1SONY[[#This Row],[Abs Erorr 2]]/MA1SONY[[#This Row],[Adj Close]]</f>
        <v>6.6050975956777778E-3</v>
      </c>
      <c r="N125" s="31">
        <f t="shared" si="9"/>
        <v>73.7714</v>
      </c>
      <c r="O125" s="35">
        <f>MA1SONY[[#This Row],[Adj Close]]-MA1SONY[[#This Row],[6-MA]]</f>
        <v>2.0892000000000053</v>
      </c>
      <c r="P125" s="18">
        <f>(MA1SONY[[#This Row],[Adj Close]]-N125)^2</f>
        <v>4.3647566400000217</v>
      </c>
      <c r="Q125" s="18">
        <f>ABS(MA1SONY[[#This Row],[Erorr 3]])</f>
        <v>2.0892000000000053</v>
      </c>
      <c r="R125" s="36">
        <f>MA1SONY[[#This Row],[Abs Erorr 3]]/MA1SONY[[#This Row],[Adj Close]]</f>
        <v>2.7539987819764213E-2</v>
      </c>
    </row>
    <row r="126" spans="2:18">
      <c r="B126" s="26">
        <v>43964.291666666664</v>
      </c>
      <c r="C126" s="22">
        <v>74.944599999999994</v>
      </c>
      <c r="D126" s="31">
        <f t="shared" si="6"/>
        <v>75.860600000000005</v>
      </c>
      <c r="E126" s="32">
        <f>MA1SONY[[#This Row],[Adj Close]]-MA1SONY[[#This Row],[Naive Trend ]]</f>
        <v>-0.91600000000001103</v>
      </c>
      <c r="F126" s="22">
        <f t="shared" si="5"/>
        <v>0.83905600000002023</v>
      </c>
      <c r="G126" s="22">
        <f>ABS(MA1SONY[[#This Row],[Erorr 1]])</f>
        <v>0.91600000000001103</v>
      </c>
      <c r="H126" s="33">
        <f>MA1SONY[[#This Row],[Abs Erorr 1]]/MA1SONY[[#This Row],[Adj Close]]</f>
        <v>1.2222361584423842E-2</v>
      </c>
      <c r="I126" s="31">
        <f t="shared" si="8"/>
        <v>76.048933333333338</v>
      </c>
      <c r="J126" s="34">
        <f>(MA1SONY[[#This Row],[Adj Close]]-MA1SONY[[#This Row],[3-MA]])</f>
        <v>-1.1043333333333436</v>
      </c>
      <c r="K126" s="18">
        <f t="shared" si="7"/>
        <v>1.2195521111111338</v>
      </c>
      <c r="L126" s="18">
        <f>ABS(MA1SONY[[#This Row],[Erorr 2]])</f>
        <v>1.1043333333333436</v>
      </c>
      <c r="M126" s="33">
        <f>MA1SONY[[#This Row],[Abs Erorr 2]]/MA1SONY[[#This Row],[Adj Close]]</f>
        <v>1.4735328940755488E-2</v>
      </c>
      <c r="N126" s="31">
        <f t="shared" si="9"/>
        <v>74.544500000000014</v>
      </c>
      <c r="O126" s="35">
        <f>MA1SONY[[#This Row],[Adj Close]]-MA1SONY[[#This Row],[6-MA]]</f>
        <v>0.40009999999998058</v>
      </c>
      <c r="P126" s="18">
        <f>(MA1SONY[[#This Row],[Adj Close]]-N126)^2</f>
        <v>0.16008000999998445</v>
      </c>
      <c r="Q126" s="18">
        <f>ABS(MA1SONY[[#This Row],[Erorr 3]])</f>
        <v>0.40009999999998058</v>
      </c>
      <c r="R126" s="36">
        <f>MA1SONY[[#This Row],[Abs Erorr 3]]/MA1SONY[[#This Row],[Adj Close]]</f>
        <v>5.3386101200083875E-3</v>
      </c>
    </row>
    <row r="127" spans="2:18">
      <c r="B127" s="26">
        <v>43965.291666666664</v>
      </c>
      <c r="C127" s="22">
        <v>75.405000000000001</v>
      </c>
      <c r="D127" s="31">
        <f t="shared" si="6"/>
        <v>74.944599999999994</v>
      </c>
      <c r="E127" s="32">
        <f>MA1SONY[[#This Row],[Adj Close]]-MA1SONY[[#This Row],[Naive Trend ]]</f>
        <v>0.46040000000000703</v>
      </c>
      <c r="F127" s="22">
        <f t="shared" si="5"/>
        <v>0.21196816000000646</v>
      </c>
      <c r="G127" s="22">
        <f>ABS(MA1SONY[[#This Row],[Erorr 1]])</f>
        <v>0.46040000000000703</v>
      </c>
      <c r="H127" s="33">
        <f>MA1SONY[[#This Row],[Abs Erorr 1]]/MA1SONY[[#This Row],[Adj Close]]</f>
        <v>6.1056959087594596E-3</v>
      </c>
      <c r="I127" s="31">
        <f t="shared" si="8"/>
        <v>75.847566666666651</v>
      </c>
      <c r="J127" s="34">
        <f>(MA1SONY[[#This Row],[Adj Close]]-MA1SONY[[#This Row],[3-MA]])</f>
        <v>-0.44256666666665012</v>
      </c>
      <c r="K127" s="18">
        <f t="shared" si="7"/>
        <v>0.19586525444442979</v>
      </c>
      <c r="L127" s="18">
        <f>ABS(MA1SONY[[#This Row],[Erorr 2]])</f>
        <v>0.44256666666665012</v>
      </c>
      <c r="M127" s="33">
        <f>MA1SONY[[#This Row],[Abs Erorr 2]]/MA1SONY[[#This Row],[Adj Close]]</f>
        <v>5.8691952346217107E-3</v>
      </c>
      <c r="N127" s="31">
        <f t="shared" si="9"/>
        <v>74.986766666666668</v>
      </c>
      <c r="O127" s="35">
        <f>MA1SONY[[#This Row],[Adj Close]]-MA1SONY[[#This Row],[6-MA]]</f>
        <v>0.41823333333333323</v>
      </c>
      <c r="P127" s="18">
        <f>(MA1SONY[[#This Row],[Adj Close]]-N127)^2</f>
        <v>0.17491912111111102</v>
      </c>
      <c r="Q127" s="18">
        <f>ABS(MA1SONY[[#This Row],[Erorr 3]])</f>
        <v>0.41823333333333323</v>
      </c>
      <c r="R127" s="36">
        <f>MA1SONY[[#This Row],[Abs Erorr 3]]/MA1SONY[[#This Row],[Adj Close]]</f>
        <v>5.5464933801914092E-3</v>
      </c>
    </row>
    <row r="128" spans="2:18">
      <c r="B128" s="26">
        <v>43966.291666666664</v>
      </c>
      <c r="C128" s="22">
        <v>74.959199999999996</v>
      </c>
      <c r="D128" s="31">
        <f t="shared" si="6"/>
        <v>75.405000000000001</v>
      </c>
      <c r="E128" s="32">
        <f>MA1SONY[[#This Row],[Adj Close]]-MA1SONY[[#This Row],[Naive Trend ]]</f>
        <v>-0.44580000000000553</v>
      </c>
      <c r="F128" s="22">
        <f t="shared" si="5"/>
        <v>0.19873764000000493</v>
      </c>
      <c r="G128" s="22">
        <f>ABS(MA1SONY[[#This Row],[Erorr 1]])</f>
        <v>0.44580000000000553</v>
      </c>
      <c r="H128" s="33">
        <f>MA1SONY[[#This Row],[Abs Erorr 1]]/MA1SONY[[#This Row],[Adj Close]]</f>
        <v>5.947235296001099E-3</v>
      </c>
      <c r="I128" s="31">
        <f t="shared" si="8"/>
        <v>75.403400000000005</v>
      </c>
      <c r="J128" s="34">
        <f>(MA1SONY[[#This Row],[Adj Close]]-MA1SONY[[#This Row],[3-MA]])</f>
        <v>-0.44420000000000925</v>
      </c>
      <c r="K128" s="18">
        <f t="shared" si="7"/>
        <v>0.19731364000000823</v>
      </c>
      <c r="L128" s="18">
        <f>ABS(MA1SONY[[#This Row],[Erorr 2]])</f>
        <v>0.44420000000000925</v>
      </c>
      <c r="M128" s="33">
        <f>MA1SONY[[#This Row],[Abs Erorr 2]]/MA1SONY[[#This Row],[Adj Close]]</f>
        <v>5.925890351017744E-3</v>
      </c>
      <c r="N128" s="31">
        <f t="shared" si="9"/>
        <v>75.381466666666668</v>
      </c>
      <c r="O128" s="35">
        <f>MA1SONY[[#This Row],[Adj Close]]-MA1SONY[[#This Row],[6-MA]]</f>
        <v>-0.42226666666667256</v>
      </c>
      <c r="P128" s="18">
        <f>(MA1SONY[[#This Row],[Adj Close]]-N128)^2</f>
        <v>0.17830913777778276</v>
      </c>
      <c r="Q128" s="18">
        <f>ABS(MA1SONY[[#This Row],[Erorr 3]])</f>
        <v>0.42226666666667256</v>
      </c>
      <c r="R128" s="36">
        <f>MA1SONY[[#This Row],[Abs Erorr 3]]/MA1SONY[[#This Row],[Adj Close]]</f>
        <v>5.6332867302035317E-3</v>
      </c>
    </row>
    <row r="129" spans="2:18">
      <c r="B129" s="26">
        <v>43969.291666666664</v>
      </c>
      <c r="C129" s="22">
        <v>76.725399999999993</v>
      </c>
      <c r="D129" s="31">
        <f t="shared" si="6"/>
        <v>74.959199999999996</v>
      </c>
      <c r="E129" s="32">
        <f>MA1SONY[[#This Row],[Adj Close]]-MA1SONY[[#This Row],[Naive Trend ]]</f>
        <v>1.7661999999999978</v>
      </c>
      <c r="F129" s="22">
        <f t="shared" si="5"/>
        <v>3.119462439999992</v>
      </c>
      <c r="G129" s="22">
        <f>ABS(MA1SONY[[#This Row],[Erorr 1]])</f>
        <v>1.7661999999999978</v>
      </c>
      <c r="H129" s="33">
        <f>MA1SONY[[#This Row],[Abs Erorr 1]]/MA1SONY[[#This Row],[Adj Close]]</f>
        <v>2.3019756169404108E-2</v>
      </c>
      <c r="I129" s="31">
        <f t="shared" si="8"/>
        <v>75.10293333333334</v>
      </c>
      <c r="J129" s="34">
        <f>(MA1SONY[[#This Row],[Adj Close]]-MA1SONY[[#This Row],[3-MA]])</f>
        <v>1.6224666666666536</v>
      </c>
      <c r="K129" s="18">
        <f t="shared" si="7"/>
        <v>2.6323980844444019</v>
      </c>
      <c r="L129" s="18">
        <f>ABS(MA1SONY[[#This Row],[Erorr 2]])</f>
        <v>1.6224666666666536</v>
      </c>
      <c r="M129" s="33">
        <f>MA1SONY[[#This Row],[Abs Erorr 2]]/MA1SONY[[#This Row],[Adj Close]]</f>
        <v>2.1146408707763711E-2</v>
      </c>
      <c r="N129" s="31">
        <f t="shared" si="9"/>
        <v>75.575933333333339</v>
      </c>
      <c r="O129" s="35">
        <f>MA1SONY[[#This Row],[Adj Close]]-MA1SONY[[#This Row],[6-MA]]</f>
        <v>1.1494666666666546</v>
      </c>
      <c r="P129" s="18">
        <f>(MA1SONY[[#This Row],[Adj Close]]-N129)^2</f>
        <v>1.3212736177777502</v>
      </c>
      <c r="Q129" s="18">
        <f>ABS(MA1SONY[[#This Row],[Erorr 3]])</f>
        <v>1.1494666666666546</v>
      </c>
      <c r="R129" s="36">
        <f>MA1SONY[[#This Row],[Abs Erorr 3]]/MA1SONY[[#This Row],[Adj Close]]</f>
        <v>1.4981566295733287E-2</v>
      </c>
    </row>
    <row r="130" spans="2:18">
      <c r="B130" s="26">
        <v>43970.291666666664</v>
      </c>
      <c r="C130" s="22">
        <v>76.281999999999996</v>
      </c>
      <c r="D130" s="31">
        <f t="shared" si="6"/>
        <v>76.725399999999993</v>
      </c>
      <c r="E130" s="32">
        <f>MA1SONY[[#This Row],[Adj Close]]-MA1SONY[[#This Row],[Naive Trend ]]</f>
        <v>-0.44339999999999691</v>
      </c>
      <c r="F130" s="22">
        <f t="shared" si="5"/>
        <v>0.19660355999999726</v>
      </c>
      <c r="G130" s="22">
        <f>ABS(MA1SONY[[#This Row],[Erorr 1]])</f>
        <v>0.44339999999999691</v>
      </c>
      <c r="H130" s="33">
        <f>MA1SONY[[#This Row],[Abs Erorr 1]]/MA1SONY[[#This Row],[Adj Close]]</f>
        <v>5.8126425631210106E-3</v>
      </c>
      <c r="I130" s="31">
        <f t="shared" si="8"/>
        <v>75.696533333333321</v>
      </c>
      <c r="J130" s="34">
        <f>(MA1SONY[[#This Row],[Adj Close]]-MA1SONY[[#This Row],[3-MA]])</f>
        <v>0.58546666666667591</v>
      </c>
      <c r="K130" s="18">
        <f t="shared" si="7"/>
        <v>0.34277121777778857</v>
      </c>
      <c r="L130" s="18">
        <f>ABS(MA1SONY[[#This Row],[Erorr 2]])</f>
        <v>0.58546666666667591</v>
      </c>
      <c r="M130" s="33">
        <f>MA1SONY[[#This Row],[Abs Erorr 2]]/MA1SONY[[#This Row],[Adj Close]]</f>
        <v>7.6750303697684374E-3</v>
      </c>
      <c r="N130" s="31">
        <f t="shared" si="9"/>
        <v>75.772049999999993</v>
      </c>
      <c r="O130" s="35">
        <f>MA1SONY[[#This Row],[Adj Close]]-MA1SONY[[#This Row],[6-MA]]</f>
        <v>0.50995000000000346</v>
      </c>
      <c r="P130" s="18">
        <f>(MA1SONY[[#This Row],[Adj Close]]-N130)^2</f>
        <v>0.26004900250000351</v>
      </c>
      <c r="Q130" s="18">
        <f>ABS(MA1SONY[[#This Row],[Erorr 3]])</f>
        <v>0.50995000000000346</v>
      </c>
      <c r="R130" s="36">
        <f>MA1SONY[[#This Row],[Abs Erorr 3]]/MA1SONY[[#This Row],[Adj Close]]</f>
        <v>6.6850633176896712E-3</v>
      </c>
    </row>
    <row r="131" spans="2:18">
      <c r="B131" s="26">
        <v>43971.291666666664</v>
      </c>
      <c r="C131" s="22">
        <v>77.765600000000006</v>
      </c>
      <c r="D131" s="31">
        <f t="shared" si="6"/>
        <v>76.281999999999996</v>
      </c>
      <c r="E131" s="32">
        <f>MA1SONY[[#This Row],[Adj Close]]-MA1SONY[[#This Row],[Naive Trend ]]</f>
        <v>1.4836000000000098</v>
      </c>
      <c r="F131" s="22">
        <f t="shared" si="5"/>
        <v>2.2010689600000291</v>
      </c>
      <c r="G131" s="22">
        <f>ABS(MA1SONY[[#This Row],[Erorr 1]])</f>
        <v>1.4836000000000098</v>
      </c>
      <c r="H131" s="33">
        <f>MA1SONY[[#This Row],[Abs Erorr 1]]/MA1SONY[[#This Row],[Adj Close]]</f>
        <v>1.9077844188175874E-2</v>
      </c>
      <c r="I131" s="31">
        <f t="shared" si="8"/>
        <v>75.988866666666652</v>
      </c>
      <c r="J131" s="34">
        <f>(MA1SONY[[#This Row],[Adj Close]]-MA1SONY[[#This Row],[3-MA]])</f>
        <v>1.7767333333333539</v>
      </c>
      <c r="K131" s="18">
        <f t="shared" si="7"/>
        <v>3.1567813377778511</v>
      </c>
      <c r="L131" s="18">
        <f>ABS(MA1SONY[[#This Row],[Erorr 2]])</f>
        <v>1.7767333333333539</v>
      </c>
      <c r="M131" s="33">
        <f>MA1SONY[[#This Row],[Abs Erorr 2]]/MA1SONY[[#This Row],[Adj Close]]</f>
        <v>2.2847291518786634E-2</v>
      </c>
      <c r="N131" s="31">
        <f t="shared" si="9"/>
        <v>75.696133333333322</v>
      </c>
      <c r="O131" s="35">
        <f>MA1SONY[[#This Row],[Adj Close]]-MA1SONY[[#This Row],[6-MA]]</f>
        <v>2.0694666666666848</v>
      </c>
      <c r="P131" s="18">
        <f>(MA1SONY[[#This Row],[Adj Close]]-N131)^2</f>
        <v>4.2826922844445194</v>
      </c>
      <c r="Q131" s="18">
        <f>ABS(MA1SONY[[#This Row],[Erorr 3]])</f>
        <v>2.0694666666666848</v>
      </c>
      <c r="R131" s="36">
        <f>MA1SONY[[#This Row],[Abs Erorr 3]]/MA1SONY[[#This Row],[Adj Close]]</f>
        <v>2.6611595186903779E-2</v>
      </c>
    </row>
    <row r="132" spans="2:18">
      <c r="B132" s="26">
        <v>43972.291666666664</v>
      </c>
      <c r="C132" s="22">
        <v>77.1858</v>
      </c>
      <c r="D132" s="31">
        <f t="shared" si="6"/>
        <v>77.765600000000006</v>
      </c>
      <c r="E132" s="32">
        <f>MA1SONY[[#This Row],[Adj Close]]-MA1SONY[[#This Row],[Naive Trend ]]</f>
        <v>-0.57980000000000587</v>
      </c>
      <c r="F132" s="22">
        <f t="shared" ref="F132:F195" si="10">(C132-D132)^2</f>
        <v>0.33616804000000683</v>
      </c>
      <c r="G132" s="22">
        <f>ABS(MA1SONY[[#This Row],[Erorr 1]])</f>
        <v>0.57980000000000587</v>
      </c>
      <c r="H132" s="33">
        <f>MA1SONY[[#This Row],[Abs Erorr 1]]/MA1SONY[[#This Row],[Adj Close]]</f>
        <v>7.5117443882165612E-3</v>
      </c>
      <c r="I132" s="31">
        <f t="shared" si="8"/>
        <v>76.924333333333337</v>
      </c>
      <c r="J132" s="34">
        <f>(MA1SONY[[#This Row],[Adj Close]]-MA1SONY[[#This Row],[3-MA]])</f>
        <v>0.26146666666666363</v>
      </c>
      <c r="K132" s="18">
        <f t="shared" si="7"/>
        <v>6.8364817777776185E-2</v>
      </c>
      <c r="L132" s="18">
        <f>ABS(MA1SONY[[#This Row],[Erorr 2]])</f>
        <v>0.26146666666666363</v>
      </c>
      <c r="M132" s="33">
        <f>MA1SONY[[#This Row],[Abs Erorr 2]]/MA1SONY[[#This Row],[Adj Close]]</f>
        <v>3.387497009380788E-3</v>
      </c>
      <c r="N132" s="31">
        <f t="shared" si="9"/>
        <v>76.013633333333331</v>
      </c>
      <c r="O132" s="35">
        <f>MA1SONY[[#This Row],[Adj Close]]-MA1SONY[[#This Row],[6-MA]]</f>
        <v>1.1721666666666692</v>
      </c>
      <c r="P132" s="18">
        <f>(MA1SONY[[#This Row],[Adj Close]]-N132)^2</f>
        <v>1.3739746944444504</v>
      </c>
      <c r="Q132" s="18">
        <f>ABS(MA1SONY[[#This Row],[Erorr 3]])</f>
        <v>1.1721666666666692</v>
      </c>
      <c r="R132" s="36">
        <f>MA1SONY[[#This Row],[Abs Erorr 3]]/MA1SONY[[#This Row],[Adj Close]]</f>
        <v>1.5186299379765051E-2</v>
      </c>
    </row>
    <row r="133" spans="2:18">
      <c r="B133" s="26">
        <v>43973.291666666664</v>
      </c>
      <c r="C133" s="22">
        <v>77.682699999999997</v>
      </c>
      <c r="D133" s="31">
        <f t="shared" ref="D133:D196" si="11">C132</f>
        <v>77.1858</v>
      </c>
      <c r="E133" s="32">
        <f>MA1SONY[[#This Row],[Adj Close]]-MA1SONY[[#This Row],[Naive Trend ]]</f>
        <v>0.49689999999999657</v>
      </c>
      <c r="F133" s="22">
        <f t="shared" si="10"/>
        <v>0.24690960999999659</v>
      </c>
      <c r="G133" s="22">
        <f>ABS(MA1SONY[[#This Row],[Erorr 1]])</f>
        <v>0.49689999999999657</v>
      </c>
      <c r="H133" s="33">
        <f>MA1SONY[[#This Row],[Abs Erorr 1]]/MA1SONY[[#This Row],[Adj Close]]</f>
        <v>6.3965335911341471E-3</v>
      </c>
      <c r="I133" s="31">
        <f t="shared" si="8"/>
        <v>77.077799999999996</v>
      </c>
      <c r="J133" s="34">
        <f>(MA1SONY[[#This Row],[Adj Close]]-MA1SONY[[#This Row],[3-MA]])</f>
        <v>0.60490000000000066</v>
      </c>
      <c r="K133" s="18">
        <f t="shared" si="7"/>
        <v>0.36590401000000078</v>
      </c>
      <c r="L133" s="18">
        <f>ABS(MA1SONY[[#This Row],[Erorr 2]])</f>
        <v>0.60490000000000066</v>
      </c>
      <c r="M133" s="33">
        <f>MA1SONY[[#This Row],[Abs Erorr 2]]/MA1SONY[[#This Row],[Adj Close]]</f>
        <v>7.7868045266191914E-3</v>
      </c>
      <c r="N133" s="31">
        <f t="shared" si="9"/>
        <v>76.387166666666658</v>
      </c>
      <c r="O133" s="35">
        <f>MA1SONY[[#This Row],[Adj Close]]-MA1SONY[[#This Row],[6-MA]]</f>
        <v>1.2955333333333385</v>
      </c>
      <c r="P133" s="18">
        <f>(MA1SONY[[#This Row],[Adj Close]]-N133)^2</f>
        <v>1.6784066177777912</v>
      </c>
      <c r="Q133" s="18">
        <f>ABS(MA1SONY[[#This Row],[Erorr 3]])</f>
        <v>1.2955333333333385</v>
      </c>
      <c r="R133" s="36">
        <f>MA1SONY[[#This Row],[Abs Erorr 3]]/MA1SONY[[#This Row],[Adj Close]]</f>
        <v>1.667724388227158E-2</v>
      </c>
    </row>
    <row r="134" spans="2:18">
      <c r="B134" s="26">
        <v>43977.291666666664</v>
      </c>
      <c r="C134" s="22">
        <v>77.156499999999994</v>
      </c>
      <c r="D134" s="31">
        <f t="shared" si="11"/>
        <v>77.682699999999997</v>
      </c>
      <c r="E134" s="32">
        <f>MA1SONY[[#This Row],[Adj Close]]-MA1SONY[[#This Row],[Naive Trend ]]</f>
        <v>-0.52620000000000289</v>
      </c>
      <c r="F134" s="22">
        <f t="shared" si="10"/>
        <v>0.27688644000000306</v>
      </c>
      <c r="G134" s="22">
        <f>ABS(MA1SONY[[#This Row],[Erorr 1]])</f>
        <v>0.52620000000000289</v>
      </c>
      <c r="H134" s="33">
        <f>MA1SONY[[#This Row],[Abs Erorr 1]]/MA1SONY[[#This Row],[Adj Close]]</f>
        <v>6.8199049982827489E-3</v>
      </c>
      <c r="I134" s="31">
        <f t="shared" si="8"/>
        <v>77.544699999999992</v>
      </c>
      <c r="J134" s="34">
        <f>(MA1SONY[[#This Row],[Adj Close]]-MA1SONY[[#This Row],[3-MA]])</f>
        <v>-0.38819999999999766</v>
      </c>
      <c r="K134" s="18">
        <f t="shared" ref="K134:K197" si="12">(C134-I134)^2</f>
        <v>0.15069923999999818</v>
      </c>
      <c r="L134" s="18">
        <f>ABS(MA1SONY[[#This Row],[Erorr 2]])</f>
        <v>0.38819999999999766</v>
      </c>
      <c r="M134" s="33">
        <f>MA1SONY[[#This Row],[Abs Erorr 2]]/MA1SONY[[#This Row],[Adj Close]]</f>
        <v>5.0313324217661206E-3</v>
      </c>
      <c r="N134" s="31">
        <f t="shared" si="9"/>
        <v>76.766783333333336</v>
      </c>
      <c r="O134" s="35">
        <f>MA1SONY[[#This Row],[Adj Close]]-MA1SONY[[#This Row],[6-MA]]</f>
        <v>0.38971666666665783</v>
      </c>
      <c r="P134" s="18">
        <f>(MA1SONY[[#This Row],[Adj Close]]-N134)^2</f>
        <v>0.15187908027777089</v>
      </c>
      <c r="Q134" s="18">
        <f>ABS(MA1SONY[[#This Row],[Erorr 3]])</f>
        <v>0.38971666666665783</v>
      </c>
      <c r="R134" s="36">
        <f>MA1SONY[[#This Row],[Abs Erorr 3]]/MA1SONY[[#This Row],[Adj Close]]</f>
        <v>5.0509894392132592E-3</v>
      </c>
    </row>
    <row r="135" spans="2:18">
      <c r="B135" s="26">
        <v>43978.291666666664</v>
      </c>
      <c r="C135" s="22">
        <v>77.492699999999999</v>
      </c>
      <c r="D135" s="31">
        <f t="shared" si="11"/>
        <v>77.156499999999994</v>
      </c>
      <c r="E135" s="32">
        <f>MA1SONY[[#This Row],[Adj Close]]-MA1SONY[[#This Row],[Naive Trend ]]</f>
        <v>0.33620000000000516</v>
      </c>
      <c r="F135" s="22">
        <f t="shared" si="10"/>
        <v>0.11303044000000347</v>
      </c>
      <c r="G135" s="22">
        <f>ABS(MA1SONY[[#This Row],[Erorr 1]])</f>
        <v>0.33620000000000516</v>
      </c>
      <c r="H135" s="33">
        <f>MA1SONY[[#This Row],[Abs Erorr 1]]/MA1SONY[[#This Row],[Adj Close]]</f>
        <v>4.338473172311781E-3</v>
      </c>
      <c r="I135" s="31">
        <f t="shared" ref="I135:I198" si="13">AVERAGE(C132:C134)</f>
        <v>77.341666666666654</v>
      </c>
      <c r="J135" s="34">
        <f>(MA1SONY[[#This Row],[Adj Close]]-MA1SONY[[#This Row],[3-MA]])</f>
        <v>0.1510333333333449</v>
      </c>
      <c r="K135" s="18">
        <f t="shared" si="12"/>
        <v>2.2811067777781271E-2</v>
      </c>
      <c r="L135" s="18">
        <f>ABS(MA1SONY[[#This Row],[Erorr 2]])</f>
        <v>0.1510333333333449</v>
      </c>
      <c r="M135" s="33">
        <f>MA1SONY[[#This Row],[Abs Erorr 2]]/MA1SONY[[#This Row],[Adj Close]]</f>
        <v>1.949000787601218E-3</v>
      </c>
      <c r="N135" s="31">
        <f t="shared" si="9"/>
        <v>77.132999999999996</v>
      </c>
      <c r="O135" s="35">
        <f>MA1SONY[[#This Row],[Adj Close]]-MA1SONY[[#This Row],[6-MA]]</f>
        <v>0.35970000000000368</v>
      </c>
      <c r="P135" s="18">
        <f>(MA1SONY[[#This Row],[Adj Close]]-N135)^2</f>
        <v>0.12938409000000264</v>
      </c>
      <c r="Q135" s="18">
        <f>ABS(MA1SONY[[#This Row],[Erorr 3]])</f>
        <v>0.35970000000000368</v>
      </c>
      <c r="R135" s="36">
        <f>MA1SONY[[#This Row],[Abs Erorr 3]]/MA1SONY[[#This Row],[Adj Close]]</f>
        <v>4.6417275433686487E-3</v>
      </c>
    </row>
    <row r="136" spans="2:18">
      <c r="B136" s="26">
        <v>43979.291666666664</v>
      </c>
      <c r="C136" s="22">
        <v>77.526799999999994</v>
      </c>
      <c r="D136" s="31">
        <f t="shared" si="11"/>
        <v>77.492699999999999</v>
      </c>
      <c r="E136" s="32">
        <f>MA1SONY[[#This Row],[Adj Close]]-MA1SONY[[#This Row],[Naive Trend ]]</f>
        <v>3.4099999999995134E-2</v>
      </c>
      <c r="F136" s="22">
        <f t="shared" si="10"/>
        <v>1.1628099999996682E-3</v>
      </c>
      <c r="G136" s="22">
        <f>ABS(MA1SONY[[#This Row],[Erorr 1]])</f>
        <v>3.4099999999995134E-2</v>
      </c>
      <c r="H136" s="33">
        <f>MA1SONY[[#This Row],[Abs Erorr 1]]/MA1SONY[[#This Row],[Adj Close]]</f>
        <v>4.3984789775916377E-4</v>
      </c>
      <c r="I136" s="31">
        <f t="shared" si="13"/>
        <v>77.443966666666668</v>
      </c>
      <c r="J136" s="34">
        <f>(MA1SONY[[#This Row],[Adj Close]]-MA1SONY[[#This Row],[3-MA]])</f>
        <v>8.2833333333326209E-2</v>
      </c>
      <c r="K136" s="18">
        <f t="shared" si="12"/>
        <v>6.861361111109931E-3</v>
      </c>
      <c r="L136" s="18">
        <f>ABS(MA1SONY[[#This Row],[Erorr 2]])</f>
        <v>8.2833333333326209E-2</v>
      </c>
      <c r="M136" s="33">
        <f>MA1SONY[[#This Row],[Abs Erorr 2]]/MA1SONY[[#This Row],[Adj Close]]</f>
        <v>1.0684477281833664E-3</v>
      </c>
      <c r="N136" s="31">
        <f t="shared" si="9"/>
        <v>77.260883333333325</v>
      </c>
      <c r="O136" s="35">
        <f>MA1SONY[[#This Row],[Adj Close]]-MA1SONY[[#This Row],[6-MA]]</f>
        <v>0.26591666666666924</v>
      </c>
      <c r="P136" s="18">
        <f>(MA1SONY[[#This Row],[Adj Close]]-N136)^2</f>
        <v>7.0711673611112483E-2</v>
      </c>
      <c r="Q136" s="18">
        <f>ABS(MA1SONY[[#This Row],[Erorr 3]])</f>
        <v>0.26591666666666924</v>
      </c>
      <c r="R136" s="36">
        <f>MA1SONY[[#This Row],[Abs Erorr 3]]/MA1SONY[[#This Row],[Adj Close]]</f>
        <v>3.429996680717755E-3</v>
      </c>
    </row>
    <row r="137" spans="2:18">
      <c r="B137" s="26">
        <v>43980.291666666664</v>
      </c>
      <c r="C137" s="22">
        <v>77.451300000000003</v>
      </c>
      <c r="D137" s="31">
        <f t="shared" si="11"/>
        <v>77.526799999999994</v>
      </c>
      <c r="E137" s="32">
        <f>MA1SONY[[#This Row],[Adj Close]]-MA1SONY[[#This Row],[Naive Trend ]]</f>
        <v>-7.5499999999991019E-2</v>
      </c>
      <c r="F137" s="22">
        <f t="shared" si="10"/>
        <v>5.7002499999986439E-3</v>
      </c>
      <c r="G137" s="22">
        <f>ABS(MA1SONY[[#This Row],[Erorr 1]])</f>
        <v>7.5499999999991019E-2</v>
      </c>
      <c r="H137" s="33">
        <f>MA1SONY[[#This Row],[Abs Erorr 1]]/MA1SONY[[#This Row],[Adj Close]]</f>
        <v>9.7480610396456888E-4</v>
      </c>
      <c r="I137" s="31">
        <f t="shared" si="13"/>
        <v>77.391999999999996</v>
      </c>
      <c r="J137" s="34">
        <f>(MA1SONY[[#This Row],[Adj Close]]-MA1SONY[[#This Row],[3-MA]])</f>
        <v>5.9300000000007458E-2</v>
      </c>
      <c r="K137" s="18">
        <f t="shared" si="12"/>
        <v>3.5164900000008844E-3</v>
      </c>
      <c r="L137" s="18">
        <f>ABS(MA1SONY[[#This Row],[Erorr 2]])</f>
        <v>5.9300000000007458E-2</v>
      </c>
      <c r="M137" s="33">
        <f>MA1SONY[[#This Row],[Abs Erorr 2]]/MA1SONY[[#This Row],[Adj Close]]</f>
        <v>7.6564241013394815E-4</v>
      </c>
      <c r="N137" s="31">
        <f t="shared" si="9"/>
        <v>77.468350000000001</v>
      </c>
      <c r="O137" s="35">
        <f>MA1SONY[[#This Row],[Adj Close]]-MA1SONY[[#This Row],[6-MA]]</f>
        <v>-1.7049999999997567E-2</v>
      </c>
      <c r="P137" s="18">
        <f>(MA1SONY[[#This Row],[Adj Close]]-N137)^2</f>
        <v>2.9070249999991706E-4</v>
      </c>
      <c r="Q137" s="18">
        <f>ABS(MA1SONY[[#This Row],[Erorr 3]])</f>
        <v>1.7049999999997567E-2</v>
      </c>
      <c r="R137" s="36">
        <f>MA1SONY[[#This Row],[Abs Erorr 3]]/MA1SONY[[#This Row],[Adj Close]]</f>
        <v>2.2013833208735768E-4</v>
      </c>
    </row>
    <row r="138" spans="2:18">
      <c r="B138" s="26">
        <v>43983.291666666664</v>
      </c>
      <c r="C138" s="22">
        <v>78.403800000000004</v>
      </c>
      <c r="D138" s="31">
        <f t="shared" si="11"/>
        <v>77.451300000000003</v>
      </c>
      <c r="E138" s="32">
        <f>MA1SONY[[#This Row],[Adj Close]]-MA1SONY[[#This Row],[Naive Trend ]]</f>
        <v>0.95250000000000057</v>
      </c>
      <c r="F138" s="22">
        <f t="shared" si="10"/>
        <v>0.9072562500000011</v>
      </c>
      <c r="G138" s="22">
        <f>ABS(MA1SONY[[#This Row],[Erorr 1]])</f>
        <v>0.95250000000000057</v>
      </c>
      <c r="H138" s="33">
        <f>MA1SONY[[#This Row],[Abs Erorr 1]]/MA1SONY[[#This Row],[Adj Close]]</f>
        <v>1.2148645856450842E-2</v>
      </c>
      <c r="I138" s="31">
        <f t="shared" si="13"/>
        <v>77.49026666666667</v>
      </c>
      <c r="J138" s="34">
        <f>(MA1SONY[[#This Row],[Adj Close]]-MA1SONY[[#This Row],[3-MA]])</f>
        <v>0.91353333333333353</v>
      </c>
      <c r="K138" s="18">
        <f t="shared" si="12"/>
        <v>0.83454315111111144</v>
      </c>
      <c r="L138" s="18">
        <f>ABS(MA1SONY[[#This Row],[Erorr 2]])</f>
        <v>0.91353333333333353</v>
      </c>
      <c r="M138" s="33">
        <f>MA1SONY[[#This Row],[Abs Erorr 2]]/MA1SONY[[#This Row],[Adj Close]]</f>
        <v>1.1651646136199182E-2</v>
      </c>
      <c r="N138" s="31">
        <f t="shared" ref="N138:N201" si="14">AVERAGE(C132:C137)</f>
        <v>77.415966666666662</v>
      </c>
      <c r="O138" s="35">
        <f>MA1SONY[[#This Row],[Adj Close]]-MA1SONY[[#This Row],[6-MA]]</f>
        <v>0.98783333333334156</v>
      </c>
      <c r="P138" s="18">
        <f>(MA1SONY[[#This Row],[Adj Close]]-N138)^2</f>
        <v>0.97581469444446067</v>
      </c>
      <c r="Q138" s="18">
        <f>ABS(MA1SONY[[#This Row],[Erorr 3]])</f>
        <v>0.98783333333334156</v>
      </c>
      <c r="R138" s="36">
        <f>MA1SONY[[#This Row],[Abs Erorr 3]]/MA1SONY[[#This Row],[Adj Close]]</f>
        <v>1.2599304285421645E-2</v>
      </c>
    </row>
    <row r="139" spans="2:18">
      <c r="B139" s="26">
        <v>43984.291666666664</v>
      </c>
      <c r="C139" s="22">
        <v>78.766800000000003</v>
      </c>
      <c r="D139" s="31">
        <f t="shared" si="11"/>
        <v>78.403800000000004</v>
      </c>
      <c r="E139" s="32">
        <f>MA1SONY[[#This Row],[Adj Close]]-MA1SONY[[#This Row],[Naive Trend ]]</f>
        <v>0.36299999999999955</v>
      </c>
      <c r="F139" s="22">
        <f t="shared" si="10"/>
        <v>0.13176899999999966</v>
      </c>
      <c r="G139" s="22">
        <f>ABS(MA1SONY[[#This Row],[Erorr 1]])</f>
        <v>0.36299999999999955</v>
      </c>
      <c r="H139" s="33">
        <f>MA1SONY[[#This Row],[Abs Erorr 1]]/MA1SONY[[#This Row],[Adj Close]]</f>
        <v>4.6085406541842445E-3</v>
      </c>
      <c r="I139" s="31">
        <f t="shared" si="13"/>
        <v>77.793966666666662</v>
      </c>
      <c r="J139" s="34">
        <f>(MA1SONY[[#This Row],[Adj Close]]-MA1SONY[[#This Row],[3-MA]])</f>
        <v>0.97283333333334099</v>
      </c>
      <c r="K139" s="18">
        <f t="shared" si="12"/>
        <v>0.94640469444445929</v>
      </c>
      <c r="L139" s="18">
        <f>ABS(MA1SONY[[#This Row],[Erorr 2]])</f>
        <v>0.97283333333334099</v>
      </c>
      <c r="M139" s="33">
        <f>MA1SONY[[#This Row],[Abs Erorr 2]]/MA1SONY[[#This Row],[Adj Close]]</f>
        <v>1.2350804315185343E-2</v>
      </c>
      <c r="N139" s="31">
        <f t="shared" si="14"/>
        <v>77.618966666666665</v>
      </c>
      <c r="O139" s="35">
        <f>MA1SONY[[#This Row],[Adj Close]]-MA1SONY[[#This Row],[6-MA]]</f>
        <v>1.1478333333333381</v>
      </c>
      <c r="P139" s="18">
        <f>(MA1SONY[[#This Row],[Adj Close]]-N139)^2</f>
        <v>1.3175213611111221</v>
      </c>
      <c r="Q139" s="18">
        <f>ABS(MA1SONY[[#This Row],[Erorr 3]])</f>
        <v>1.1478333333333381</v>
      </c>
      <c r="R139" s="36">
        <f>MA1SONY[[#This Row],[Abs Erorr 3]]/MA1SONY[[#This Row],[Adj Close]]</f>
        <v>1.4572552564447687E-2</v>
      </c>
    </row>
    <row r="140" spans="2:18">
      <c r="B140" s="26">
        <v>43985.291666666664</v>
      </c>
      <c r="C140" s="22">
        <v>79.200400000000002</v>
      </c>
      <c r="D140" s="31">
        <f t="shared" si="11"/>
        <v>78.766800000000003</v>
      </c>
      <c r="E140" s="32">
        <f>MA1SONY[[#This Row],[Adj Close]]-MA1SONY[[#This Row],[Naive Trend ]]</f>
        <v>0.43359999999999843</v>
      </c>
      <c r="F140" s="22">
        <f t="shared" si="10"/>
        <v>0.18800895999999864</v>
      </c>
      <c r="G140" s="22">
        <f>ABS(MA1SONY[[#This Row],[Erorr 1]])</f>
        <v>0.43359999999999843</v>
      </c>
      <c r="H140" s="33">
        <f>MA1SONY[[#This Row],[Abs Erorr 1]]/MA1SONY[[#This Row],[Adj Close]]</f>
        <v>5.4747198246473307E-3</v>
      </c>
      <c r="I140" s="31">
        <f t="shared" si="13"/>
        <v>78.207299999999989</v>
      </c>
      <c r="J140" s="34">
        <f>(MA1SONY[[#This Row],[Adj Close]]-MA1SONY[[#This Row],[3-MA]])</f>
        <v>0.99310000000001253</v>
      </c>
      <c r="K140" s="18">
        <f t="shared" si="12"/>
        <v>0.98624761000002492</v>
      </c>
      <c r="L140" s="18">
        <f>ABS(MA1SONY[[#This Row],[Erorr 2]])</f>
        <v>0.99310000000001253</v>
      </c>
      <c r="M140" s="33">
        <f>MA1SONY[[#This Row],[Abs Erorr 2]]/MA1SONY[[#This Row],[Adj Close]]</f>
        <v>1.2539078085464372E-2</v>
      </c>
      <c r="N140" s="31">
        <f t="shared" si="14"/>
        <v>77.79965</v>
      </c>
      <c r="O140" s="35">
        <f>MA1SONY[[#This Row],[Adj Close]]-MA1SONY[[#This Row],[6-MA]]</f>
        <v>1.4007500000000022</v>
      </c>
      <c r="P140" s="18">
        <f>(MA1SONY[[#This Row],[Adj Close]]-N140)^2</f>
        <v>1.9621005625000061</v>
      </c>
      <c r="Q140" s="18">
        <f>ABS(MA1SONY[[#This Row],[Erorr 3]])</f>
        <v>1.4007500000000022</v>
      </c>
      <c r="R140" s="36">
        <f>MA1SONY[[#This Row],[Abs Erorr 3]]/MA1SONY[[#This Row],[Adj Close]]</f>
        <v>1.768614804975735E-2</v>
      </c>
    </row>
    <row r="141" spans="2:18">
      <c r="B141" s="26">
        <v>43986.291666666664</v>
      </c>
      <c r="C141" s="22">
        <v>78.518299999999996</v>
      </c>
      <c r="D141" s="31">
        <f t="shared" si="11"/>
        <v>79.200400000000002</v>
      </c>
      <c r="E141" s="32">
        <f>MA1SONY[[#This Row],[Adj Close]]-MA1SONY[[#This Row],[Naive Trend ]]</f>
        <v>-0.68210000000000548</v>
      </c>
      <c r="F141" s="22">
        <f t="shared" si="10"/>
        <v>0.46526041000000745</v>
      </c>
      <c r="G141" s="22">
        <f>ABS(MA1SONY[[#This Row],[Erorr 1]])</f>
        <v>0.68210000000000548</v>
      </c>
      <c r="H141" s="33">
        <f>MA1SONY[[#This Row],[Abs Erorr 1]]/MA1SONY[[#This Row],[Adj Close]]</f>
        <v>8.6871468180030071E-3</v>
      </c>
      <c r="I141" s="31">
        <f t="shared" si="13"/>
        <v>78.790333333333336</v>
      </c>
      <c r="J141" s="34">
        <f>(MA1SONY[[#This Row],[Adj Close]]-MA1SONY[[#This Row],[3-MA]])</f>
        <v>-0.27203333333334001</v>
      </c>
      <c r="K141" s="18">
        <f t="shared" si="12"/>
        <v>7.4002134444448073E-2</v>
      </c>
      <c r="L141" s="18">
        <f>ABS(MA1SONY[[#This Row],[Erorr 2]])</f>
        <v>0.27203333333334001</v>
      </c>
      <c r="M141" s="33">
        <f>MA1SONY[[#This Row],[Abs Erorr 2]]/MA1SONY[[#This Row],[Adj Close]]</f>
        <v>3.4645851137039396E-3</v>
      </c>
      <c r="N141" s="31">
        <f t="shared" si="14"/>
        <v>78.140299999999996</v>
      </c>
      <c r="O141" s="35">
        <f>MA1SONY[[#This Row],[Adj Close]]-MA1SONY[[#This Row],[6-MA]]</f>
        <v>0.37800000000000011</v>
      </c>
      <c r="P141" s="18">
        <f>(MA1SONY[[#This Row],[Adj Close]]-N141)^2</f>
        <v>0.14288400000000009</v>
      </c>
      <c r="Q141" s="18">
        <f>ABS(MA1SONY[[#This Row],[Erorr 3]])</f>
        <v>0.37800000000000011</v>
      </c>
      <c r="R141" s="36">
        <f>MA1SONY[[#This Row],[Abs Erorr 3]]/MA1SONY[[#This Row],[Adj Close]]</f>
        <v>4.8141643413064233E-3</v>
      </c>
    </row>
    <row r="142" spans="2:18">
      <c r="B142" s="26">
        <v>43987.291666666664</v>
      </c>
      <c r="C142" s="22">
        <v>80.754599999999996</v>
      </c>
      <c r="D142" s="31">
        <f t="shared" si="11"/>
        <v>78.518299999999996</v>
      </c>
      <c r="E142" s="32">
        <f>MA1SONY[[#This Row],[Adj Close]]-MA1SONY[[#This Row],[Naive Trend ]]</f>
        <v>2.2363</v>
      </c>
      <c r="F142" s="22">
        <f t="shared" si="10"/>
        <v>5.0010376899999995</v>
      </c>
      <c r="G142" s="22">
        <f>ABS(MA1SONY[[#This Row],[Erorr 1]])</f>
        <v>2.2363</v>
      </c>
      <c r="H142" s="33">
        <f>MA1SONY[[#This Row],[Abs Erorr 1]]/MA1SONY[[#This Row],[Adj Close]]</f>
        <v>2.769254011536185E-2</v>
      </c>
      <c r="I142" s="31">
        <f t="shared" si="13"/>
        <v>78.828500000000005</v>
      </c>
      <c r="J142" s="34">
        <f>(MA1SONY[[#This Row],[Adj Close]]-MA1SONY[[#This Row],[3-MA]])</f>
        <v>1.926099999999991</v>
      </c>
      <c r="K142" s="18">
        <f t="shared" si="12"/>
        <v>3.7098612099999655</v>
      </c>
      <c r="L142" s="18">
        <f>ABS(MA1SONY[[#This Row],[Erorr 2]])</f>
        <v>1.926099999999991</v>
      </c>
      <c r="M142" s="33">
        <f>MA1SONY[[#This Row],[Abs Erorr 2]]/MA1SONY[[#This Row],[Adj Close]]</f>
        <v>2.3851272868666194E-2</v>
      </c>
      <c r="N142" s="31">
        <f t="shared" si="14"/>
        <v>78.311233333333334</v>
      </c>
      <c r="O142" s="35">
        <f>MA1SONY[[#This Row],[Adj Close]]-MA1SONY[[#This Row],[6-MA]]</f>
        <v>2.4433666666666625</v>
      </c>
      <c r="P142" s="18">
        <f>(MA1SONY[[#This Row],[Adj Close]]-N142)^2</f>
        <v>5.9700406677777575</v>
      </c>
      <c r="Q142" s="18">
        <f>ABS(MA1SONY[[#This Row],[Erorr 3]])</f>
        <v>2.4433666666666625</v>
      </c>
      <c r="R142" s="36">
        <f>MA1SONY[[#This Row],[Abs Erorr 3]]/MA1SONY[[#This Row],[Adj Close]]</f>
        <v>3.0256687131961061E-2</v>
      </c>
    </row>
    <row r="143" spans="2:18">
      <c r="B143" s="26">
        <v>43990.291666666664</v>
      </c>
      <c r="C143" s="22">
        <v>81.231999999999999</v>
      </c>
      <c r="D143" s="31">
        <f t="shared" si="11"/>
        <v>80.754599999999996</v>
      </c>
      <c r="E143" s="32">
        <f>MA1SONY[[#This Row],[Adj Close]]-MA1SONY[[#This Row],[Naive Trend ]]</f>
        <v>0.47740000000000293</v>
      </c>
      <c r="F143" s="22">
        <f t="shared" si="10"/>
        <v>0.22791076000000279</v>
      </c>
      <c r="G143" s="22">
        <f>ABS(MA1SONY[[#This Row],[Erorr 1]])</f>
        <v>0.47740000000000293</v>
      </c>
      <c r="H143" s="33">
        <f>MA1SONY[[#This Row],[Abs Erorr 1]]/MA1SONY[[#This Row],[Adj Close]]</f>
        <v>5.8769942879653703E-3</v>
      </c>
      <c r="I143" s="31">
        <f t="shared" si="13"/>
        <v>79.491100000000003</v>
      </c>
      <c r="J143" s="34">
        <f>(MA1SONY[[#This Row],[Adj Close]]-MA1SONY[[#This Row],[3-MA]])</f>
        <v>1.7408999999999963</v>
      </c>
      <c r="K143" s="18">
        <f t="shared" si="12"/>
        <v>3.0307328099999871</v>
      </c>
      <c r="L143" s="18">
        <f>ABS(MA1SONY[[#This Row],[Erorr 2]])</f>
        <v>1.7408999999999963</v>
      </c>
      <c r="M143" s="33">
        <f>MA1SONY[[#This Row],[Abs Erorr 2]]/MA1SONY[[#This Row],[Adj Close]]</f>
        <v>2.1431209375615476E-2</v>
      </c>
      <c r="N143" s="31">
        <f t="shared" si="14"/>
        <v>78.849199999999996</v>
      </c>
      <c r="O143" s="35">
        <f>MA1SONY[[#This Row],[Adj Close]]-MA1SONY[[#This Row],[6-MA]]</f>
        <v>2.3828000000000031</v>
      </c>
      <c r="P143" s="18">
        <f>(MA1SONY[[#This Row],[Adj Close]]-N143)^2</f>
        <v>5.6777358400000146</v>
      </c>
      <c r="Q143" s="18">
        <f>ABS(MA1SONY[[#This Row],[Erorr 3]])</f>
        <v>2.3828000000000031</v>
      </c>
      <c r="R143" s="36">
        <f>MA1SONY[[#This Row],[Abs Erorr 3]]/MA1SONY[[#This Row],[Adj Close]]</f>
        <v>2.9333267677762499E-2</v>
      </c>
    </row>
    <row r="144" spans="2:18">
      <c r="B144" s="26">
        <v>43991.291666666664</v>
      </c>
      <c r="C144" s="22">
        <v>83.797200000000004</v>
      </c>
      <c r="D144" s="31">
        <f t="shared" si="11"/>
        <v>81.231999999999999</v>
      </c>
      <c r="E144" s="32">
        <f>MA1SONY[[#This Row],[Adj Close]]-MA1SONY[[#This Row],[Naive Trend ]]</f>
        <v>2.5652000000000044</v>
      </c>
      <c r="F144" s="22">
        <f t="shared" si="10"/>
        <v>6.5802510400000225</v>
      </c>
      <c r="G144" s="22">
        <f>ABS(MA1SONY[[#This Row],[Erorr 1]])</f>
        <v>2.5652000000000044</v>
      </c>
      <c r="H144" s="33">
        <f>MA1SONY[[#This Row],[Abs Erorr 1]]/MA1SONY[[#This Row],[Adj Close]]</f>
        <v>3.061200135565394E-2</v>
      </c>
      <c r="I144" s="31">
        <f t="shared" si="13"/>
        <v>80.168300000000002</v>
      </c>
      <c r="J144" s="34">
        <f>(MA1SONY[[#This Row],[Adj Close]]-MA1SONY[[#This Row],[3-MA]])</f>
        <v>3.6289000000000016</v>
      </c>
      <c r="K144" s="18">
        <f t="shared" si="12"/>
        <v>13.168915210000012</v>
      </c>
      <c r="L144" s="18">
        <f>ABS(MA1SONY[[#This Row],[Erorr 2]])</f>
        <v>3.6289000000000016</v>
      </c>
      <c r="M144" s="33">
        <f>MA1SONY[[#This Row],[Abs Erorr 2]]/MA1SONY[[#This Row],[Adj Close]]</f>
        <v>4.3305742912651039E-2</v>
      </c>
      <c r="N144" s="31">
        <f t="shared" si="14"/>
        <v>79.479316666666662</v>
      </c>
      <c r="O144" s="35">
        <f>MA1SONY[[#This Row],[Adj Close]]-MA1SONY[[#This Row],[6-MA]]</f>
        <v>4.3178833333333415</v>
      </c>
      <c r="P144" s="18">
        <f>(MA1SONY[[#This Row],[Adj Close]]-N144)^2</f>
        <v>18.644116480277848</v>
      </c>
      <c r="Q144" s="18">
        <f>ABS(MA1SONY[[#This Row],[Erorr 3]])</f>
        <v>4.3178833333333415</v>
      </c>
      <c r="R144" s="36">
        <f>MA1SONY[[#This Row],[Abs Erorr 3]]/MA1SONY[[#This Row],[Adj Close]]</f>
        <v>5.1527775788849046E-2</v>
      </c>
    </row>
    <row r="145" spans="2:18">
      <c r="B145" s="26">
        <v>43992.291666666664</v>
      </c>
      <c r="C145" s="22">
        <v>85.953000000000003</v>
      </c>
      <c r="D145" s="31">
        <f t="shared" si="11"/>
        <v>83.797200000000004</v>
      </c>
      <c r="E145" s="32">
        <f>MA1SONY[[#This Row],[Adj Close]]-MA1SONY[[#This Row],[Naive Trend ]]</f>
        <v>2.1557999999999993</v>
      </c>
      <c r="F145" s="22">
        <f t="shared" si="10"/>
        <v>4.6474736399999967</v>
      </c>
      <c r="G145" s="22">
        <f>ABS(MA1SONY[[#This Row],[Erorr 1]])</f>
        <v>2.1557999999999993</v>
      </c>
      <c r="H145" s="33">
        <f>MA1SONY[[#This Row],[Abs Erorr 1]]/MA1SONY[[#This Row],[Adj Close]]</f>
        <v>2.5081149000034893E-2</v>
      </c>
      <c r="I145" s="31">
        <f t="shared" si="13"/>
        <v>81.927933333333343</v>
      </c>
      <c r="J145" s="34">
        <f>(MA1SONY[[#This Row],[Adj Close]]-MA1SONY[[#This Row],[3-MA]])</f>
        <v>4.0250666666666604</v>
      </c>
      <c r="K145" s="18">
        <f t="shared" si="12"/>
        <v>16.201161671111059</v>
      </c>
      <c r="L145" s="18">
        <f>ABS(MA1SONY[[#This Row],[Erorr 2]])</f>
        <v>4.0250666666666604</v>
      </c>
      <c r="M145" s="33">
        <f>MA1SONY[[#This Row],[Abs Erorr 2]]/MA1SONY[[#This Row],[Adj Close]]</f>
        <v>4.6828693200547514E-2</v>
      </c>
      <c r="N145" s="31">
        <f t="shared" si="14"/>
        <v>80.37821666666666</v>
      </c>
      <c r="O145" s="35">
        <f>MA1SONY[[#This Row],[Adj Close]]-MA1SONY[[#This Row],[6-MA]]</f>
        <v>5.5747833333333432</v>
      </c>
      <c r="P145" s="18">
        <f>(MA1SONY[[#This Row],[Adj Close]]-N145)^2</f>
        <v>31.07820921361122</v>
      </c>
      <c r="Q145" s="18">
        <f>ABS(MA1SONY[[#This Row],[Erorr 3]])</f>
        <v>5.5747833333333432</v>
      </c>
      <c r="R145" s="36">
        <f>MA1SONY[[#This Row],[Abs Erorr 3]]/MA1SONY[[#This Row],[Adj Close]]</f>
        <v>6.4858507944264232E-2</v>
      </c>
    </row>
    <row r="146" spans="2:18">
      <c r="B146" s="26">
        <v>43993.291666666664</v>
      </c>
      <c r="C146" s="22">
        <v>81.826400000000007</v>
      </c>
      <c r="D146" s="31">
        <f t="shared" si="11"/>
        <v>85.953000000000003</v>
      </c>
      <c r="E146" s="32">
        <f>MA1SONY[[#This Row],[Adj Close]]-MA1SONY[[#This Row],[Naive Trend ]]</f>
        <v>-4.1265999999999963</v>
      </c>
      <c r="F146" s="22">
        <f t="shared" si="10"/>
        <v>17.028827559999968</v>
      </c>
      <c r="G146" s="22">
        <f>ABS(MA1SONY[[#This Row],[Erorr 1]])</f>
        <v>4.1265999999999963</v>
      </c>
      <c r="H146" s="33">
        <f>MA1SONY[[#This Row],[Abs Erorr 1]]/MA1SONY[[#This Row],[Adj Close]]</f>
        <v>5.0431156692705481E-2</v>
      </c>
      <c r="I146" s="31">
        <f t="shared" si="13"/>
        <v>83.66073333333334</v>
      </c>
      <c r="J146" s="34">
        <f>(MA1SONY[[#This Row],[Adj Close]]-MA1SONY[[#This Row],[3-MA]])</f>
        <v>-1.8343333333333334</v>
      </c>
      <c r="K146" s="18">
        <f t="shared" si="12"/>
        <v>3.364778777777778</v>
      </c>
      <c r="L146" s="18">
        <f>ABS(MA1SONY[[#This Row],[Erorr 2]])</f>
        <v>1.8343333333333334</v>
      </c>
      <c r="M146" s="33">
        <f>MA1SONY[[#This Row],[Abs Erorr 2]]/MA1SONY[[#This Row],[Adj Close]]</f>
        <v>2.2417377928557695E-2</v>
      </c>
      <c r="N146" s="31">
        <f t="shared" si="14"/>
        <v>81.575916666666657</v>
      </c>
      <c r="O146" s="35">
        <f>MA1SONY[[#This Row],[Adj Close]]-MA1SONY[[#This Row],[6-MA]]</f>
        <v>0.25048333333334938</v>
      </c>
      <c r="P146" s="18">
        <f>(MA1SONY[[#This Row],[Adj Close]]-N146)^2</f>
        <v>6.2741900277785811E-2</v>
      </c>
      <c r="Q146" s="18">
        <f>ABS(MA1SONY[[#This Row],[Erorr 3]])</f>
        <v>0.25048333333334938</v>
      </c>
      <c r="R146" s="36">
        <f>MA1SONY[[#This Row],[Abs Erorr 3]]/MA1SONY[[#This Row],[Adj Close]]</f>
        <v>3.0611554869009192E-3</v>
      </c>
    </row>
    <row r="147" spans="2:18">
      <c r="B147" s="26">
        <v>43994.291666666664</v>
      </c>
      <c r="C147" s="22">
        <v>82.532799999999995</v>
      </c>
      <c r="D147" s="31">
        <f t="shared" si="11"/>
        <v>81.826400000000007</v>
      </c>
      <c r="E147" s="32">
        <f>MA1SONY[[#This Row],[Adj Close]]-MA1SONY[[#This Row],[Naive Trend ]]</f>
        <v>0.70639999999998793</v>
      </c>
      <c r="F147" s="22">
        <f t="shared" si="10"/>
        <v>0.49900095999998295</v>
      </c>
      <c r="G147" s="22">
        <f>ABS(MA1SONY[[#This Row],[Erorr 1]])</f>
        <v>0.70639999999998793</v>
      </c>
      <c r="H147" s="33">
        <f>MA1SONY[[#This Row],[Abs Erorr 1]]/MA1SONY[[#This Row],[Adj Close]]</f>
        <v>8.5590213830136382E-3</v>
      </c>
      <c r="I147" s="31">
        <f t="shared" si="13"/>
        <v>83.858866666666671</v>
      </c>
      <c r="J147" s="34">
        <f>(MA1SONY[[#This Row],[Adj Close]]-MA1SONY[[#This Row],[3-MA]])</f>
        <v>-1.3260666666666765</v>
      </c>
      <c r="K147" s="18">
        <f t="shared" si="12"/>
        <v>1.7584528044444705</v>
      </c>
      <c r="L147" s="18">
        <f>ABS(MA1SONY[[#This Row],[Erorr 2]])</f>
        <v>1.3260666666666765</v>
      </c>
      <c r="M147" s="33">
        <f>MA1SONY[[#This Row],[Abs Erorr 2]]/MA1SONY[[#This Row],[Adj Close]]</f>
        <v>1.6067147445217859E-2</v>
      </c>
      <c r="N147" s="31">
        <f t="shared" si="14"/>
        <v>82.01358333333333</v>
      </c>
      <c r="O147" s="35">
        <f>MA1SONY[[#This Row],[Adj Close]]-MA1SONY[[#This Row],[6-MA]]</f>
        <v>0.51921666666666511</v>
      </c>
      <c r="P147" s="18">
        <f>(MA1SONY[[#This Row],[Adj Close]]-N147)^2</f>
        <v>0.26958594694444282</v>
      </c>
      <c r="Q147" s="18">
        <f>ABS(MA1SONY[[#This Row],[Erorr 3]])</f>
        <v>0.51921666666666511</v>
      </c>
      <c r="R147" s="36">
        <f>MA1SONY[[#This Row],[Abs Erorr 3]]/MA1SONY[[#This Row],[Adj Close]]</f>
        <v>6.2910341908509722E-3</v>
      </c>
    </row>
    <row r="148" spans="2:18">
      <c r="B148" s="26">
        <v>43997.291666666664</v>
      </c>
      <c r="C148" s="22">
        <v>83.553600000000003</v>
      </c>
      <c r="D148" s="31">
        <f t="shared" si="11"/>
        <v>82.532799999999995</v>
      </c>
      <c r="E148" s="32">
        <f>MA1SONY[[#This Row],[Adj Close]]-MA1SONY[[#This Row],[Naive Trend ]]</f>
        <v>1.0208000000000084</v>
      </c>
      <c r="F148" s="22">
        <f t="shared" si="10"/>
        <v>1.0420326400000171</v>
      </c>
      <c r="G148" s="22">
        <f>ABS(MA1SONY[[#This Row],[Erorr 1]])</f>
        <v>1.0208000000000084</v>
      </c>
      <c r="H148" s="33">
        <f>MA1SONY[[#This Row],[Abs Erorr 1]]/MA1SONY[[#This Row],[Adj Close]]</f>
        <v>1.2217307213573184E-2</v>
      </c>
      <c r="I148" s="31">
        <f t="shared" si="13"/>
        <v>83.437400000000011</v>
      </c>
      <c r="J148" s="34">
        <f>(MA1SONY[[#This Row],[Adj Close]]-MA1SONY[[#This Row],[3-MA]])</f>
        <v>0.11619999999999209</v>
      </c>
      <c r="K148" s="18">
        <f t="shared" si="12"/>
        <v>1.350243999999816E-2</v>
      </c>
      <c r="L148" s="18">
        <f>ABS(MA1SONY[[#This Row],[Erorr 2]])</f>
        <v>0.11619999999999209</v>
      </c>
      <c r="M148" s="33">
        <f>MA1SONY[[#This Row],[Abs Erorr 2]]/MA1SONY[[#This Row],[Adj Close]]</f>
        <v>1.3907240382220764E-3</v>
      </c>
      <c r="N148" s="31">
        <f t="shared" si="14"/>
        <v>82.682666666666677</v>
      </c>
      <c r="O148" s="35">
        <f>MA1SONY[[#This Row],[Adj Close]]-MA1SONY[[#This Row],[6-MA]]</f>
        <v>0.87093333333332623</v>
      </c>
      <c r="P148" s="18">
        <f>(MA1SONY[[#This Row],[Adj Close]]-N148)^2</f>
        <v>0.75852487111109879</v>
      </c>
      <c r="Q148" s="18">
        <f>ABS(MA1SONY[[#This Row],[Erorr 3]])</f>
        <v>0.87093333333332623</v>
      </c>
      <c r="R148" s="36">
        <f>MA1SONY[[#This Row],[Abs Erorr 3]]/MA1SONY[[#This Row],[Adj Close]]</f>
        <v>1.0423648213043198E-2</v>
      </c>
    </row>
    <row r="149" spans="2:18">
      <c r="B149" s="26">
        <v>43998.291666666664</v>
      </c>
      <c r="C149" s="22">
        <v>85.767899999999997</v>
      </c>
      <c r="D149" s="31">
        <f t="shared" si="11"/>
        <v>83.553600000000003</v>
      </c>
      <c r="E149" s="32">
        <f>MA1SONY[[#This Row],[Adj Close]]-MA1SONY[[#This Row],[Naive Trend ]]</f>
        <v>2.2142999999999944</v>
      </c>
      <c r="F149" s="22">
        <f t="shared" si="10"/>
        <v>4.9031244899999749</v>
      </c>
      <c r="G149" s="22">
        <f>ABS(MA1SONY[[#This Row],[Erorr 1]])</f>
        <v>2.2142999999999944</v>
      </c>
      <c r="H149" s="33">
        <f>MA1SONY[[#This Row],[Abs Erorr 1]]/MA1SONY[[#This Row],[Adj Close]]</f>
        <v>2.5817351246795066E-2</v>
      </c>
      <c r="I149" s="31">
        <f t="shared" si="13"/>
        <v>82.637600000000006</v>
      </c>
      <c r="J149" s="34">
        <f>(MA1SONY[[#This Row],[Adj Close]]-MA1SONY[[#This Row],[3-MA]])</f>
        <v>3.1302999999999912</v>
      </c>
      <c r="K149" s="18">
        <f t="shared" si="12"/>
        <v>9.7987780899999457</v>
      </c>
      <c r="L149" s="18">
        <f>ABS(MA1SONY[[#This Row],[Erorr 2]])</f>
        <v>3.1302999999999912</v>
      </c>
      <c r="M149" s="33">
        <f>MA1SONY[[#This Row],[Abs Erorr 2]]/MA1SONY[[#This Row],[Adj Close]]</f>
        <v>3.6497337582009015E-2</v>
      </c>
      <c r="N149" s="31">
        <f t="shared" si="14"/>
        <v>83.149166666666673</v>
      </c>
      <c r="O149" s="35">
        <f>MA1SONY[[#This Row],[Adj Close]]-MA1SONY[[#This Row],[6-MA]]</f>
        <v>2.6187333333333243</v>
      </c>
      <c r="P149" s="18">
        <f>(MA1SONY[[#This Row],[Adj Close]]-N149)^2</f>
        <v>6.8577642711110638</v>
      </c>
      <c r="Q149" s="18">
        <f>ABS(MA1SONY[[#This Row],[Erorr 3]])</f>
        <v>2.6187333333333243</v>
      </c>
      <c r="R149" s="36">
        <f>MA1SONY[[#This Row],[Abs Erorr 3]]/MA1SONY[[#This Row],[Adj Close]]</f>
        <v>3.0532790628350751E-2</v>
      </c>
    </row>
    <row r="150" spans="2:18">
      <c r="B150" s="26">
        <v>43999.291666666664</v>
      </c>
      <c r="C150" s="22">
        <v>85.648600000000002</v>
      </c>
      <c r="D150" s="31">
        <f t="shared" si="11"/>
        <v>85.767899999999997</v>
      </c>
      <c r="E150" s="32">
        <f>MA1SONY[[#This Row],[Adj Close]]-MA1SONY[[#This Row],[Naive Trend ]]</f>
        <v>-0.11929999999999552</v>
      </c>
      <c r="F150" s="22">
        <f t="shared" si="10"/>
        <v>1.4232489999998932E-2</v>
      </c>
      <c r="G150" s="22">
        <f>ABS(MA1SONY[[#This Row],[Erorr 1]])</f>
        <v>0.11929999999999552</v>
      </c>
      <c r="H150" s="33">
        <f>MA1SONY[[#This Row],[Abs Erorr 1]]/MA1SONY[[#This Row],[Adj Close]]</f>
        <v>1.3929007596153997E-3</v>
      </c>
      <c r="I150" s="31">
        <f t="shared" si="13"/>
        <v>83.951433333333327</v>
      </c>
      <c r="J150" s="34">
        <f>(MA1SONY[[#This Row],[Adj Close]]-MA1SONY[[#This Row],[3-MA]])</f>
        <v>1.6971666666666749</v>
      </c>
      <c r="K150" s="18">
        <f t="shared" si="12"/>
        <v>2.8803746944444724</v>
      </c>
      <c r="L150" s="18">
        <f>ABS(MA1SONY[[#This Row],[Erorr 2]])</f>
        <v>1.6971666666666749</v>
      </c>
      <c r="M150" s="33">
        <f>MA1SONY[[#This Row],[Abs Erorr 2]]/MA1SONY[[#This Row],[Adj Close]]</f>
        <v>1.9815463027611366E-2</v>
      </c>
      <c r="N150" s="31">
        <f t="shared" si="14"/>
        <v>83.905150000000006</v>
      </c>
      <c r="O150" s="35">
        <f>MA1SONY[[#This Row],[Adj Close]]-MA1SONY[[#This Row],[6-MA]]</f>
        <v>1.7434499999999957</v>
      </c>
      <c r="P150" s="18">
        <f>(MA1SONY[[#This Row],[Adj Close]]-N150)^2</f>
        <v>3.0396179024999852</v>
      </c>
      <c r="Q150" s="18">
        <f>ABS(MA1SONY[[#This Row],[Erorr 3]])</f>
        <v>1.7434499999999957</v>
      </c>
      <c r="R150" s="36">
        <f>MA1SONY[[#This Row],[Abs Erorr 3]]/MA1SONY[[#This Row],[Adj Close]]</f>
        <v>2.0355849365897349E-2</v>
      </c>
    </row>
    <row r="151" spans="2:18">
      <c r="B151" s="26">
        <v>44000.291666666664</v>
      </c>
      <c r="C151" s="22">
        <v>85.682699999999997</v>
      </c>
      <c r="D151" s="31">
        <f t="shared" si="11"/>
        <v>85.648600000000002</v>
      </c>
      <c r="E151" s="32">
        <f>MA1SONY[[#This Row],[Adj Close]]-MA1SONY[[#This Row],[Naive Trend ]]</f>
        <v>3.4099999999995134E-2</v>
      </c>
      <c r="F151" s="22">
        <f t="shared" si="10"/>
        <v>1.1628099999996682E-3</v>
      </c>
      <c r="G151" s="22">
        <f>ABS(MA1SONY[[#This Row],[Erorr 1]])</f>
        <v>3.4099999999995134E-2</v>
      </c>
      <c r="H151" s="33">
        <f>MA1SONY[[#This Row],[Abs Erorr 1]]/MA1SONY[[#This Row],[Adj Close]]</f>
        <v>3.9797998895920806E-4</v>
      </c>
      <c r="I151" s="31">
        <f t="shared" si="13"/>
        <v>84.990033333333329</v>
      </c>
      <c r="J151" s="34">
        <f>(MA1SONY[[#This Row],[Adj Close]]-MA1SONY[[#This Row],[3-MA]])</f>
        <v>0.69266666666666765</v>
      </c>
      <c r="K151" s="18">
        <f t="shared" si="12"/>
        <v>0.4797871111111125</v>
      </c>
      <c r="L151" s="18">
        <f>ABS(MA1SONY[[#This Row],[Erorr 2]])</f>
        <v>0.69266666666666765</v>
      </c>
      <c r="M151" s="33">
        <f>MA1SONY[[#This Row],[Abs Erorr 2]]/MA1SONY[[#This Row],[Adj Close]]</f>
        <v>8.0840900983123517E-3</v>
      </c>
      <c r="N151" s="31">
        <f t="shared" si="14"/>
        <v>84.21371666666667</v>
      </c>
      <c r="O151" s="35">
        <f>MA1SONY[[#This Row],[Adj Close]]-MA1SONY[[#This Row],[6-MA]]</f>
        <v>1.4689833333333269</v>
      </c>
      <c r="P151" s="18">
        <f>(MA1SONY[[#This Row],[Adj Close]]-N151)^2</f>
        <v>2.1579120336110922</v>
      </c>
      <c r="Q151" s="18">
        <f>ABS(MA1SONY[[#This Row],[Erorr 3]])</f>
        <v>1.4689833333333269</v>
      </c>
      <c r="R151" s="36">
        <f>MA1SONY[[#This Row],[Abs Erorr 3]]/MA1SONY[[#This Row],[Adj Close]]</f>
        <v>1.7144456621153711E-2</v>
      </c>
    </row>
    <row r="152" spans="2:18">
      <c r="B152" s="26">
        <v>44001.291666666664</v>
      </c>
      <c r="C152" s="22">
        <v>85.192999999999998</v>
      </c>
      <c r="D152" s="31">
        <f t="shared" si="11"/>
        <v>85.682699999999997</v>
      </c>
      <c r="E152" s="32">
        <f>MA1SONY[[#This Row],[Adj Close]]-MA1SONY[[#This Row],[Naive Trend ]]</f>
        <v>-0.48969999999999914</v>
      </c>
      <c r="F152" s="22">
        <f t="shared" si="10"/>
        <v>0.23980608999999917</v>
      </c>
      <c r="G152" s="22">
        <f>ABS(MA1SONY[[#This Row],[Erorr 1]])</f>
        <v>0.48969999999999914</v>
      </c>
      <c r="H152" s="33">
        <f>MA1SONY[[#This Row],[Abs Erorr 1]]/MA1SONY[[#This Row],[Adj Close]]</f>
        <v>5.7481248459380369E-3</v>
      </c>
      <c r="I152" s="31">
        <f t="shared" si="13"/>
        <v>85.699733333333327</v>
      </c>
      <c r="J152" s="34">
        <f>(MA1SONY[[#This Row],[Adj Close]]-MA1SONY[[#This Row],[3-MA]])</f>
        <v>-0.50673333333332948</v>
      </c>
      <c r="K152" s="18">
        <f t="shared" si="12"/>
        <v>0.25677867111110719</v>
      </c>
      <c r="L152" s="18">
        <f>ABS(MA1SONY[[#This Row],[Erorr 2]])</f>
        <v>0.50673333333332948</v>
      </c>
      <c r="M152" s="33">
        <f>MA1SONY[[#This Row],[Abs Erorr 2]]/MA1SONY[[#This Row],[Adj Close]]</f>
        <v>5.9480630255223958E-3</v>
      </c>
      <c r="N152" s="31">
        <f t="shared" si="14"/>
        <v>84.168666666666667</v>
      </c>
      <c r="O152" s="35">
        <f>MA1SONY[[#This Row],[Adj Close]]-MA1SONY[[#This Row],[6-MA]]</f>
        <v>1.0243333333333311</v>
      </c>
      <c r="P152" s="18">
        <f>(MA1SONY[[#This Row],[Adj Close]]-N152)^2</f>
        <v>1.0492587777777731</v>
      </c>
      <c r="Q152" s="18">
        <f>ABS(MA1SONY[[#This Row],[Erorr 3]])</f>
        <v>1.0243333333333311</v>
      </c>
      <c r="R152" s="36">
        <f>MA1SONY[[#This Row],[Abs Erorr 3]]/MA1SONY[[#This Row],[Adj Close]]</f>
        <v>1.2023679566787543E-2</v>
      </c>
    </row>
    <row r="153" spans="2:18">
      <c r="B153" s="26">
        <v>44004.291666666664</v>
      </c>
      <c r="C153" s="22">
        <v>87.421999999999997</v>
      </c>
      <c r="D153" s="31">
        <f t="shared" si="11"/>
        <v>85.192999999999998</v>
      </c>
      <c r="E153" s="32">
        <f>MA1SONY[[#This Row],[Adj Close]]-MA1SONY[[#This Row],[Naive Trend ]]</f>
        <v>2.2289999999999992</v>
      </c>
      <c r="F153" s="22">
        <f t="shared" si="10"/>
        <v>4.9684409999999968</v>
      </c>
      <c r="G153" s="22">
        <f>ABS(MA1SONY[[#This Row],[Erorr 1]])</f>
        <v>2.2289999999999992</v>
      </c>
      <c r="H153" s="33">
        <f>MA1SONY[[#This Row],[Abs Erorr 1]]/MA1SONY[[#This Row],[Adj Close]]</f>
        <v>2.5497014481480625E-2</v>
      </c>
      <c r="I153" s="31">
        <f t="shared" si="13"/>
        <v>85.508099999999999</v>
      </c>
      <c r="J153" s="34">
        <f>(MA1SONY[[#This Row],[Adj Close]]-MA1SONY[[#This Row],[3-MA]])</f>
        <v>1.9138999999999982</v>
      </c>
      <c r="K153" s="18">
        <f t="shared" si="12"/>
        <v>3.6630132099999928</v>
      </c>
      <c r="L153" s="18">
        <f>ABS(MA1SONY[[#This Row],[Erorr 2]])</f>
        <v>1.9138999999999982</v>
      </c>
      <c r="M153" s="33">
        <f>MA1SONY[[#This Row],[Abs Erorr 2]]/MA1SONY[[#This Row],[Adj Close]]</f>
        <v>2.1892658598522092E-2</v>
      </c>
      <c r="N153" s="31">
        <f t="shared" si="14"/>
        <v>84.729766666666663</v>
      </c>
      <c r="O153" s="35">
        <f>MA1SONY[[#This Row],[Adj Close]]-MA1SONY[[#This Row],[6-MA]]</f>
        <v>2.6922333333333341</v>
      </c>
      <c r="P153" s="18">
        <f>(MA1SONY[[#This Row],[Adj Close]]-N153)^2</f>
        <v>7.2481203211111156</v>
      </c>
      <c r="Q153" s="18">
        <f>ABS(MA1SONY[[#This Row],[Erorr 3]])</f>
        <v>2.6922333333333341</v>
      </c>
      <c r="R153" s="36">
        <f>MA1SONY[[#This Row],[Abs Erorr 3]]/MA1SONY[[#This Row],[Adj Close]]</f>
        <v>3.0795833238010276E-2</v>
      </c>
    </row>
    <row r="154" spans="2:18">
      <c r="B154" s="26">
        <v>44005.291666666664</v>
      </c>
      <c r="C154" s="22">
        <v>89.287999999999997</v>
      </c>
      <c r="D154" s="31">
        <f t="shared" si="11"/>
        <v>87.421999999999997</v>
      </c>
      <c r="E154" s="32">
        <f>MA1SONY[[#This Row],[Adj Close]]-MA1SONY[[#This Row],[Naive Trend ]]</f>
        <v>1.8659999999999997</v>
      </c>
      <c r="F154" s="22">
        <f t="shared" si="10"/>
        <v>3.4819559999999989</v>
      </c>
      <c r="G154" s="22">
        <f>ABS(MA1SONY[[#This Row],[Erorr 1]])</f>
        <v>1.8659999999999997</v>
      </c>
      <c r="H154" s="33">
        <f>MA1SONY[[#This Row],[Abs Erorr 1]]/MA1SONY[[#This Row],[Adj Close]]</f>
        <v>2.0898664994176145E-2</v>
      </c>
      <c r="I154" s="31">
        <f t="shared" si="13"/>
        <v>86.099233333333316</v>
      </c>
      <c r="J154" s="34">
        <f>(MA1SONY[[#This Row],[Adj Close]]-MA1SONY[[#This Row],[3-MA]])</f>
        <v>3.1887666666666803</v>
      </c>
      <c r="K154" s="18">
        <f t="shared" si="12"/>
        <v>10.168232854444531</v>
      </c>
      <c r="L154" s="18">
        <f>ABS(MA1SONY[[#This Row],[Erorr 2]])</f>
        <v>3.1887666666666803</v>
      </c>
      <c r="M154" s="33">
        <f>MA1SONY[[#This Row],[Abs Erorr 2]]/MA1SONY[[#This Row],[Adj Close]]</f>
        <v>3.5713272406893204E-2</v>
      </c>
      <c r="N154" s="31">
        <f t="shared" si="14"/>
        <v>85.544633333333323</v>
      </c>
      <c r="O154" s="35">
        <f>MA1SONY[[#This Row],[Adj Close]]-MA1SONY[[#This Row],[6-MA]]</f>
        <v>3.7433666666666738</v>
      </c>
      <c r="P154" s="18">
        <f>(MA1SONY[[#This Row],[Adj Close]]-N154)^2</f>
        <v>14.012794001111164</v>
      </c>
      <c r="Q154" s="18">
        <f>ABS(MA1SONY[[#This Row],[Erorr 3]])</f>
        <v>3.7433666666666738</v>
      </c>
      <c r="R154" s="36">
        <f>MA1SONY[[#This Row],[Abs Erorr 3]]/MA1SONY[[#This Row],[Adj Close]]</f>
        <v>4.1924633396051812E-2</v>
      </c>
    </row>
    <row r="155" spans="2:18">
      <c r="B155" s="26">
        <v>44006.291666666664</v>
      </c>
      <c r="C155" s="22">
        <v>87.7119</v>
      </c>
      <c r="D155" s="31">
        <f t="shared" si="11"/>
        <v>89.287999999999997</v>
      </c>
      <c r="E155" s="32">
        <f>MA1SONY[[#This Row],[Adj Close]]-MA1SONY[[#This Row],[Naive Trend ]]</f>
        <v>-1.5760999999999967</v>
      </c>
      <c r="F155" s="22">
        <f t="shared" si="10"/>
        <v>2.4840912099999897</v>
      </c>
      <c r="G155" s="22">
        <f>ABS(MA1SONY[[#This Row],[Erorr 1]])</f>
        <v>1.5760999999999967</v>
      </c>
      <c r="H155" s="33">
        <f>MA1SONY[[#This Row],[Abs Erorr 1]]/MA1SONY[[#This Row],[Adj Close]]</f>
        <v>1.7969055510141687E-2</v>
      </c>
      <c r="I155" s="31">
        <f t="shared" si="13"/>
        <v>87.301000000000002</v>
      </c>
      <c r="J155" s="34">
        <f>(MA1SONY[[#This Row],[Adj Close]]-MA1SONY[[#This Row],[3-MA]])</f>
        <v>0.41089999999999804</v>
      </c>
      <c r="K155" s="18">
        <f t="shared" si="12"/>
        <v>0.1688388099999984</v>
      </c>
      <c r="L155" s="18">
        <f>ABS(MA1SONY[[#This Row],[Erorr 2]])</f>
        <v>0.41089999999999804</v>
      </c>
      <c r="M155" s="33">
        <f>MA1SONY[[#This Row],[Abs Erorr 2]]/MA1SONY[[#This Row],[Adj Close]]</f>
        <v>4.6846551038114328E-3</v>
      </c>
      <c r="N155" s="31">
        <f t="shared" si="14"/>
        <v>86.500366666666665</v>
      </c>
      <c r="O155" s="35">
        <f>MA1SONY[[#This Row],[Adj Close]]-MA1SONY[[#This Row],[6-MA]]</f>
        <v>1.2115333333333353</v>
      </c>
      <c r="P155" s="18">
        <f>(MA1SONY[[#This Row],[Adj Close]]-N155)^2</f>
        <v>1.4678130177777826</v>
      </c>
      <c r="Q155" s="18">
        <f>ABS(MA1SONY[[#This Row],[Erorr 3]])</f>
        <v>1.2115333333333353</v>
      </c>
      <c r="R155" s="36">
        <f>MA1SONY[[#This Row],[Abs Erorr 3]]/MA1SONY[[#This Row],[Adj Close]]</f>
        <v>1.381264495847582E-2</v>
      </c>
    </row>
    <row r="156" spans="2:18">
      <c r="B156" s="26">
        <v>44007.291666666664</v>
      </c>
      <c r="C156" s="22">
        <v>88.876300000000001</v>
      </c>
      <c r="D156" s="31">
        <f t="shared" si="11"/>
        <v>87.7119</v>
      </c>
      <c r="E156" s="32">
        <f>MA1SONY[[#This Row],[Adj Close]]-MA1SONY[[#This Row],[Naive Trend ]]</f>
        <v>1.1644000000000005</v>
      </c>
      <c r="F156" s="22">
        <f t="shared" si="10"/>
        <v>1.3558273600000013</v>
      </c>
      <c r="G156" s="22">
        <f>ABS(MA1SONY[[#This Row],[Erorr 1]])</f>
        <v>1.1644000000000005</v>
      </c>
      <c r="H156" s="33">
        <f>MA1SONY[[#This Row],[Abs Erorr 1]]/MA1SONY[[#This Row],[Adj Close]]</f>
        <v>1.3101355479469785E-2</v>
      </c>
      <c r="I156" s="31">
        <f t="shared" si="13"/>
        <v>88.140633333333327</v>
      </c>
      <c r="J156" s="34">
        <f>(MA1SONY[[#This Row],[Adj Close]]-MA1SONY[[#This Row],[3-MA]])</f>
        <v>0.73566666666667402</v>
      </c>
      <c r="K156" s="18">
        <f t="shared" si="12"/>
        <v>0.54120544444445529</v>
      </c>
      <c r="L156" s="18">
        <f>ABS(MA1SONY[[#This Row],[Erorr 2]])</f>
        <v>0.73566666666667402</v>
      </c>
      <c r="M156" s="33">
        <f>MA1SONY[[#This Row],[Abs Erorr 2]]/MA1SONY[[#This Row],[Adj Close]]</f>
        <v>8.277422289931894E-3</v>
      </c>
      <c r="N156" s="31">
        <f t="shared" si="14"/>
        <v>86.824366666666663</v>
      </c>
      <c r="O156" s="35">
        <f>MA1SONY[[#This Row],[Adj Close]]-MA1SONY[[#This Row],[6-MA]]</f>
        <v>2.0519333333333378</v>
      </c>
      <c r="P156" s="18">
        <f>(MA1SONY[[#This Row],[Adj Close]]-N156)^2</f>
        <v>4.2104304044444625</v>
      </c>
      <c r="Q156" s="18">
        <f>ABS(MA1SONY[[#This Row],[Erorr 3]])</f>
        <v>2.0519333333333378</v>
      </c>
      <c r="R156" s="36">
        <f>MA1SONY[[#This Row],[Abs Erorr 3]]/MA1SONY[[#This Row],[Adj Close]]</f>
        <v>2.3087519769987474E-2</v>
      </c>
    </row>
    <row r="157" spans="2:18">
      <c r="B157" s="26">
        <v>44008.291666666664</v>
      </c>
      <c r="C157" s="22">
        <v>86.145499999999998</v>
      </c>
      <c r="D157" s="31">
        <f t="shared" si="11"/>
        <v>88.876300000000001</v>
      </c>
      <c r="E157" s="32">
        <f>MA1SONY[[#This Row],[Adj Close]]-MA1SONY[[#This Row],[Naive Trend ]]</f>
        <v>-2.7308000000000021</v>
      </c>
      <c r="F157" s="22">
        <f t="shared" si="10"/>
        <v>7.4572686400000112</v>
      </c>
      <c r="G157" s="22">
        <f>ABS(MA1SONY[[#This Row],[Erorr 1]])</f>
        <v>2.7308000000000021</v>
      </c>
      <c r="H157" s="33">
        <f>MA1SONY[[#This Row],[Abs Erorr 1]]/MA1SONY[[#This Row],[Adj Close]]</f>
        <v>3.1699856637897539E-2</v>
      </c>
      <c r="I157" s="31">
        <f t="shared" si="13"/>
        <v>88.625399999999999</v>
      </c>
      <c r="J157" s="34">
        <f>(MA1SONY[[#This Row],[Adj Close]]-MA1SONY[[#This Row],[3-MA]])</f>
        <v>-2.4799000000000007</v>
      </c>
      <c r="K157" s="18">
        <f t="shared" si="12"/>
        <v>6.1499040100000029</v>
      </c>
      <c r="L157" s="18">
        <f>ABS(MA1SONY[[#This Row],[Erorr 2]])</f>
        <v>2.4799000000000007</v>
      </c>
      <c r="M157" s="33">
        <f>MA1SONY[[#This Row],[Abs Erorr 2]]/MA1SONY[[#This Row],[Adj Close]]</f>
        <v>2.8787342345218271E-2</v>
      </c>
      <c r="N157" s="31">
        <f t="shared" si="14"/>
        <v>87.362316666666672</v>
      </c>
      <c r="O157" s="35">
        <f>MA1SONY[[#This Row],[Adj Close]]-MA1SONY[[#This Row],[6-MA]]</f>
        <v>-1.2168166666666735</v>
      </c>
      <c r="P157" s="18">
        <f>(MA1SONY[[#This Row],[Adj Close]]-N157)^2</f>
        <v>1.4806428002777945</v>
      </c>
      <c r="Q157" s="18">
        <f>ABS(MA1SONY[[#This Row],[Erorr 3]])</f>
        <v>1.2168166666666735</v>
      </c>
      <c r="R157" s="36">
        <f>MA1SONY[[#This Row],[Abs Erorr 3]]/MA1SONY[[#This Row],[Adj Close]]</f>
        <v>1.4125133253236367E-2</v>
      </c>
    </row>
    <row r="158" spans="2:18">
      <c r="B158" s="26">
        <v>44011.291666666664</v>
      </c>
      <c r="C158" s="22">
        <v>88.130899999999997</v>
      </c>
      <c r="D158" s="31">
        <f t="shared" si="11"/>
        <v>86.145499999999998</v>
      </c>
      <c r="E158" s="32">
        <f>MA1SONY[[#This Row],[Adj Close]]-MA1SONY[[#This Row],[Naive Trend ]]</f>
        <v>1.9853999999999985</v>
      </c>
      <c r="F158" s="22">
        <f t="shared" si="10"/>
        <v>3.9418131599999939</v>
      </c>
      <c r="G158" s="22">
        <f>ABS(MA1SONY[[#This Row],[Erorr 1]])</f>
        <v>1.9853999999999985</v>
      </c>
      <c r="H158" s="33">
        <f>MA1SONY[[#This Row],[Abs Erorr 1]]/MA1SONY[[#This Row],[Adj Close]]</f>
        <v>2.2527853454350273E-2</v>
      </c>
      <c r="I158" s="31">
        <f t="shared" si="13"/>
        <v>87.5779</v>
      </c>
      <c r="J158" s="34">
        <f>(MA1SONY[[#This Row],[Adj Close]]-MA1SONY[[#This Row],[3-MA]])</f>
        <v>0.55299999999999727</v>
      </c>
      <c r="K158" s="18">
        <f t="shared" si="12"/>
        <v>0.305808999999997</v>
      </c>
      <c r="L158" s="18">
        <f>ABS(MA1SONY[[#This Row],[Erorr 2]])</f>
        <v>0.55299999999999727</v>
      </c>
      <c r="M158" s="33">
        <f>MA1SONY[[#This Row],[Abs Erorr 2]]/MA1SONY[[#This Row],[Adj Close]]</f>
        <v>6.2747572077443588E-3</v>
      </c>
      <c r="N158" s="31">
        <f t="shared" si="14"/>
        <v>87.439450000000008</v>
      </c>
      <c r="O158" s="35">
        <f>MA1SONY[[#This Row],[Adj Close]]-MA1SONY[[#This Row],[6-MA]]</f>
        <v>0.69144999999998902</v>
      </c>
      <c r="P158" s="18">
        <f>(MA1SONY[[#This Row],[Adj Close]]-N158)^2</f>
        <v>0.47810310249998483</v>
      </c>
      <c r="Q158" s="18">
        <f>ABS(MA1SONY[[#This Row],[Erorr 3]])</f>
        <v>0.69144999999998902</v>
      </c>
      <c r="R158" s="36">
        <f>MA1SONY[[#This Row],[Abs Erorr 3]]/MA1SONY[[#This Row],[Adj Close]]</f>
        <v>7.8457158612925664E-3</v>
      </c>
    </row>
    <row r="159" spans="2:18">
      <c r="B159" s="26">
        <v>44012.291666666664</v>
      </c>
      <c r="C159" s="22">
        <v>88.866600000000005</v>
      </c>
      <c r="D159" s="31">
        <f t="shared" si="11"/>
        <v>88.130899999999997</v>
      </c>
      <c r="E159" s="32">
        <f>MA1SONY[[#This Row],[Adj Close]]-MA1SONY[[#This Row],[Naive Trend ]]</f>
        <v>0.73570000000000846</v>
      </c>
      <c r="F159" s="22">
        <f t="shared" si="10"/>
        <v>0.54125449000001247</v>
      </c>
      <c r="G159" s="22">
        <f>ABS(MA1SONY[[#This Row],[Erorr 1]])</f>
        <v>0.73570000000000846</v>
      </c>
      <c r="H159" s="33">
        <f>MA1SONY[[#This Row],[Abs Erorr 1]]/MA1SONY[[#This Row],[Adj Close]]</f>
        <v>8.2787008842468198E-3</v>
      </c>
      <c r="I159" s="31">
        <f t="shared" si="13"/>
        <v>87.717566666666656</v>
      </c>
      <c r="J159" s="34">
        <f>(MA1SONY[[#This Row],[Adj Close]]-MA1SONY[[#This Row],[3-MA]])</f>
        <v>1.1490333333333496</v>
      </c>
      <c r="K159" s="18">
        <f t="shared" si="12"/>
        <v>1.3202776011111483</v>
      </c>
      <c r="L159" s="18">
        <f>ABS(MA1SONY[[#This Row],[Erorr 2]])</f>
        <v>1.1490333333333496</v>
      </c>
      <c r="M159" s="33">
        <f>MA1SONY[[#This Row],[Abs Erorr 2]]/MA1SONY[[#This Row],[Adj Close]]</f>
        <v>1.2929867164191602E-2</v>
      </c>
      <c r="N159" s="31">
        <f t="shared" si="14"/>
        <v>87.929100000000005</v>
      </c>
      <c r="O159" s="35">
        <f>MA1SONY[[#This Row],[Adj Close]]-MA1SONY[[#This Row],[6-MA]]</f>
        <v>0.9375</v>
      </c>
      <c r="P159" s="18">
        <f>(MA1SONY[[#This Row],[Adj Close]]-N159)^2</f>
        <v>0.87890625</v>
      </c>
      <c r="Q159" s="18">
        <f>ABS(MA1SONY[[#This Row],[Erorr 3]])</f>
        <v>0.9375</v>
      </c>
      <c r="R159" s="36">
        <f>MA1SONY[[#This Row],[Abs Erorr 3]]/MA1SONY[[#This Row],[Adj Close]]</f>
        <v>1.0549520292213272E-2</v>
      </c>
    </row>
    <row r="160" spans="2:18">
      <c r="B160" s="26">
        <v>44013.291666666664</v>
      </c>
      <c r="C160" s="22">
        <v>88.698499999999996</v>
      </c>
      <c r="D160" s="31">
        <f t="shared" si="11"/>
        <v>88.866600000000005</v>
      </c>
      <c r="E160" s="32">
        <f>MA1SONY[[#This Row],[Adj Close]]-MA1SONY[[#This Row],[Naive Trend ]]</f>
        <v>-0.16810000000000969</v>
      </c>
      <c r="F160" s="22">
        <f t="shared" si="10"/>
        <v>2.8257610000003257E-2</v>
      </c>
      <c r="G160" s="22">
        <f>ABS(MA1SONY[[#This Row],[Erorr 1]])</f>
        <v>0.16810000000000969</v>
      </c>
      <c r="H160" s="33">
        <f>MA1SONY[[#This Row],[Abs Erorr 1]]/MA1SONY[[#This Row],[Adj Close]]</f>
        <v>1.8951842477607818E-3</v>
      </c>
      <c r="I160" s="31">
        <f t="shared" si="13"/>
        <v>87.714333333333343</v>
      </c>
      <c r="J160" s="34">
        <f>(MA1SONY[[#This Row],[Adj Close]]-MA1SONY[[#This Row],[3-MA]])</f>
        <v>0.98416666666665265</v>
      </c>
      <c r="K160" s="18">
        <f t="shared" si="12"/>
        <v>0.96858402777775021</v>
      </c>
      <c r="L160" s="18">
        <f>ABS(MA1SONY[[#This Row],[Erorr 2]])</f>
        <v>0.98416666666665265</v>
      </c>
      <c r="M160" s="33">
        <f>MA1SONY[[#This Row],[Abs Erorr 2]]/MA1SONY[[#This Row],[Adj Close]]</f>
        <v>1.1095640474942109E-2</v>
      </c>
      <c r="N160" s="31">
        <f t="shared" si="14"/>
        <v>88.169866666666664</v>
      </c>
      <c r="O160" s="35">
        <f>MA1SONY[[#This Row],[Adj Close]]-MA1SONY[[#This Row],[6-MA]]</f>
        <v>0.52863333333333173</v>
      </c>
      <c r="P160" s="18">
        <f>(MA1SONY[[#This Row],[Adj Close]]-N160)^2</f>
        <v>0.27945320111110944</v>
      </c>
      <c r="Q160" s="18">
        <f>ABS(MA1SONY[[#This Row],[Erorr 3]])</f>
        <v>0.52863333333333173</v>
      </c>
      <c r="R160" s="36">
        <f>MA1SONY[[#This Row],[Abs Erorr 3]]/MA1SONY[[#This Row],[Adj Close]]</f>
        <v>5.9598903401222314E-3</v>
      </c>
    </row>
    <row r="161" spans="2:18">
      <c r="B161" s="26">
        <v>44014.291666666664</v>
      </c>
      <c r="C161" s="22">
        <v>88.698499999999996</v>
      </c>
      <c r="D161" s="31">
        <f t="shared" si="11"/>
        <v>88.698499999999996</v>
      </c>
      <c r="E161" s="32">
        <f>MA1SONY[[#This Row],[Adj Close]]-MA1SONY[[#This Row],[Naive Trend ]]</f>
        <v>0</v>
      </c>
      <c r="F161" s="22">
        <f t="shared" si="10"/>
        <v>0</v>
      </c>
      <c r="G161" s="22">
        <f>ABS(MA1SONY[[#This Row],[Erorr 1]])</f>
        <v>0</v>
      </c>
      <c r="H161" s="33">
        <f>MA1SONY[[#This Row],[Abs Erorr 1]]/MA1SONY[[#This Row],[Adj Close]]</f>
        <v>0</v>
      </c>
      <c r="I161" s="31">
        <f t="shared" si="13"/>
        <v>88.565333333333342</v>
      </c>
      <c r="J161" s="34">
        <f>(MA1SONY[[#This Row],[Adj Close]]-MA1SONY[[#This Row],[3-MA]])</f>
        <v>0.13316666666665355</v>
      </c>
      <c r="K161" s="18">
        <f t="shared" si="12"/>
        <v>1.7733361111107619E-2</v>
      </c>
      <c r="L161" s="18">
        <f>ABS(MA1SONY[[#This Row],[Erorr 2]])</f>
        <v>0.13316666666665355</v>
      </c>
      <c r="M161" s="33">
        <f>MA1SONY[[#This Row],[Abs Erorr 2]]/MA1SONY[[#This Row],[Adj Close]]</f>
        <v>1.5013406840775612E-3</v>
      </c>
      <c r="N161" s="31">
        <f t="shared" si="14"/>
        <v>88.071616666666671</v>
      </c>
      <c r="O161" s="35">
        <f>MA1SONY[[#This Row],[Adj Close]]-MA1SONY[[#This Row],[6-MA]]</f>
        <v>0.6268833333333248</v>
      </c>
      <c r="P161" s="18">
        <f>(MA1SONY[[#This Row],[Adj Close]]-N161)^2</f>
        <v>0.39298271361110043</v>
      </c>
      <c r="Q161" s="18">
        <f>ABS(MA1SONY[[#This Row],[Erorr 3]])</f>
        <v>0.6268833333333248</v>
      </c>
      <c r="R161" s="36">
        <f>MA1SONY[[#This Row],[Abs Erorr 3]]/MA1SONY[[#This Row],[Adj Close]]</f>
        <v>7.0675753629804881E-3</v>
      </c>
    </row>
    <row r="162" spans="2:18">
      <c r="B162" s="26">
        <v>44018.291666666664</v>
      </c>
      <c r="C162" s="22">
        <v>91.071200000000005</v>
      </c>
      <c r="D162" s="31">
        <f t="shared" si="11"/>
        <v>88.698499999999996</v>
      </c>
      <c r="E162" s="32">
        <f>MA1SONY[[#This Row],[Adj Close]]-MA1SONY[[#This Row],[Naive Trend ]]</f>
        <v>2.3727000000000089</v>
      </c>
      <c r="F162" s="22">
        <f t="shared" si="10"/>
        <v>5.6297052900000422</v>
      </c>
      <c r="G162" s="22">
        <f>ABS(MA1SONY[[#This Row],[Erorr 1]])</f>
        <v>2.3727000000000089</v>
      </c>
      <c r="H162" s="33">
        <f>MA1SONY[[#This Row],[Abs Erorr 1]]/MA1SONY[[#This Row],[Adj Close]]</f>
        <v>2.6053241859116918E-2</v>
      </c>
      <c r="I162" s="31">
        <f t="shared" si="13"/>
        <v>88.754533333333328</v>
      </c>
      <c r="J162" s="34">
        <f>(MA1SONY[[#This Row],[Adj Close]]-MA1SONY[[#This Row],[3-MA]])</f>
        <v>2.3166666666666771</v>
      </c>
      <c r="K162" s="18">
        <f t="shared" si="12"/>
        <v>5.3669444444444929</v>
      </c>
      <c r="L162" s="18">
        <f>ABS(MA1SONY[[#This Row],[Erorr 2]])</f>
        <v>2.3166666666666771</v>
      </c>
      <c r="M162" s="33">
        <f>MA1SONY[[#This Row],[Abs Erorr 2]]/MA1SONY[[#This Row],[Adj Close]]</f>
        <v>2.5437972341054878E-2</v>
      </c>
      <c r="N162" s="31">
        <f t="shared" si="14"/>
        <v>88.236049999999992</v>
      </c>
      <c r="O162" s="35">
        <f>MA1SONY[[#This Row],[Adj Close]]-MA1SONY[[#This Row],[6-MA]]</f>
        <v>2.8351500000000129</v>
      </c>
      <c r="P162" s="18">
        <f>(MA1SONY[[#This Row],[Adj Close]]-N162)^2</f>
        <v>8.0380755225000726</v>
      </c>
      <c r="Q162" s="18">
        <f>ABS(MA1SONY[[#This Row],[Erorr 3]])</f>
        <v>2.8351500000000129</v>
      </c>
      <c r="R162" s="36">
        <f>MA1SONY[[#This Row],[Abs Erorr 3]]/MA1SONY[[#This Row],[Adj Close]]</f>
        <v>3.113113695657917E-2</v>
      </c>
    </row>
    <row r="163" spans="2:18">
      <c r="B163" s="26">
        <v>44019.291666666664</v>
      </c>
      <c r="C163" s="22">
        <v>90.788600000000002</v>
      </c>
      <c r="D163" s="31">
        <f t="shared" si="11"/>
        <v>91.071200000000005</v>
      </c>
      <c r="E163" s="32">
        <f>MA1SONY[[#This Row],[Adj Close]]-MA1SONY[[#This Row],[Naive Trend ]]</f>
        <v>-0.28260000000000218</v>
      </c>
      <c r="F163" s="22">
        <f t="shared" si="10"/>
        <v>7.986276000000124E-2</v>
      </c>
      <c r="G163" s="22">
        <f>ABS(MA1SONY[[#This Row],[Erorr 1]])</f>
        <v>0.28260000000000218</v>
      </c>
      <c r="H163" s="33">
        <f>MA1SONY[[#This Row],[Abs Erorr 1]]/MA1SONY[[#This Row],[Adj Close]]</f>
        <v>3.1127256065189039E-3</v>
      </c>
      <c r="I163" s="31">
        <f t="shared" si="13"/>
        <v>89.489400000000003</v>
      </c>
      <c r="J163" s="34">
        <f>(MA1SONY[[#This Row],[Adj Close]]-MA1SONY[[#This Row],[3-MA]])</f>
        <v>1.299199999999999</v>
      </c>
      <c r="K163" s="18">
        <f t="shared" si="12"/>
        <v>1.6879206399999975</v>
      </c>
      <c r="L163" s="18">
        <f>ABS(MA1SONY[[#This Row],[Erorr 2]])</f>
        <v>1.299199999999999</v>
      </c>
      <c r="M163" s="33">
        <f>MA1SONY[[#This Row],[Abs Erorr 2]]/MA1SONY[[#This Row],[Adj Close]]</f>
        <v>1.4310166694937459E-2</v>
      </c>
      <c r="N163" s="31">
        <f t="shared" si="14"/>
        <v>88.601866666666652</v>
      </c>
      <c r="O163" s="35">
        <f>MA1SONY[[#This Row],[Adj Close]]-MA1SONY[[#This Row],[6-MA]]</f>
        <v>2.1867333333333505</v>
      </c>
      <c r="P163" s="18">
        <f>(MA1SONY[[#This Row],[Adj Close]]-N163)^2</f>
        <v>4.7818026711111861</v>
      </c>
      <c r="Q163" s="18">
        <f>ABS(MA1SONY[[#This Row],[Erorr 3]])</f>
        <v>2.1867333333333505</v>
      </c>
      <c r="R163" s="36">
        <f>MA1SONY[[#This Row],[Abs Erorr 3]]/MA1SONY[[#This Row],[Adj Close]]</f>
        <v>2.408599023812847E-2</v>
      </c>
    </row>
    <row r="164" spans="2:18">
      <c r="B164" s="26">
        <v>44020.291666666664</v>
      </c>
      <c r="C164" s="22">
        <v>92.903099999999995</v>
      </c>
      <c r="D164" s="31">
        <f t="shared" si="11"/>
        <v>90.788600000000002</v>
      </c>
      <c r="E164" s="32">
        <f>MA1SONY[[#This Row],[Adj Close]]-MA1SONY[[#This Row],[Naive Trend ]]</f>
        <v>2.1144999999999925</v>
      </c>
      <c r="F164" s="22">
        <f t="shared" si="10"/>
        <v>4.4711102499999686</v>
      </c>
      <c r="G164" s="22">
        <f>ABS(MA1SONY[[#This Row],[Erorr 1]])</f>
        <v>2.1144999999999925</v>
      </c>
      <c r="H164" s="33">
        <f>MA1SONY[[#This Row],[Abs Erorr 1]]/MA1SONY[[#This Row],[Adj Close]]</f>
        <v>2.2760273876759683E-2</v>
      </c>
      <c r="I164" s="31">
        <f t="shared" si="13"/>
        <v>90.18610000000001</v>
      </c>
      <c r="J164" s="34">
        <f>(MA1SONY[[#This Row],[Adj Close]]-MA1SONY[[#This Row],[3-MA]])</f>
        <v>2.7169999999999845</v>
      </c>
      <c r="K164" s="18">
        <f t="shared" si="12"/>
        <v>7.3820889999999162</v>
      </c>
      <c r="L164" s="18">
        <f>ABS(MA1SONY[[#This Row],[Erorr 2]])</f>
        <v>2.7169999999999845</v>
      </c>
      <c r="M164" s="33">
        <f>MA1SONY[[#This Row],[Abs Erorr 2]]/MA1SONY[[#This Row],[Adj Close]]</f>
        <v>2.9245525714427019E-2</v>
      </c>
      <c r="N164" s="31">
        <f t="shared" si="14"/>
        <v>89.375716666666662</v>
      </c>
      <c r="O164" s="35">
        <f>MA1SONY[[#This Row],[Adj Close]]-MA1SONY[[#This Row],[6-MA]]</f>
        <v>3.5273833333333329</v>
      </c>
      <c r="P164" s="18">
        <f>(MA1SONY[[#This Row],[Adj Close]]-N164)^2</f>
        <v>12.442433180277774</v>
      </c>
      <c r="Q164" s="18">
        <f>ABS(MA1SONY[[#This Row],[Erorr 3]])</f>
        <v>3.5273833333333329</v>
      </c>
      <c r="R164" s="36">
        <f>MA1SONY[[#This Row],[Abs Erorr 3]]/MA1SONY[[#This Row],[Adj Close]]</f>
        <v>3.796841368407871E-2</v>
      </c>
    </row>
    <row r="165" spans="2:18">
      <c r="B165" s="26">
        <v>44021.291666666664</v>
      </c>
      <c r="C165" s="22">
        <v>93.302599999999998</v>
      </c>
      <c r="D165" s="31">
        <f t="shared" si="11"/>
        <v>92.903099999999995</v>
      </c>
      <c r="E165" s="32">
        <f>MA1SONY[[#This Row],[Adj Close]]-MA1SONY[[#This Row],[Naive Trend ]]</f>
        <v>0.3995000000000033</v>
      </c>
      <c r="F165" s="22">
        <f t="shared" si="10"/>
        <v>0.15960025000000264</v>
      </c>
      <c r="G165" s="22">
        <f>ABS(MA1SONY[[#This Row],[Erorr 1]])</f>
        <v>0.3995000000000033</v>
      </c>
      <c r="H165" s="33">
        <f>MA1SONY[[#This Row],[Abs Erorr 1]]/MA1SONY[[#This Row],[Adj Close]]</f>
        <v>4.2817670675844325E-3</v>
      </c>
      <c r="I165" s="31">
        <f t="shared" si="13"/>
        <v>91.587633333333329</v>
      </c>
      <c r="J165" s="34">
        <f>(MA1SONY[[#This Row],[Adj Close]]-MA1SONY[[#This Row],[3-MA]])</f>
        <v>1.714966666666669</v>
      </c>
      <c r="K165" s="18">
        <f t="shared" si="12"/>
        <v>2.9411106677777856</v>
      </c>
      <c r="L165" s="18">
        <f>ABS(MA1SONY[[#This Row],[Erorr 2]])</f>
        <v>1.714966666666669</v>
      </c>
      <c r="M165" s="33">
        <f>MA1SONY[[#This Row],[Abs Erorr 2]]/MA1SONY[[#This Row],[Adj Close]]</f>
        <v>1.8380695357542758E-2</v>
      </c>
      <c r="N165" s="31">
        <f t="shared" si="14"/>
        <v>90.171083333333328</v>
      </c>
      <c r="O165" s="35">
        <f>MA1SONY[[#This Row],[Adj Close]]-MA1SONY[[#This Row],[6-MA]]</f>
        <v>3.1315166666666698</v>
      </c>
      <c r="P165" s="18">
        <f>(MA1SONY[[#This Row],[Adj Close]]-N165)^2</f>
        <v>9.806396633611131</v>
      </c>
      <c r="Q165" s="18">
        <f>ABS(MA1SONY[[#This Row],[Erorr 3]])</f>
        <v>3.1315166666666698</v>
      </c>
      <c r="R165" s="36">
        <f>MA1SONY[[#This Row],[Abs Erorr 3]]/MA1SONY[[#This Row],[Adj Close]]</f>
        <v>3.3563016107446844E-2</v>
      </c>
    </row>
    <row r="166" spans="2:18">
      <c r="B166" s="26">
        <v>44022.291666666664</v>
      </c>
      <c r="C166" s="22">
        <v>93.465800000000002</v>
      </c>
      <c r="D166" s="31">
        <f t="shared" si="11"/>
        <v>93.302599999999998</v>
      </c>
      <c r="E166" s="32">
        <f>MA1SONY[[#This Row],[Adj Close]]-MA1SONY[[#This Row],[Naive Trend ]]</f>
        <v>0.16320000000000334</v>
      </c>
      <c r="F166" s="22">
        <f t="shared" si="10"/>
        <v>2.6634240000001089E-2</v>
      </c>
      <c r="G166" s="22">
        <f>ABS(MA1SONY[[#This Row],[Erorr 1]])</f>
        <v>0.16320000000000334</v>
      </c>
      <c r="H166" s="33">
        <f>MA1SONY[[#This Row],[Abs Erorr 1]]/MA1SONY[[#This Row],[Adj Close]]</f>
        <v>1.7460932234036764E-3</v>
      </c>
      <c r="I166" s="31">
        <f t="shared" si="13"/>
        <v>92.331433333333337</v>
      </c>
      <c r="J166" s="34">
        <f>(MA1SONY[[#This Row],[Adj Close]]-MA1SONY[[#This Row],[3-MA]])</f>
        <v>1.134366666666665</v>
      </c>
      <c r="K166" s="18">
        <f t="shared" si="12"/>
        <v>1.2867877344444405</v>
      </c>
      <c r="L166" s="18">
        <f>ABS(MA1SONY[[#This Row],[Erorr 2]])</f>
        <v>1.134366666666665</v>
      </c>
      <c r="M166" s="33">
        <f>MA1SONY[[#This Row],[Abs Erorr 2]]/MA1SONY[[#This Row],[Adj Close]]</f>
        <v>1.2136703122068875E-2</v>
      </c>
      <c r="N166" s="31">
        <f t="shared" si="14"/>
        <v>90.910416666666663</v>
      </c>
      <c r="O166" s="35">
        <f>MA1SONY[[#This Row],[Adj Close]]-MA1SONY[[#This Row],[6-MA]]</f>
        <v>2.5553833333333387</v>
      </c>
      <c r="P166" s="18">
        <f>(MA1SONY[[#This Row],[Adj Close]]-N166)^2</f>
        <v>6.5299839802778052</v>
      </c>
      <c r="Q166" s="18">
        <f>ABS(MA1SONY[[#This Row],[Erorr 3]])</f>
        <v>2.5553833333333387</v>
      </c>
      <c r="R166" s="36">
        <f>MA1SONY[[#This Row],[Abs Erorr 3]]/MA1SONY[[#This Row],[Adj Close]]</f>
        <v>2.7340303440759495E-2</v>
      </c>
    </row>
    <row r="167" spans="2:18">
      <c r="B167" s="26">
        <v>44025.291666666664</v>
      </c>
      <c r="C167" s="22">
        <v>93.034599999999998</v>
      </c>
      <c r="D167" s="31">
        <f t="shared" si="11"/>
        <v>93.465800000000002</v>
      </c>
      <c r="E167" s="32">
        <f>MA1SONY[[#This Row],[Adj Close]]-MA1SONY[[#This Row],[Naive Trend ]]</f>
        <v>-0.43120000000000402</v>
      </c>
      <c r="F167" s="22">
        <f t="shared" si="10"/>
        <v>0.18593344000000347</v>
      </c>
      <c r="G167" s="22">
        <f>ABS(MA1SONY[[#This Row],[Erorr 1]])</f>
        <v>0.43120000000000402</v>
      </c>
      <c r="H167" s="33">
        <f>MA1SONY[[#This Row],[Abs Erorr 1]]/MA1SONY[[#This Row],[Adj Close]]</f>
        <v>4.6348347818983907E-3</v>
      </c>
      <c r="I167" s="31">
        <f t="shared" si="13"/>
        <v>93.223833333333332</v>
      </c>
      <c r="J167" s="34">
        <f>(MA1SONY[[#This Row],[Adj Close]]-MA1SONY[[#This Row],[3-MA]])</f>
        <v>-0.18923333333333403</v>
      </c>
      <c r="K167" s="18">
        <f t="shared" si="12"/>
        <v>3.5809254444444709E-2</v>
      </c>
      <c r="L167" s="18">
        <f>ABS(MA1SONY[[#This Row],[Erorr 2]])</f>
        <v>0.18923333333333403</v>
      </c>
      <c r="M167" s="33">
        <f>MA1SONY[[#This Row],[Abs Erorr 2]]/MA1SONY[[#This Row],[Adj Close]]</f>
        <v>2.03401028577899E-3</v>
      </c>
      <c r="N167" s="31">
        <f t="shared" si="14"/>
        <v>91.704966666666678</v>
      </c>
      <c r="O167" s="35">
        <f>MA1SONY[[#This Row],[Adj Close]]-MA1SONY[[#This Row],[6-MA]]</f>
        <v>1.3296333333333195</v>
      </c>
      <c r="P167" s="18">
        <f>(MA1SONY[[#This Row],[Adj Close]]-N167)^2</f>
        <v>1.7679248011110742</v>
      </c>
      <c r="Q167" s="18">
        <f>ABS(MA1SONY[[#This Row],[Erorr 3]])</f>
        <v>1.3296333333333195</v>
      </c>
      <c r="R167" s="36">
        <f>MA1SONY[[#This Row],[Abs Erorr 3]]/MA1SONY[[#This Row],[Adj Close]]</f>
        <v>1.4291815446439491E-2</v>
      </c>
    </row>
    <row r="168" spans="2:18">
      <c r="B168" s="26">
        <v>44026.291666666664</v>
      </c>
      <c r="C168" s="22">
        <v>94.574200000000005</v>
      </c>
      <c r="D168" s="31">
        <f t="shared" si="11"/>
        <v>93.034599999999998</v>
      </c>
      <c r="E168" s="32">
        <f>MA1SONY[[#This Row],[Adj Close]]-MA1SONY[[#This Row],[Naive Trend ]]</f>
        <v>1.5396000000000072</v>
      </c>
      <c r="F168" s="22">
        <f t="shared" si="10"/>
        <v>2.3703681600000222</v>
      </c>
      <c r="G168" s="22">
        <f>ABS(MA1SONY[[#This Row],[Erorr 1]])</f>
        <v>1.5396000000000072</v>
      </c>
      <c r="H168" s="33">
        <f>MA1SONY[[#This Row],[Abs Erorr 1]]/MA1SONY[[#This Row],[Adj Close]]</f>
        <v>1.6279281241607196E-2</v>
      </c>
      <c r="I168" s="31">
        <f t="shared" si="13"/>
        <v>93.26766666666667</v>
      </c>
      <c r="J168" s="34">
        <f>(MA1SONY[[#This Row],[Adj Close]]-MA1SONY[[#This Row],[3-MA]])</f>
        <v>1.3065333333333342</v>
      </c>
      <c r="K168" s="18">
        <f t="shared" si="12"/>
        <v>1.7070293511111134</v>
      </c>
      <c r="L168" s="18">
        <f>ABS(MA1SONY[[#This Row],[Erorr 2]])</f>
        <v>1.3065333333333342</v>
      </c>
      <c r="M168" s="33">
        <f>MA1SONY[[#This Row],[Abs Erorr 2]]/MA1SONY[[#This Row],[Adj Close]]</f>
        <v>1.3814902302460229E-2</v>
      </c>
      <c r="N168" s="31">
        <f t="shared" si="14"/>
        <v>92.427649999999986</v>
      </c>
      <c r="O168" s="35">
        <f>MA1SONY[[#This Row],[Adj Close]]-MA1SONY[[#This Row],[6-MA]]</f>
        <v>2.1465500000000191</v>
      </c>
      <c r="P168" s="18">
        <f>(MA1SONY[[#This Row],[Adj Close]]-N168)^2</f>
        <v>4.6076769025000814</v>
      </c>
      <c r="Q168" s="18">
        <f>ABS(MA1SONY[[#This Row],[Erorr 3]])</f>
        <v>2.1465500000000191</v>
      </c>
      <c r="R168" s="36">
        <f>MA1SONY[[#This Row],[Abs Erorr 3]]/MA1SONY[[#This Row],[Adj Close]]</f>
        <v>2.2696993471792718E-2</v>
      </c>
    </row>
    <row r="169" spans="2:18">
      <c r="B169" s="26">
        <v>44027.291666666664</v>
      </c>
      <c r="C169" s="22">
        <v>95.224599999999995</v>
      </c>
      <c r="D169" s="31">
        <f t="shared" si="11"/>
        <v>94.574200000000005</v>
      </c>
      <c r="E169" s="32">
        <f>MA1SONY[[#This Row],[Adj Close]]-MA1SONY[[#This Row],[Naive Trend ]]</f>
        <v>0.65039999999999054</v>
      </c>
      <c r="F169" s="22">
        <f t="shared" si="10"/>
        <v>0.42302015999998771</v>
      </c>
      <c r="G169" s="22">
        <f>ABS(MA1SONY[[#This Row],[Erorr 1]])</f>
        <v>0.65039999999999054</v>
      </c>
      <c r="H169" s="33">
        <f>MA1SONY[[#This Row],[Abs Erorr 1]]/MA1SONY[[#This Row],[Adj Close]]</f>
        <v>6.8301678347820896E-3</v>
      </c>
      <c r="I169" s="31">
        <f t="shared" si="13"/>
        <v>93.691533333333339</v>
      </c>
      <c r="J169" s="34">
        <f>(MA1SONY[[#This Row],[Adj Close]]-MA1SONY[[#This Row],[3-MA]])</f>
        <v>1.5330666666666559</v>
      </c>
      <c r="K169" s="18">
        <f t="shared" si="12"/>
        <v>2.3502934044444115</v>
      </c>
      <c r="L169" s="18">
        <f>ABS(MA1SONY[[#This Row],[Erorr 2]])</f>
        <v>1.5330666666666559</v>
      </c>
      <c r="M169" s="33">
        <f>MA1SONY[[#This Row],[Abs Erorr 2]]/MA1SONY[[#This Row],[Adj Close]]</f>
        <v>1.6099481296499601E-2</v>
      </c>
      <c r="N169" s="31">
        <f t="shared" si="14"/>
        <v>93.011483333333331</v>
      </c>
      <c r="O169" s="35">
        <f>MA1SONY[[#This Row],[Adj Close]]-MA1SONY[[#This Row],[6-MA]]</f>
        <v>2.2131166666666644</v>
      </c>
      <c r="P169" s="18">
        <f>(MA1SONY[[#This Row],[Adj Close]]-N169)^2</f>
        <v>4.897885380277768</v>
      </c>
      <c r="Q169" s="18">
        <f>ABS(MA1SONY[[#This Row],[Erorr 3]])</f>
        <v>2.2131166666666644</v>
      </c>
      <c r="R169" s="36">
        <f>MA1SONY[[#This Row],[Abs Erorr 3]]/MA1SONY[[#This Row],[Adj Close]]</f>
        <v>2.3241018252286326E-2</v>
      </c>
    </row>
    <row r="170" spans="2:18">
      <c r="B170" s="26">
        <v>44028.291666666664</v>
      </c>
      <c r="C170" s="22">
        <v>94.052899999999994</v>
      </c>
      <c r="D170" s="31">
        <f t="shared" si="11"/>
        <v>95.224599999999995</v>
      </c>
      <c r="E170" s="32">
        <f>MA1SONY[[#This Row],[Adj Close]]-MA1SONY[[#This Row],[Naive Trend ]]</f>
        <v>-1.1717000000000013</v>
      </c>
      <c r="F170" s="22">
        <f t="shared" si="10"/>
        <v>1.3728808900000031</v>
      </c>
      <c r="G170" s="22">
        <f>ABS(MA1SONY[[#This Row],[Erorr 1]])</f>
        <v>1.1717000000000013</v>
      </c>
      <c r="H170" s="33">
        <f>MA1SONY[[#This Row],[Abs Erorr 1]]/MA1SONY[[#This Row],[Adj Close]]</f>
        <v>1.2457882744710705E-2</v>
      </c>
      <c r="I170" s="31">
        <f t="shared" si="13"/>
        <v>94.277799999999999</v>
      </c>
      <c r="J170" s="34">
        <f>(MA1SONY[[#This Row],[Adj Close]]-MA1SONY[[#This Row],[3-MA]])</f>
        <v>-0.22490000000000521</v>
      </c>
      <c r="K170" s="18">
        <f t="shared" si="12"/>
        <v>5.058001000000234E-2</v>
      </c>
      <c r="L170" s="18">
        <f>ABS(MA1SONY[[#This Row],[Erorr 2]])</f>
        <v>0.22490000000000521</v>
      </c>
      <c r="M170" s="33">
        <f>MA1SONY[[#This Row],[Abs Erorr 2]]/MA1SONY[[#This Row],[Adj Close]]</f>
        <v>2.3912075013104881E-3</v>
      </c>
      <c r="N170" s="31">
        <f t="shared" si="14"/>
        <v>93.750816666666665</v>
      </c>
      <c r="O170" s="35">
        <f>MA1SONY[[#This Row],[Adj Close]]-MA1SONY[[#This Row],[6-MA]]</f>
        <v>0.3020833333333286</v>
      </c>
      <c r="P170" s="18">
        <f>(MA1SONY[[#This Row],[Adj Close]]-N170)^2</f>
        <v>9.1254340277774917E-2</v>
      </c>
      <c r="Q170" s="18">
        <f>ABS(MA1SONY[[#This Row],[Erorr 3]])</f>
        <v>0.3020833333333286</v>
      </c>
      <c r="R170" s="36">
        <f>MA1SONY[[#This Row],[Abs Erorr 3]]/MA1SONY[[#This Row],[Adj Close]]</f>
        <v>3.2118449652624066E-3</v>
      </c>
    </row>
    <row r="171" spans="2:18">
      <c r="B171" s="26">
        <v>44029.291666666664</v>
      </c>
      <c r="C171" s="22">
        <v>93.862899999999996</v>
      </c>
      <c r="D171" s="31">
        <f t="shared" si="11"/>
        <v>94.052899999999994</v>
      </c>
      <c r="E171" s="32">
        <f>MA1SONY[[#This Row],[Adj Close]]-MA1SONY[[#This Row],[Naive Trend ]]</f>
        <v>-0.18999999999999773</v>
      </c>
      <c r="F171" s="22">
        <f t="shared" si="10"/>
        <v>3.6099999999999133E-2</v>
      </c>
      <c r="G171" s="22">
        <f>ABS(MA1SONY[[#This Row],[Erorr 1]])</f>
        <v>0.18999999999999773</v>
      </c>
      <c r="H171" s="33">
        <f>MA1SONY[[#This Row],[Abs Erorr 1]]/MA1SONY[[#This Row],[Adj Close]]</f>
        <v>2.0242289552101812E-3</v>
      </c>
      <c r="I171" s="31">
        <f t="shared" si="13"/>
        <v>94.617233333333331</v>
      </c>
      <c r="J171" s="34">
        <f>(MA1SONY[[#This Row],[Adj Close]]-MA1SONY[[#This Row],[3-MA]])</f>
        <v>-0.75433333333333508</v>
      </c>
      <c r="K171" s="18">
        <f t="shared" si="12"/>
        <v>0.56901877777778043</v>
      </c>
      <c r="L171" s="18">
        <f>ABS(MA1SONY[[#This Row],[Erorr 2]])</f>
        <v>0.75433333333333508</v>
      </c>
      <c r="M171" s="33">
        <f>MA1SONY[[#This Row],[Abs Erorr 2]]/MA1SONY[[#This Row],[Adj Close]]</f>
        <v>8.0365440800714144E-3</v>
      </c>
      <c r="N171" s="31">
        <f t="shared" si="14"/>
        <v>93.942450000000008</v>
      </c>
      <c r="O171" s="35">
        <f>MA1SONY[[#This Row],[Adj Close]]-MA1SONY[[#This Row],[6-MA]]</f>
        <v>-7.9550000000011778E-2</v>
      </c>
      <c r="P171" s="18">
        <f>(MA1SONY[[#This Row],[Adj Close]]-N171)^2</f>
        <v>6.3282025000018739E-3</v>
      </c>
      <c r="Q171" s="18">
        <f>ABS(MA1SONY[[#This Row],[Erorr 3]])</f>
        <v>7.9550000000011778E-2</v>
      </c>
      <c r="R171" s="36">
        <f>MA1SONY[[#This Row],[Abs Erorr 3]]/MA1SONY[[#This Row],[Adj Close]]</f>
        <v>8.4751270203681944E-4</v>
      </c>
    </row>
    <row r="172" spans="2:18">
      <c r="B172" s="26">
        <v>44032.291666666664</v>
      </c>
      <c r="C172" s="22">
        <v>95.840900000000005</v>
      </c>
      <c r="D172" s="31">
        <f t="shared" si="11"/>
        <v>93.862899999999996</v>
      </c>
      <c r="E172" s="32">
        <f>MA1SONY[[#This Row],[Adj Close]]-MA1SONY[[#This Row],[Naive Trend ]]</f>
        <v>1.9780000000000086</v>
      </c>
      <c r="F172" s="22">
        <f t="shared" si="10"/>
        <v>3.9124840000000343</v>
      </c>
      <c r="G172" s="22">
        <f>ABS(MA1SONY[[#This Row],[Erorr 1]])</f>
        <v>1.9780000000000086</v>
      </c>
      <c r="H172" s="33">
        <f>MA1SONY[[#This Row],[Abs Erorr 1]]/MA1SONY[[#This Row],[Adj Close]]</f>
        <v>2.0638370466053726E-2</v>
      </c>
      <c r="I172" s="31">
        <f t="shared" si="13"/>
        <v>94.380133333333333</v>
      </c>
      <c r="J172" s="34">
        <f>(MA1SONY[[#This Row],[Adj Close]]-MA1SONY[[#This Row],[3-MA]])</f>
        <v>1.4607666666666717</v>
      </c>
      <c r="K172" s="18">
        <f t="shared" si="12"/>
        <v>2.1338392544444589</v>
      </c>
      <c r="L172" s="18">
        <f>ABS(MA1SONY[[#This Row],[Erorr 2]])</f>
        <v>1.4607666666666717</v>
      </c>
      <c r="M172" s="33">
        <f>MA1SONY[[#This Row],[Abs Erorr 2]]/MA1SONY[[#This Row],[Adj Close]]</f>
        <v>1.5241579186617317E-2</v>
      </c>
      <c r="N172" s="31">
        <f t="shared" si="14"/>
        <v>94.035833333333343</v>
      </c>
      <c r="O172" s="35">
        <f>MA1SONY[[#This Row],[Adj Close]]-MA1SONY[[#This Row],[6-MA]]</f>
        <v>1.8050666666666615</v>
      </c>
      <c r="P172" s="18">
        <f>(MA1SONY[[#This Row],[Adj Close]]-N172)^2</f>
        <v>3.2582656711110922</v>
      </c>
      <c r="Q172" s="18">
        <f>ABS(MA1SONY[[#This Row],[Erorr 3]])</f>
        <v>1.8050666666666615</v>
      </c>
      <c r="R172" s="36">
        <f>MA1SONY[[#This Row],[Abs Erorr 3]]/MA1SONY[[#This Row],[Adj Close]]</f>
        <v>1.8833991194434331E-2</v>
      </c>
    </row>
    <row r="173" spans="2:18">
      <c r="B173" s="26">
        <v>44033.291666666664</v>
      </c>
      <c r="C173" s="22">
        <v>94.518100000000004</v>
      </c>
      <c r="D173" s="31">
        <f t="shared" si="11"/>
        <v>95.840900000000005</v>
      </c>
      <c r="E173" s="32">
        <f>MA1SONY[[#This Row],[Adj Close]]-MA1SONY[[#This Row],[Naive Trend ]]</f>
        <v>-1.3228000000000009</v>
      </c>
      <c r="F173" s="22">
        <f t="shared" si="10"/>
        <v>1.7497998400000023</v>
      </c>
      <c r="G173" s="22">
        <f>ABS(MA1SONY[[#This Row],[Erorr 1]])</f>
        <v>1.3228000000000009</v>
      </c>
      <c r="H173" s="33">
        <f>MA1SONY[[#This Row],[Abs Erorr 1]]/MA1SONY[[#This Row],[Adj Close]]</f>
        <v>1.3995203035185862E-2</v>
      </c>
      <c r="I173" s="31">
        <f t="shared" si="13"/>
        <v>94.585566666666679</v>
      </c>
      <c r="J173" s="34">
        <f>(MA1SONY[[#This Row],[Adj Close]]-MA1SONY[[#This Row],[3-MA]])</f>
        <v>-6.7466666666675223E-2</v>
      </c>
      <c r="K173" s="18">
        <f t="shared" si="12"/>
        <v>4.5517511111122658E-3</v>
      </c>
      <c r="L173" s="18">
        <f>ABS(MA1SONY[[#This Row],[Erorr 2]])</f>
        <v>6.7466666666675223E-2</v>
      </c>
      <c r="M173" s="33">
        <f>MA1SONY[[#This Row],[Abs Erorr 2]]/MA1SONY[[#This Row],[Adj Close]]</f>
        <v>7.1379626406662029E-4</v>
      </c>
      <c r="N173" s="31">
        <f t="shared" si="14"/>
        <v>94.431683333333339</v>
      </c>
      <c r="O173" s="35">
        <f>MA1SONY[[#This Row],[Adj Close]]-MA1SONY[[#This Row],[6-MA]]</f>
        <v>8.641666666666481E-2</v>
      </c>
      <c r="P173" s="18">
        <f>(MA1SONY[[#This Row],[Adj Close]]-N173)^2</f>
        <v>7.4678402777774572E-3</v>
      </c>
      <c r="Q173" s="18">
        <f>ABS(MA1SONY[[#This Row],[Erorr 3]])</f>
        <v>8.641666666666481E-2</v>
      </c>
      <c r="R173" s="36">
        <f>MA1SONY[[#This Row],[Abs Erorr 3]]/MA1SONY[[#This Row],[Adj Close]]</f>
        <v>9.1428696373144203E-4</v>
      </c>
    </row>
    <row r="174" spans="2:18">
      <c r="B174" s="26">
        <v>44034.291666666664</v>
      </c>
      <c r="C174" s="22">
        <v>94.783699999999996</v>
      </c>
      <c r="D174" s="31">
        <f t="shared" si="11"/>
        <v>94.518100000000004</v>
      </c>
      <c r="E174" s="32">
        <f>MA1SONY[[#This Row],[Adj Close]]-MA1SONY[[#This Row],[Naive Trend ]]</f>
        <v>0.26559999999999206</v>
      </c>
      <c r="F174" s="22">
        <f t="shared" si="10"/>
        <v>7.0543359999995781E-2</v>
      </c>
      <c r="G174" s="22">
        <f>ABS(MA1SONY[[#This Row],[Erorr 1]])</f>
        <v>0.26559999999999206</v>
      </c>
      <c r="H174" s="33">
        <f>MA1SONY[[#This Row],[Abs Erorr 1]]/MA1SONY[[#This Row],[Adj Close]]</f>
        <v>2.8021695713502646E-3</v>
      </c>
      <c r="I174" s="31">
        <f t="shared" si="13"/>
        <v>94.740633333333335</v>
      </c>
      <c r="J174" s="34">
        <f>(MA1SONY[[#This Row],[Adj Close]]-MA1SONY[[#This Row],[3-MA]])</f>
        <v>4.3066666666661035E-2</v>
      </c>
      <c r="K174" s="18">
        <f t="shared" si="12"/>
        <v>1.8547377777772928E-3</v>
      </c>
      <c r="L174" s="18">
        <f>ABS(MA1SONY[[#This Row],[Erorr 2]])</f>
        <v>4.3066666666661035E-2</v>
      </c>
      <c r="M174" s="33">
        <f>MA1SONY[[#This Row],[Abs Erorr 2]]/MA1SONY[[#This Row],[Adj Close]]</f>
        <v>4.5436785720182938E-4</v>
      </c>
      <c r="N174" s="31">
        <f t="shared" si="14"/>
        <v>94.678933333333347</v>
      </c>
      <c r="O174" s="35">
        <f>MA1SONY[[#This Row],[Adj Close]]-MA1SONY[[#This Row],[6-MA]]</f>
        <v>0.10476666666664869</v>
      </c>
      <c r="P174" s="18">
        <f>(MA1SONY[[#This Row],[Adj Close]]-N174)^2</f>
        <v>1.0976054444440678E-2</v>
      </c>
      <c r="Q174" s="18">
        <f>ABS(MA1SONY[[#This Row],[Erorr 3]])</f>
        <v>0.10476666666664869</v>
      </c>
      <c r="R174" s="36">
        <f>MA1SONY[[#This Row],[Abs Erorr 3]]/MA1SONY[[#This Row],[Adj Close]]</f>
        <v>1.1053236650040955E-3</v>
      </c>
    </row>
    <row r="175" spans="2:18">
      <c r="B175" s="26">
        <v>44035.291666666664</v>
      </c>
      <c r="C175" s="22">
        <v>90.469499999999996</v>
      </c>
      <c r="D175" s="31">
        <f t="shared" si="11"/>
        <v>94.783699999999996</v>
      </c>
      <c r="E175" s="32">
        <f>MA1SONY[[#This Row],[Adj Close]]-MA1SONY[[#This Row],[Naive Trend ]]</f>
        <v>-4.3141999999999996</v>
      </c>
      <c r="F175" s="22">
        <f t="shared" si="10"/>
        <v>18.612321639999998</v>
      </c>
      <c r="G175" s="22">
        <f>ABS(MA1SONY[[#This Row],[Erorr 1]])</f>
        <v>4.3141999999999996</v>
      </c>
      <c r="H175" s="33">
        <f>MA1SONY[[#This Row],[Abs Erorr 1]]/MA1SONY[[#This Row],[Adj Close]]</f>
        <v>4.7686789470484527E-2</v>
      </c>
      <c r="I175" s="31">
        <f t="shared" si="13"/>
        <v>95.047566666666668</v>
      </c>
      <c r="J175" s="34">
        <f>(MA1SONY[[#This Row],[Adj Close]]-MA1SONY[[#This Row],[3-MA]])</f>
        <v>-4.5780666666666718</v>
      </c>
      <c r="K175" s="18">
        <f t="shared" si="12"/>
        <v>20.958694404444493</v>
      </c>
      <c r="L175" s="18">
        <f>ABS(MA1SONY[[#This Row],[Erorr 2]])</f>
        <v>4.5780666666666718</v>
      </c>
      <c r="M175" s="33">
        <f>MA1SONY[[#This Row],[Abs Erorr 2]]/MA1SONY[[#This Row],[Adj Close]]</f>
        <v>5.0603426200727004E-2</v>
      </c>
      <c r="N175" s="31">
        <f t="shared" si="14"/>
        <v>94.713849999999994</v>
      </c>
      <c r="O175" s="35">
        <f>MA1SONY[[#This Row],[Adj Close]]-MA1SONY[[#This Row],[6-MA]]</f>
        <v>-4.2443499999999972</v>
      </c>
      <c r="P175" s="18">
        <f>(MA1SONY[[#This Row],[Adj Close]]-N175)^2</f>
        <v>18.014506922499976</v>
      </c>
      <c r="Q175" s="18">
        <f>ABS(MA1SONY[[#This Row],[Erorr 3]])</f>
        <v>4.2443499999999972</v>
      </c>
      <c r="R175" s="36">
        <f>MA1SONY[[#This Row],[Abs Erorr 3]]/MA1SONY[[#This Row],[Adj Close]]</f>
        <v>4.6914706061158704E-2</v>
      </c>
    </row>
    <row r="176" spans="2:18">
      <c r="B176" s="26">
        <v>44036.291666666664</v>
      </c>
      <c r="C176" s="22">
        <v>90.245400000000004</v>
      </c>
      <c r="D176" s="31">
        <f t="shared" si="11"/>
        <v>90.469499999999996</v>
      </c>
      <c r="E176" s="32">
        <f>MA1SONY[[#This Row],[Adj Close]]-MA1SONY[[#This Row],[Naive Trend ]]</f>
        <v>-0.22409999999999286</v>
      </c>
      <c r="F176" s="22">
        <f t="shared" si="10"/>
        <v>5.0220809999996799E-2</v>
      </c>
      <c r="G176" s="22">
        <f>ABS(MA1SONY[[#This Row],[Erorr 1]])</f>
        <v>0.22409999999999286</v>
      </c>
      <c r="H176" s="33">
        <f>MA1SONY[[#This Row],[Abs Erorr 1]]/MA1SONY[[#This Row],[Adj Close]]</f>
        <v>2.48322906209062E-3</v>
      </c>
      <c r="I176" s="31">
        <f t="shared" si="13"/>
        <v>93.257099999999994</v>
      </c>
      <c r="J176" s="34">
        <f>(MA1SONY[[#This Row],[Adj Close]]-MA1SONY[[#This Row],[3-MA]])</f>
        <v>-3.0116999999999905</v>
      </c>
      <c r="K176" s="18">
        <f t="shared" si="12"/>
        <v>9.0703368899999433</v>
      </c>
      <c r="L176" s="18">
        <f>ABS(MA1SONY[[#This Row],[Erorr 2]])</f>
        <v>3.0116999999999905</v>
      </c>
      <c r="M176" s="33">
        <f>MA1SONY[[#This Row],[Abs Erorr 2]]/MA1SONY[[#This Row],[Adj Close]]</f>
        <v>3.3372338091470485E-2</v>
      </c>
      <c r="N176" s="31">
        <f t="shared" si="14"/>
        <v>93.921333333333337</v>
      </c>
      <c r="O176" s="35">
        <f>MA1SONY[[#This Row],[Adj Close]]-MA1SONY[[#This Row],[6-MA]]</f>
        <v>-3.6759333333333331</v>
      </c>
      <c r="P176" s="18">
        <f>(MA1SONY[[#This Row],[Adj Close]]-N176)^2</f>
        <v>13.512485871111108</v>
      </c>
      <c r="Q176" s="18">
        <f>ABS(MA1SONY[[#This Row],[Erorr 3]])</f>
        <v>3.6759333333333331</v>
      </c>
      <c r="R176" s="36">
        <f>MA1SONY[[#This Row],[Abs Erorr 3]]/MA1SONY[[#This Row],[Adj Close]]</f>
        <v>4.0732639373678138E-2</v>
      </c>
    </row>
    <row r="177" spans="2:18">
      <c r="B177" s="26">
        <v>44039.291666666664</v>
      </c>
      <c r="C177" s="22">
        <v>92.384200000000007</v>
      </c>
      <c r="D177" s="31">
        <f t="shared" si="11"/>
        <v>90.245400000000004</v>
      </c>
      <c r="E177" s="32">
        <f>MA1SONY[[#This Row],[Adj Close]]-MA1SONY[[#This Row],[Naive Trend ]]</f>
        <v>2.1388000000000034</v>
      </c>
      <c r="F177" s="22">
        <f t="shared" si="10"/>
        <v>4.5744654400000142</v>
      </c>
      <c r="G177" s="22">
        <f>ABS(MA1SONY[[#This Row],[Erorr 1]])</f>
        <v>2.1388000000000034</v>
      </c>
      <c r="H177" s="33">
        <f>MA1SONY[[#This Row],[Abs Erorr 1]]/MA1SONY[[#This Row],[Adj Close]]</f>
        <v>2.3151144892741435E-2</v>
      </c>
      <c r="I177" s="31">
        <f t="shared" si="13"/>
        <v>91.832866666666675</v>
      </c>
      <c r="J177" s="34">
        <f>(MA1SONY[[#This Row],[Adj Close]]-MA1SONY[[#This Row],[3-MA]])</f>
        <v>0.55133333333333212</v>
      </c>
      <c r="K177" s="18">
        <f t="shared" si="12"/>
        <v>0.3039684444444431</v>
      </c>
      <c r="L177" s="18">
        <f>ABS(MA1SONY[[#This Row],[Erorr 2]])</f>
        <v>0.55133333333333212</v>
      </c>
      <c r="M177" s="33">
        <f>MA1SONY[[#This Row],[Abs Erorr 2]]/MA1SONY[[#This Row],[Adj Close]]</f>
        <v>5.9678314401524508E-3</v>
      </c>
      <c r="N177" s="31">
        <f t="shared" si="14"/>
        <v>93.286749999999998</v>
      </c>
      <c r="O177" s="35">
        <f>MA1SONY[[#This Row],[Adj Close]]-MA1SONY[[#This Row],[6-MA]]</f>
        <v>-0.90254999999999086</v>
      </c>
      <c r="P177" s="18">
        <f>(MA1SONY[[#This Row],[Adj Close]]-N177)^2</f>
        <v>0.8145965024999835</v>
      </c>
      <c r="Q177" s="18">
        <f>ABS(MA1SONY[[#This Row],[Erorr 3]])</f>
        <v>0.90254999999999086</v>
      </c>
      <c r="R177" s="36">
        <f>MA1SONY[[#This Row],[Abs Erorr 3]]/MA1SONY[[#This Row],[Adj Close]]</f>
        <v>9.7695276897996706E-3</v>
      </c>
    </row>
    <row r="178" spans="2:18">
      <c r="B178" s="26">
        <v>44040.291666666664</v>
      </c>
      <c r="C178" s="22">
        <v>90.866500000000002</v>
      </c>
      <c r="D178" s="31">
        <f t="shared" si="11"/>
        <v>92.384200000000007</v>
      </c>
      <c r="E178" s="32">
        <f>MA1SONY[[#This Row],[Adj Close]]-MA1SONY[[#This Row],[Naive Trend ]]</f>
        <v>-1.5177000000000049</v>
      </c>
      <c r="F178" s="22">
        <f t="shared" si="10"/>
        <v>2.303413290000015</v>
      </c>
      <c r="G178" s="22">
        <f>ABS(MA1SONY[[#This Row],[Erorr 1]])</f>
        <v>1.5177000000000049</v>
      </c>
      <c r="H178" s="33">
        <f>MA1SONY[[#This Row],[Abs Erorr 1]]/MA1SONY[[#This Row],[Adj Close]]</f>
        <v>1.6702525133024875E-2</v>
      </c>
      <c r="I178" s="31">
        <f t="shared" si="13"/>
        <v>91.033033333333336</v>
      </c>
      <c r="J178" s="34">
        <f>(MA1SONY[[#This Row],[Adj Close]]-MA1SONY[[#This Row],[3-MA]])</f>
        <v>-0.16653333333333364</v>
      </c>
      <c r="K178" s="18">
        <f t="shared" si="12"/>
        <v>2.7733351111111214E-2</v>
      </c>
      <c r="L178" s="18">
        <f>ABS(MA1SONY[[#This Row],[Erorr 2]])</f>
        <v>0.16653333333333364</v>
      </c>
      <c r="M178" s="33">
        <f>MA1SONY[[#This Row],[Abs Erorr 2]]/MA1SONY[[#This Row],[Adj Close]]</f>
        <v>1.8327252984690029E-3</v>
      </c>
      <c r="N178" s="31">
        <f t="shared" si="14"/>
        <v>93.040300000000002</v>
      </c>
      <c r="O178" s="35">
        <f>MA1SONY[[#This Row],[Adj Close]]-MA1SONY[[#This Row],[6-MA]]</f>
        <v>-2.1738</v>
      </c>
      <c r="P178" s="18">
        <f>(MA1SONY[[#This Row],[Adj Close]]-N178)^2</f>
        <v>4.7254064399999995</v>
      </c>
      <c r="Q178" s="18">
        <f>ABS(MA1SONY[[#This Row],[Erorr 3]])</f>
        <v>2.1738</v>
      </c>
      <c r="R178" s="36">
        <f>MA1SONY[[#This Row],[Abs Erorr 3]]/MA1SONY[[#This Row],[Adj Close]]</f>
        <v>2.3923007929214837E-2</v>
      </c>
    </row>
    <row r="179" spans="2:18">
      <c r="B179" s="26">
        <v>44041.291666666664</v>
      </c>
      <c r="C179" s="22">
        <v>92.6083</v>
      </c>
      <c r="D179" s="31">
        <f t="shared" si="11"/>
        <v>90.866500000000002</v>
      </c>
      <c r="E179" s="32">
        <f>MA1SONY[[#This Row],[Adj Close]]-MA1SONY[[#This Row],[Naive Trend ]]</f>
        <v>1.7417999999999978</v>
      </c>
      <c r="F179" s="22">
        <f t="shared" si="10"/>
        <v>3.0338672399999922</v>
      </c>
      <c r="G179" s="22">
        <f>ABS(MA1SONY[[#This Row],[Erorr 1]])</f>
        <v>1.7417999999999978</v>
      </c>
      <c r="H179" s="33">
        <f>MA1SONY[[#This Row],[Abs Erorr 1]]/MA1SONY[[#This Row],[Adj Close]]</f>
        <v>1.8808249368577092E-2</v>
      </c>
      <c r="I179" s="31">
        <f t="shared" si="13"/>
        <v>91.165366666666671</v>
      </c>
      <c r="J179" s="34">
        <f>(MA1SONY[[#This Row],[Adj Close]]-MA1SONY[[#This Row],[3-MA]])</f>
        <v>1.442933333333329</v>
      </c>
      <c r="K179" s="18">
        <f t="shared" si="12"/>
        <v>2.082056604444432</v>
      </c>
      <c r="L179" s="18">
        <f>ABS(MA1SONY[[#This Row],[Erorr 2]])</f>
        <v>1.442933333333329</v>
      </c>
      <c r="M179" s="33">
        <f>MA1SONY[[#This Row],[Abs Erorr 2]]/MA1SONY[[#This Row],[Adj Close]]</f>
        <v>1.5581036832911618E-2</v>
      </c>
      <c r="N179" s="31">
        <f t="shared" si="14"/>
        <v>92.21123333333334</v>
      </c>
      <c r="O179" s="35">
        <f>MA1SONY[[#This Row],[Adj Close]]-MA1SONY[[#This Row],[6-MA]]</f>
        <v>0.39706666666666024</v>
      </c>
      <c r="P179" s="18">
        <f>(MA1SONY[[#This Row],[Adj Close]]-N179)^2</f>
        <v>0.15766193777777268</v>
      </c>
      <c r="Q179" s="18">
        <f>ABS(MA1SONY[[#This Row],[Erorr 3]])</f>
        <v>0.39706666666666024</v>
      </c>
      <c r="R179" s="36">
        <f>MA1SONY[[#This Row],[Abs Erorr 3]]/MA1SONY[[#This Row],[Adj Close]]</f>
        <v>4.2875926527823124E-3</v>
      </c>
    </row>
    <row r="180" spans="2:18">
      <c r="B180" s="26">
        <v>44042.291666666664</v>
      </c>
      <c r="C180" s="22">
        <v>93.728899999999996</v>
      </c>
      <c r="D180" s="31">
        <f t="shared" si="11"/>
        <v>92.6083</v>
      </c>
      <c r="E180" s="32">
        <f>MA1SONY[[#This Row],[Adj Close]]-MA1SONY[[#This Row],[Naive Trend ]]</f>
        <v>1.120599999999996</v>
      </c>
      <c r="F180" s="22">
        <f t="shared" si="10"/>
        <v>1.2557443599999911</v>
      </c>
      <c r="G180" s="22">
        <f>ABS(MA1SONY[[#This Row],[Erorr 1]])</f>
        <v>1.120599999999996</v>
      </c>
      <c r="H180" s="33">
        <f>MA1SONY[[#This Row],[Abs Erorr 1]]/MA1SONY[[#This Row],[Adj Close]]</f>
        <v>1.1955757509156686E-2</v>
      </c>
      <c r="I180" s="31">
        <f t="shared" si="13"/>
        <v>91.952999999999989</v>
      </c>
      <c r="J180" s="34">
        <f>(MA1SONY[[#This Row],[Adj Close]]-MA1SONY[[#This Row],[3-MA]])</f>
        <v>1.7759000000000071</v>
      </c>
      <c r="K180" s="18">
        <f t="shared" si="12"/>
        <v>3.1538208100000253</v>
      </c>
      <c r="L180" s="18">
        <f>ABS(MA1SONY[[#This Row],[Erorr 2]])</f>
        <v>1.7759000000000071</v>
      </c>
      <c r="M180" s="33">
        <f>MA1SONY[[#This Row],[Abs Erorr 2]]/MA1SONY[[#This Row],[Adj Close]]</f>
        <v>1.8947197715966018E-2</v>
      </c>
      <c r="N180" s="31">
        <f t="shared" si="14"/>
        <v>91.892933333333346</v>
      </c>
      <c r="O180" s="35">
        <f>MA1SONY[[#This Row],[Adj Close]]-MA1SONY[[#This Row],[6-MA]]</f>
        <v>1.8359666666666499</v>
      </c>
      <c r="P180" s="18">
        <f>(MA1SONY[[#This Row],[Adj Close]]-N180)^2</f>
        <v>3.3707736011110496</v>
      </c>
      <c r="Q180" s="18">
        <f>ABS(MA1SONY[[#This Row],[Erorr 3]])</f>
        <v>1.8359666666666499</v>
      </c>
      <c r="R180" s="36">
        <f>MA1SONY[[#This Row],[Abs Erorr 3]]/MA1SONY[[#This Row],[Adj Close]]</f>
        <v>1.9588053062253478E-2</v>
      </c>
    </row>
    <row r="181" spans="2:18">
      <c r="B181" s="26">
        <v>44043.291666666664</v>
      </c>
      <c r="C181" s="22">
        <v>103.5412</v>
      </c>
      <c r="D181" s="31">
        <f t="shared" si="11"/>
        <v>93.728899999999996</v>
      </c>
      <c r="E181" s="32">
        <f>MA1SONY[[#This Row],[Adj Close]]-MA1SONY[[#This Row],[Naive Trend ]]</f>
        <v>9.8123000000000076</v>
      </c>
      <c r="F181" s="22">
        <f t="shared" si="10"/>
        <v>96.28123129000015</v>
      </c>
      <c r="G181" s="22">
        <f>ABS(MA1SONY[[#This Row],[Erorr 1]])</f>
        <v>9.8123000000000076</v>
      </c>
      <c r="H181" s="33">
        <f>MA1SONY[[#This Row],[Abs Erorr 1]]/MA1SONY[[#This Row],[Adj Close]]</f>
        <v>9.4767107199839357E-2</v>
      </c>
      <c r="I181" s="31">
        <f t="shared" si="13"/>
        <v>92.401233333333337</v>
      </c>
      <c r="J181" s="34">
        <f>(MA1SONY[[#This Row],[Adj Close]]-MA1SONY[[#This Row],[3-MA]])</f>
        <v>11.139966666666666</v>
      </c>
      <c r="K181" s="18">
        <f t="shared" si="12"/>
        <v>124.09885733444443</v>
      </c>
      <c r="L181" s="18">
        <f>ABS(MA1SONY[[#This Row],[Erorr 2]])</f>
        <v>11.139966666666666</v>
      </c>
      <c r="M181" s="33">
        <f>MA1SONY[[#This Row],[Abs Erorr 2]]/MA1SONY[[#This Row],[Adj Close]]</f>
        <v>0.10758970020307536</v>
      </c>
      <c r="N181" s="31">
        <f t="shared" si="14"/>
        <v>91.717133333333322</v>
      </c>
      <c r="O181" s="35">
        <f>MA1SONY[[#This Row],[Adj Close]]-MA1SONY[[#This Row],[6-MA]]</f>
        <v>11.824066666666681</v>
      </c>
      <c r="P181" s="18">
        <f>(MA1SONY[[#This Row],[Adj Close]]-N181)^2</f>
        <v>139.80855253777813</v>
      </c>
      <c r="Q181" s="18">
        <f>ABS(MA1SONY[[#This Row],[Erorr 3]])</f>
        <v>11.824066666666681</v>
      </c>
      <c r="R181" s="36">
        <f>MA1SONY[[#This Row],[Abs Erorr 3]]/MA1SONY[[#This Row],[Adj Close]]</f>
        <v>0.11419673199331938</v>
      </c>
    </row>
    <row r="182" spans="2:18">
      <c r="B182" s="26">
        <v>44046.291666666664</v>
      </c>
      <c r="C182" s="22">
        <v>106.1502</v>
      </c>
      <c r="D182" s="31">
        <f t="shared" si="11"/>
        <v>103.5412</v>
      </c>
      <c r="E182" s="32">
        <f>MA1SONY[[#This Row],[Adj Close]]-MA1SONY[[#This Row],[Naive Trend ]]</f>
        <v>2.6089999999999947</v>
      </c>
      <c r="F182" s="22">
        <f t="shared" si="10"/>
        <v>6.8068809999999722</v>
      </c>
      <c r="G182" s="22">
        <f>ABS(MA1SONY[[#This Row],[Erorr 1]])</f>
        <v>2.6089999999999947</v>
      </c>
      <c r="H182" s="33">
        <f>MA1SONY[[#This Row],[Abs Erorr 1]]/MA1SONY[[#This Row],[Adj Close]]</f>
        <v>2.4578380445821061E-2</v>
      </c>
      <c r="I182" s="31">
        <f t="shared" si="13"/>
        <v>96.626133333333328</v>
      </c>
      <c r="J182" s="34">
        <f>(MA1SONY[[#This Row],[Adj Close]]-MA1SONY[[#This Row],[3-MA]])</f>
        <v>9.5240666666666698</v>
      </c>
      <c r="K182" s="18">
        <f t="shared" si="12"/>
        <v>90.707845871111175</v>
      </c>
      <c r="L182" s="18">
        <f>ABS(MA1SONY[[#This Row],[Erorr 2]])</f>
        <v>9.5240666666666698</v>
      </c>
      <c r="M182" s="33">
        <f>MA1SONY[[#This Row],[Abs Erorr 2]]/MA1SONY[[#This Row],[Adj Close]]</f>
        <v>8.9722550373590157E-2</v>
      </c>
      <c r="N182" s="31">
        <f t="shared" si="14"/>
        <v>93.895750000000007</v>
      </c>
      <c r="O182" s="35">
        <f>MA1SONY[[#This Row],[Adj Close]]-MA1SONY[[#This Row],[6-MA]]</f>
        <v>12.254449999999991</v>
      </c>
      <c r="P182" s="18">
        <f>(MA1SONY[[#This Row],[Adj Close]]-N182)^2</f>
        <v>150.1715448024998</v>
      </c>
      <c r="Q182" s="18">
        <f>ABS(MA1SONY[[#This Row],[Erorr 3]])</f>
        <v>12.254449999999991</v>
      </c>
      <c r="R182" s="36">
        <f>MA1SONY[[#This Row],[Abs Erorr 3]]/MA1SONY[[#This Row],[Adj Close]]</f>
        <v>0.11544443627991273</v>
      </c>
    </row>
    <row r="183" spans="2:18">
      <c r="B183" s="26">
        <v>44047.291666666664</v>
      </c>
      <c r="C183" s="22">
        <v>106.8591</v>
      </c>
      <c r="D183" s="31">
        <f t="shared" si="11"/>
        <v>106.1502</v>
      </c>
      <c r="E183" s="32">
        <f>MA1SONY[[#This Row],[Adj Close]]-MA1SONY[[#This Row],[Naive Trend ]]</f>
        <v>0.70889999999999986</v>
      </c>
      <c r="F183" s="22">
        <f t="shared" si="10"/>
        <v>0.50253920999999979</v>
      </c>
      <c r="G183" s="22">
        <f>ABS(MA1SONY[[#This Row],[Erorr 1]])</f>
        <v>0.70889999999999986</v>
      </c>
      <c r="H183" s="33">
        <f>MA1SONY[[#This Row],[Abs Erorr 1]]/MA1SONY[[#This Row],[Adj Close]]</f>
        <v>6.633969404571065E-3</v>
      </c>
      <c r="I183" s="31">
        <f t="shared" si="13"/>
        <v>101.1401</v>
      </c>
      <c r="J183" s="34">
        <f>(MA1SONY[[#This Row],[Adj Close]]-MA1SONY[[#This Row],[3-MA]])</f>
        <v>5.7189999999999941</v>
      </c>
      <c r="K183" s="18">
        <f t="shared" si="12"/>
        <v>32.706960999999936</v>
      </c>
      <c r="L183" s="18">
        <f>ABS(MA1SONY[[#This Row],[Erorr 2]])</f>
        <v>5.7189999999999941</v>
      </c>
      <c r="M183" s="33">
        <f>MA1SONY[[#This Row],[Abs Erorr 2]]/MA1SONY[[#This Row],[Adj Close]]</f>
        <v>5.3519073246920422E-2</v>
      </c>
      <c r="N183" s="31">
        <f t="shared" si="14"/>
        <v>96.546550000000011</v>
      </c>
      <c r="O183" s="35">
        <f>MA1SONY[[#This Row],[Adj Close]]-MA1SONY[[#This Row],[6-MA]]</f>
        <v>10.312549999999987</v>
      </c>
      <c r="P183" s="18">
        <f>(MA1SONY[[#This Row],[Adj Close]]-N183)^2</f>
        <v>106.34868750249974</v>
      </c>
      <c r="Q183" s="18">
        <f>ABS(MA1SONY[[#This Row],[Erorr 3]])</f>
        <v>10.312549999999987</v>
      </c>
      <c r="R183" s="36">
        <f>MA1SONY[[#This Row],[Abs Erorr 3]]/MA1SONY[[#This Row],[Adj Close]]</f>
        <v>9.6506053298221567E-2</v>
      </c>
    </row>
    <row r="184" spans="2:18">
      <c r="B184" s="26">
        <v>44048.291666666664</v>
      </c>
      <c r="C184" s="22">
        <v>107.24639999999999</v>
      </c>
      <c r="D184" s="31">
        <f t="shared" si="11"/>
        <v>106.8591</v>
      </c>
      <c r="E184" s="32">
        <f>MA1SONY[[#This Row],[Adj Close]]-MA1SONY[[#This Row],[Naive Trend ]]</f>
        <v>0.3872999999999962</v>
      </c>
      <c r="F184" s="22">
        <f t="shared" si="10"/>
        <v>0.15000128999999707</v>
      </c>
      <c r="G184" s="22">
        <f>ABS(MA1SONY[[#This Row],[Erorr 1]])</f>
        <v>0.3872999999999962</v>
      </c>
      <c r="H184" s="33">
        <f>MA1SONY[[#This Row],[Abs Erorr 1]]/MA1SONY[[#This Row],[Adj Close]]</f>
        <v>3.6113100299869855E-3</v>
      </c>
      <c r="I184" s="31">
        <f t="shared" si="13"/>
        <v>105.51683333333334</v>
      </c>
      <c r="J184" s="34">
        <f>(MA1SONY[[#This Row],[Adj Close]]-MA1SONY[[#This Row],[3-MA]])</f>
        <v>1.7295666666666563</v>
      </c>
      <c r="K184" s="18">
        <f t="shared" si="12"/>
        <v>2.9914008544444086</v>
      </c>
      <c r="L184" s="18">
        <f>ABS(MA1SONY[[#This Row],[Erorr 2]])</f>
        <v>1.7295666666666563</v>
      </c>
      <c r="M184" s="33">
        <f>MA1SONY[[#This Row],[Abs Erorr 2]]/MA1SONY[[#This Row],[Adj Close]]</f>
        <v>1.6127037053613513E-2</v>
      </c>
      <c r="N184" s="31">
        <f t="shared" si="14"/>
        <v>98.959033333333323</v>
      </c>
      <c r="O184" s="35">
        <f>MA1SONY[[#This Row],[Adj Close]]-MA1SONY[[#This Row],[6-MA]]</f>
        <v>8.2873666666666708</v>
      </c>
      <c r="P184" s="18">
        <f>(MA1SONY[[#This Row],[Adj Close]]-N184)^2</f>
        <v>68.680446267777839</v>
      </c>
      <c r="Q184" s="18">
        <f>ABS(MA1SONY[[#This Row],[Erorr 3]])</f>
        <v>8.2873666666666708</v>
      </c>
      <c r="R184" s="36">
        <f>MA1SONY[[#This Row],[Abs Erorr 3]]/MA1SONY[[#This Row],[Adj Close]]</f>
        <v>7.7274077886685902E-2</v>
      </c>
    </row>
    <row r="185" spans="2:18">
      <c r="B185" s="26">
        <v>44049.291666666664</v>
      </c>
      <c r="C185" s="22">
        <v>110.98820000000001</v>
      </c>
      <c r="D185" s="31">
        <f t="shared" si="11"/>
        <v>107.24639999999999</v>
      </c>
      <c r="E185" s="32">
        <f>MA1SONY[[#This Row],[Adj Close]]-MA1SONY[[#This Row],[Naive Trend ]]</f>
        <v>3.741800000000012</v>
      </c>
      <c r="F185" s="22">
        <f t="shared" si="10"/>
        <v>14.00106724000009</v>
      </c>
      <c r="G185" s="22">
        <f>ABS(MA1SONY[[#This Row],[Erorr 1]])</f>
        <v>3.741800000000012</v>
      </c>
      <c r="H185" s="33">
        <f>MA1SONY[[#This Row],[Abs Erorr 1]]/MA1SONY[[#This Row],[Adj Close]]</f>
        <v>3.3713493866915689E-2</v>
      </c>
      <c r="I185" s="31">
        <f t="shared" si="13"/>
        <v>106.75189999999999</v>
      </c>
      <c r="J185" s="34">
        <f>(MA1SONY[[#This Row],[Adj Close]]-MA1SONY[[#This Row],[3-MA]])</f>
        <v>4.2363000000000142</v>
      </c>
      <c r="K185" s="18">
        <f t="shared" si="12"/>
        <v>17.946237690000121</v>
      </c>
      <c r="L185" s="18">
        <f>ABS(MA1SONY[[#This Row],[Erorr 2]])</f>
        <v>4.2363000000000142</v>
      </c>
      <c r="M185" s="33">
        <f>MA1SONY[[#This Row],[Abs Erorr 2]]/MA1SONY[[#This Row],[Adj Close]]</f>
        <v>3.8168922462027619E-2</v>
      </c>
      <c r="N185" s="31">
        <f t="shared" si="14"/>
        <v>101.68901666666666</v>
      </c>
      <c r="O185" s="35">
        <f>MA1SONY[[#This Row],[Adj Close]]-MA1SONY[[#This Row],[6-MA]]</f>
        <v>9.299183333333346</v>
      </c>
      <c r="P185" s="18">
        <f>(MA1SONY[[#This Row],[Adj Close]]-N185)^2</f>
        <v>86.474810666944677</v>
      </c>
      <c r="Q185" s="18">
        <f>ABS(MA1SONY[[#This Row],[Erorr 3]])</f>
        <v>9.299183333333346</v>
      </c>
      <c r="R185" s="36">
        <f>MA1SONY[[#This Row],[Abs Erorr 3]]/MA1SONY[[#This Row],[Adj Close]]</f>
        <v>8.3785333335736095E-2</v>
      </c>
    </row>
    <row r="186" spans="2:18">
      <c r="B186" s="26">
        <v>44050.291666666664</v>
      </c>
      <c r="C186" s="22">
        <v>108.4648</v>
      </c>
      <c r="D186" s="31">
        <f t="shared" si="11"/>
        <v>110.98820000000001</v>
      </c>
      <c r="E186" s="32">
        <f>MA1SONY[[#This Row],[Adj Close]]-MA1SONY[[#This Row],[Naive Trend ]]</f>
        <v>-2.5234000000000094</v>
      </c>
      <c r="F186" s="22">
        <f t="shared" si="10"/>
        <v>6.3675475600000473</v>
      </c>
      <c r="G186" s="22">
        <f>ABS(MA1SONY[[#This Row],[Erorr 1]])</f>
        <v>2.5234000000000094</v>
      </c>
      <c r="H186" s="33">
        <f>MA1SONY[[#This Row],[Abs Erorr 1]]/MA1SONY[[#This Row],[Adj Close]]</f>
        <v>2.3264690480229618E-2</v>
      </c>
      <c r="I186" s="31">
        <f t="shared" si="13"/>
        <v>108.36456666666668</v>
      </c>
      <c r="J186" s="34">
        <f>(MA1SONY[[#This Row],[Adj Close]]-MA1SONY[[#This Row],[3-MA]])</f>
        <v>0.10023333333332118</v>
      </c>
      <c r="K186" s="18">
        <f t="shared" si="12"/>
        <v>1.0046721111108676E-2</v>
      </c>
      <c r="L186" s="18">
        <f>ABS(MA1SONY[[#This Row],[Erorr 2]])</f>
        <v>0.10023333333332118</v>
      </c>
      <c r="M186" s="33">
        <f>MA1SONY[[#This Row],[Abs Erorr 2]]/MA1SONY[[#This Row],[Adj Close]]</f>
        <v>9.2410932701965235E-4</v>
      </c>
      <c r="N186" s="31">
        <f t="shared" si="14"/>
        <v>104.75233333333334</v>
      </c>
      <c r="O186" s="35">
        <f>MA1SONY[[#This Row],[Adj Close]]-MA1SONY[[#This Row],[6-MA]]</f>
        <v>3.712466666666657</v>
      </c>
      <c r="P186" s="18">
        <f>(MA1SONY[[#This Row],[Adj Close]]-N186)^2</f>
        <v>13.78240875111104</v>
      </c>
      <c r="Q186" s="18">
        <f>ABS(MA1SONY[[#This Row],[Erorr 3]])</f>
        <v>3.712466666666657</v>
      </c>
      <c r="R186" s="36">
        <f>MA1SONY[[#This Row],[Abs Erorr 3]]/MA1SONY[[#This Row],[Adj Close]]</f>
        <v>3.4227386826570991E-2</v>
      </c>
    </row>
    <row r="187" spans="2:18">
      <c r="B187" s="26">
        <v>44053.291666666664</v>
      </c>
      <c r="C187" s="22">
        <v>110.04130000000001</v>
      </c>
      <c r="D187" s="31">
        <f t="shared" si="11"/>
        <v>108.4648</v>
      </c>
      <c r="E187" s="32">
        <f>MA1SONY[[#This Row],[Adj Close]]-MA1SONY[[#This Row],[Naive Trend ]]</f>
        <v>1.57650000000001</v>
      </c>
      <c r="F187" s="22">
        <f t="shared" si="10"/>
        <v>2.4853522500000316</v>
      </c>
      <c r="G187" s="22">
        <f>ABS(MA1SONY[[#This Row],[Erorr 1]])</f>
        <v>1.57650000000001</v>
      </c>
      <c r="H187" s="33">
        <f>MA1SONY[[#This Row],[Abs Erorr 1]]/MA1SONY[[#This Row],[Adj Close]]</f>
        <v>1.4326439255079773E-2</v>
      </c>
      <c r="I187" s="31">
        <f t="shared" si="13"/>
        <v>108.89979999999998</v>
      </c>
      <c r="J187" s="34">
        <f>(MA1SONY[[#This Row],[Adj Close]]-MA1SONY[[#This Row],[3-MA]])</f>
        <v>1.1415000000000219</v>
      </c>
      <c r="K187" s="18">
        <f t="shared" si="12"/>
        <v>1.3030222500000501</v>
      </c>
      <c r="L187" s="18">
        <f>ABS(MA1SONY[[#This Row],[Erorr 2]])</f>
        <v>1.1415000000000219</v>
      </c>
      <c r="M187" s="33">
        <f>MA1SONY[[#This Row],[Abs Erorr 2]]/MA1SONY[[#This Row],[Adj Close]]</f>
        <v>1.0373377995352854E-2</v>
      </c>
      <c r="N187" s="31">
        <f t="shared" si="14"/>
        <v>107.20831666666668</v>
      </c>
      <c r="O187" s="35">
        <f>MA1SONY[[#This Row],[Adj Close]]-MA1SONY[[#This Row],[6-MA]]</f>
        <v>2.8329833333333312</v>
      </c>
      <c r="P187" s="18">
        <f>(MA1SONY[[#This Row],[Adj Close]]-N187)^2</f>
        <v>8.0257945669444322</v>
      </c>
      <c r="Q187" s="18">
        <f>ABS(MA1SONY[[#This Row],[Erorr 3]])</f>
        <v>2.8329833333333312</v>
      </c>
      <c r="R187" s="36">
        <f>MA1SONY[[#This Row],[Abs Erorr 3]]/MA1SONY[[#This Row],[Adj Close]]</f>
        <v>2.5744727964258248E-2</v>
      </c>
    </row>
    <row r="188" spans="2:18">
      <c r="B188" s="26">
        <v>44054.291666666664</v>
      </c>
      <c r="C188" s="22">
        <v>106.7687</v>
      </c>
      <c r="D188" s="31">
        <f t="shared" si="11"/>
        <v>110.04130000000001</v>
      </c>
      <c r="E188" s="32">
        <f>MA1SONY[[#This Row],[Adj Close]]-MA1SONY[[#This Row],[Naive Trend ]]</f>
        <v>-3.2726000000000113</v>
      </c>
      <c r="F188" s="22">
        <f t="shared" si="10"/>
        <v>10.709910760000074</v>
      </c>
      <c r="G188" s="22">
        <f>ABS(MA1SONY[[#This Row],[Erorr 1]])</f>
        <v>3.2726000000000113</v>
      </c>
      <c r="H188" s="33">
        <f>MA1SONY[[#This Row],[Abs Erorr 1]]/MA1SONY[[#This Row],[Adj Close]]</f>
        <v>3.0651305110954909E-2</v>
      </c>
      <c r="I188" s="31">
        <f t="shared" si="13"/>
        <v>109.83143333333334</v>
      </c>
      <c r="J188" s="34">
        <f>(MA1SONY[[#This Row],[Adj Close]]-MA1SONY[[#This Row],[3-MA]])</f>
        <v>-3.0627333333333411</v>
      </c>
      <c r="K188" s="18">
        <f t="shared" si="12"/>
        <v>9.3803354711111577</v>
      </c>
      <c r="L188" s="18">
        <f>ABS(MA1SONY[[#This Row],[Erorr 2]])</f>
        <v>3.0627333333333411</v>
      </c>
      <c r="M188" s="33">
        <f>MA1SONY[[#This Row],[Abs Erorr 2]]/MA1SONY[[#This Row],[Adj Close]]</f>
        <v>2.8685685349108318E-2</v>
      </c>
      <c r="N188" s="31">
        <f t="shared" si="14"/>
        <v>108.29166666666667</v>
      </c>
      <c r="O188" s="35">
        <f>MA1SONY[[#This Row],[Adj Close]]-MA1SONY[[#This Row],[6-MA]]</f>
        <v>-1.5229666666666759</v>
      </c>
      <c r="P188" s="18">
        <f>(MA1SONY[[#This Row],[Adj Close]]-N188)^2</f>
        <v>2.319427467777806</v>
      </c>
      <c r="Q188" s="18">
        <f>ABS(MA1SONY[[#This Row],[Erorr 3]])</f>
        <v>1.5229666666666759</v>
      </c>
      <c r="R188" s="36">
        <f>MA1SONY[[#This Row],[Abs Erorr 3]]/MA1SONY[[#This Row],[Adj Close]]</f>
        <v>1.4264167931862765E-2</v>
      </c>
    </row>
    <row r="189" spans="2:18">
      <c r="B189" s="26">
        <v>44055.291666666664</v>
      </c>
      <c r="C189" s="22">
        <v>110.3171</v>
      </c>
      <c r="D189" s="31">
        <f t="shared" si="11"/>
        <v>106.7687</v>
      </c>
      <c r="E189" s="32">
        <f>MA1SONY[[#This Row],[Adj Close]]-MA1SONY[[#This Row],[Naive Trend ]]</f>
        <v>3.5484000000000009</v>
      </c>
      <c r="F189" s="22">
        <f t="shared" si="10"/>
        <v>12.591142560000007</v>
      </c>
      <c r="G189" s="22">
        <f>ABS(MA1SONY[[#This Row],[Erorr 1]])</f>
        <v>3.5484000000000009</v>
      </c>
      <c r="H189" s="33">
        <f>MA1SONY[[#This Row],[Abs Erorr 1]]/MA1SONY[[#This Row],[Adj Close]]</f>
        <v>3.2165457576386627E-2</v>
      </c>
      <c r="I189" s="31">
        <f t="shared" si="13"/>
        <v>108.42493333333334</v>
      </c>
      <c r="J189" s="34">
        <f>(MA1SONY[[#This Row],[Adj Close]]-MA1SONY[[#This Row],[3-MA]])</f>
        <v>1.8921666666666539</v>
      </c>
      <c r="K189" s="18">
        <f t="shared" si="12"/>
        <v>3.5802946944443961</v>
      </c>
      <c r="L189" s="18">
        <f>ABS(MA1SONY[[#This Row],[Erorr 2]])</f>
        <v>1.8921666666666539</v>
      </c>
      <c r="M189" s="33">
        <f>MA1SONY[[#This Row],[Abs Erorr 2]]/MA1SONY[[#This Row],[Adj Close]]</f>
        <v>1.7152070410359356E-2</v>
      </c>
      <c r="N189" s="31">
        <f t="shared" si="14"/>
        <v>108.39474999999999</v>
      </c>
      <c r="O189" s="35">
        <f>MA1SONY[[#This Row],[Adj Close]]-MA1SONY[[#This Row],[6-MA]]</f>
        <v>1.9223500000000087</v>
      </c>
      <c r="P189" s="18">
        <f>(MA1SONY[[#This Row],[Adj Close]]-N189)^2</f>
        <v>3.6954295225000333</v>
      </c>
      <c r="Q189" s="18">
        <f>ABS(MA1SONY[[#This Row],[Erorr 3]])</f>
        <v>1.9223500000000087</v>
      </c>
      <c r="R189" s="36">
        <f>MA1SONY[[#This Row],[Abs Erorr 3]]/MA1SONY[[#This Row],[Adj Close]]</f>
        <v>1.7425675620552104E-2</v>
      </c>
    </row>
    <row r="190" spans="2:18">
      <c r="B190" s="26">
        <v>44056.291666666664</v>
      </c>
      <c r="C190" s="22">
        <v>112.2694</v>
      </c>
      <c r="D190" s="31">
        <f t="shared" si="11"/>
        <v>110.3171</v>
      </c>
      <c r="E190" s="32">
        <f>MA1SONY[[#This Row],[Adj Close]]-MA1SONY[[#This Row],[Naive Trend ]]</f>
        <v>1.9523000000000081</v>
      </c>
      <c r="F190" s="22">
        <f t="shared" si="10"/>
        <v>3.8114752900000317</v>
      </c>
      <c r="G190" s="22">
        <f>ABS(MA1SONY[[#This Row],[Erorr 1]])</f>
        <v>1.9523000000000081</v>
      </c>
      <c r="H190" s="33">
        <f>MA1SONY[[#This Row],[Abs Erorr 1]]/MA1SONY[[#This Row],[Adj Close]]</f>
        <v>1.7389422229031313E-2</v>
      </c>
      <c r="I190" s="31">
        <f t="shared" si="13"/>
        <v>109.04236666666667</v>
      </c>
      <c r="J190" s="34">
        <f>(MA1SONY[[#This Row],[Adj Close]]-MA1SONY[[#This Row],[3-MA]])</f>
        <v>3.2270333333333383</v>
      </c>
      <c r="K190" s="18">
        <f t="shared" si="12"/>
        <v>10.413744134444476</v>
      </c>
      <c r="L190" s="18">
        <f>ABS(MA1SONY[[#This Row],[Erorr 2]])</f>
        <v>3.2270333333333383</v>
      </c>
      <c r="M190" s="33">
        <f>MA1SONY[[#This Row],[Abs Erorr 2]]/MA1SONY[[#This Row],[Adj Close]]</f>
        <v>2.8743658853911558E-2</v>
      </c>
      <c r="N190" s="31">
        <f t="shared" si="14"/>
        <v>108.97108333333331</v>
      </c>
      <c r="O190" s="35">
        <f>MA1SONY[[#This Row],[Adj Close]]-MA1SONY[[#This Row],[6-MA]]</f>
        <v>3.2983166666666932</v>
      </c>
      <c r="P190" s="18">
        <f>(MA1SONY[[#This Row],[Adj Close]]-N190)^2</f>
        <v>10.878892833611285</v>
      </c>
      <c r="Q190" s="18">
        <f>ABS(MA1SONY[[#This Row],[Erorr 3]])</f>
        <v>3.2983166666666932</v>
      </c>
      <c r="R190" s="36">
        <f>MA1SONY[[#This Row],[Abs Erorr 3]]/MA1SONY[[#This Row],[Adj Close]]</f>
        <v>2.9378589951195012E-2</v>
      </c>
    </row>
    <row r="191" spans="2:18">
      <c r="B191" s="26">
        <v>44057.291666666664</v>
      </c>
      <c r="C191" s="22">
        <v>112.1694</v>
      </c>
      <c r="D191" s="31">
        <f t="shared" si="11"/>
        <v>112.2694</v>
      </c>
      <c r="E191" s="32">
        <f>MA1SONY[[#This Row],[Adj Close]]-MA1SONY[[#This Row],[Naive Trend ]]</f>
        <v>-0.10000000000000853</v>
      </c>
      <c r="F191" s="22">
        <f t="shared" si="10"/>
        <v>1.0000000000001705E-2</v>
      </c>
      <c r="G191" s="22">
        <f>ABS(MA1SONY[[#This Row],[Erorr 1]])</f>
        <v>0.10000000000000853</v>
      </c>
      <c r="H191" s="33">
        <f>MA1SONY[[#This Row],[Abs Erorr 1]]/MA1SONY[[#This Row],[Adj Close]]</f>
        <v>8.9150873589417909E-4</v>
      </c>
      <c r="I191" s="31">
        <f t="shared" si="13"/>
        <v>109.78506666666668</v>
      </c>
      <c r="J191" s="34">
        <f>(MA1SONY[[#This Row],[Adj Close]]-MA1SONY[[#This Row],[3-MA]])</f>
        <v>2.3843333333333163</v>
      </c>
      <c r="K191" s="18">
        <f t="shared" si="12"/>
        <v>5.6850454444443637</v>
      </c>
      <c r="L191" s="18">
        <f>ABS(MA1SONY[[#This Row],[Erorr 2]])</f>
        <v>2.3843333333333163</v>
      </c>
      <c r="M191" s="33">
        <f>MA1SONY[[#This Row],[Abs Erorr 2]]/MA1SONY[[#This Row],[Adj Close]]</f>
        <v>2.125653995950158E-2</v>
      </c>
      <c r="N191" s="31">
        <f t="shared" si="14"/>
        <v>109.80825</v>
      </c>
      <c r="O191" s="35">
        <f>MA1SONY[[#This Row],[Adj Close]]-MA1SONY[[#This Row],[6-MA]]</f>
        <v>2.361149999999995</v>
      </c>
      <c r="P191" s="18">
        <f>(MA1SONY[[#This Row],[Adj Close]]-N191)^2</f>
        <v>5.5750293224999758</v>
      </c>
      <c r="Q191" s="18">
        <f>ABS(MA1SONY[[#This Row],[Erorr 3]])</f>
        <v>2.361149999999995</v>
      </c>
      <c r="R191" s="36">
        <f>MA1SONY[[#This Row],[Abs Erorr 3]]/MA1SONY[[#This Row],[Adj Close]]</f>
        <v>2.104985851756357E-2</v>
      </c>
    </row>
    <row r="192" spans="2:18">
      <c r="B192" s="26">
        <v>44060.291666666664</v>
      </c>
      <c r="C192" s="22">
        <v>111.87649999999999</v>
      </c>
      <c r="D192" s="31">
        <f t="shared" si="11"/>
        <v>112.1694</v>
      </c>
      <c r="E192" s="32">
        <f>MA1SONY[[#This Row],[Adj Close]]-MA1SONY[[#This Row],[Naive Trend ]]</f>
        <v>-0.29290000000000305</v>
      </c>
      <c r="F192" s="22">
        <f t="shared" si="10"/>
        <v>8.5790410000001788E-2</v>
      </c>
      <c r="G192" s="22">
        <f>ABS(MA1SONY[[#This Row],[Erorr 1]])</f>
        <v>0.29290000000000305</v>
      </c>
      <c r="H192" s="33">
        <f>MA1SONY[[#This Row],[Abs Erorr 1]]/MA1SONY[[#This Row],[Adj Close]]</f>
        <v>2.6180654561056439E-3</v>
      </c>
      <c r="I192" s="31">
        <f t="shared" si="13"/>
        <v>111.5853</v>
      </c>
      <c r="J192" s="34">
        <f>(MA1SONY[[#This Row],[Adj Close]]-MA1SONY[[#This Row],[3-MA]])</f>
        <v>0.29119999999998925</v>
      </c>
      <c r="K192" s="18">
        <f t="shared" si="12"/>
        <v>8.4797439999993743E-2</v>
      </c>
      <c r="L192" s="18">
        <f>ABS(MA1SONY[[#This Row],[Erorr 2]])</f>
        <v>0.29119999999998925</v>
      </c>
      <c r="M192" s="33">
        <f>MA1SONY[[#This Row],[Abs Erorr 2]]/MA1SONY[[#This Row],[Adj Close]]</f>
        <v>2.6028701291154915E-3</v>
      </c>
      <c r="N192" s="31">
        <f t="shared" si="14"/>
        <v>110.00511666666667</v>
      </c>
      <c r="O192" s="35">
        <f>MA1SONY[[#This Row],[Adj Close]]-MA1SONY[[#This Row],[6-MA]]</f>
        <v>1.871383333333327</v>
      </c>
      <c r="P192" s="18">
        <f>(MA1SONY[[#This Row],[Adj Close]]-N192)^2</f>
        <v>3.5020755802777539</v>
      </c>
      <c r="Q192" s="18">
        <f>ABS(MA1SONY[[#This Row],[Erorr 3]])</f>
        <v>1.871383333333327</v>
      </c>
      <c r="R192" s="36">
        <f>MA1SONY[[#This Row],[Abs Erorr 3]]/MA1SONY[[#This Row],[Adj Close]]</f>
        <v>1.6727224513935698E-2</v>
      </c>
    </row>
    <row r="193" spans="2:18">
      <c r="B193" s="26">
        <v>44061.291666666664</v>
      </c>
      <c r="C193" s="22">
        <v>112.8087</v>
      </c>
      <c r="D193" s="31">
        <f t="shared" si="11"/>
        <v>111.87649999999999</v>
      </c>
      <c r="E193" s="32">
        <f>MA1SONY[[#This Row],[Adj Close]]-MA1SONY[[#This Row],[Naive Trend ]]</f>
        <v>0.9322000000000088</v>
      </c>
      <c r="F193" s="22">
        <f t="shared" si="10"/>
        <v>0.86899684000001642</v>
      </c>
      <c r="G193" s="22">
        <f>ABS(MA1SONY[[#This Row],[Erorr 1]])</f>
        <v>0.9322000000000088</v>
      </c>
      <c r="H193" s="33">
        <f>MA1SONY[[#This Row],[Abs Erorr 1]]/MA1SONY[[#This Row],[Adj Close]]</f>
        <v>8.263547049119517E-3</v>
      </c>
      <c r="I193" s="31">
        <f t="shared" si="13"/>
        <v>112.10509999999999</v>
      </c>
      <c r="J193" s="34">
        <f>(MA1SONY[[#This Row],[Adj Close]]-MA1SONY[[#This Row],[3-MA]])</f>
        <v>0.70360000000000866</v>
      </c>
      <c r="K193" s="18">
        <f t="shared" si="12"/>
        <v>0.4950529600000122</v>
      </c>
      <c r="L193" s="18">
        <f>ABS(MA1SONY[[#This Row],[Erorr 2]])</f>
        <v>0.70360000000000866</v>
      </c>
      <c r="M193" s="33">
        <f>MA1SONY[[#This Row],[Abs Erorr 2]]/MA1SONY[[#This Row],[Adj Close]]</f>
        <v>6.2371075989707233E-3</v>
      </c>
      <c r="N193" s="31">
        <f t="shared" si="14"/>
        <v>110.57373333333334</v>
      </c>
      <c r="O193" s="35">
        <f>MA1SONY[[#This Row],[Adj Close]]-MA1SONY[[#This Row],[6-MA]]</f>
        <v>2.234966666666665</v>
      </c>
      <c r="P193" s="18">
        <f>(MA1SONY[[#This Row],[Adj Close]]-N193)^2</f>
        <v>4.9950760011111033</v>
      </c>
      <c r="Q193" s="18">
        <f>ABS(MA1SONY[[#This Row],[Erorr 3]])</f>
        <v>2.234966666666665</v>
      </c>
      <c r="R193" s="36">
        <f>MA1SONY[[#This Row],[Abs Erorr 3]]/MA1SONY[[#This Row],[Adj Close]]</f>
        <v>1.9812006225288163E-2</v>
      </c>
    </row>
    <row r="194" spans="2:18">
      <c r="B194" s="26">
        <v>44062.291666666664</v>
      </c>
      <c r="C194" s="22">
        <v>112.9503</v>
      </c>
      <c r="D194" s="31">
        <f t="shared" si="11"/>
        <v>112.8087</v>
      </c>
      <c r="E194" s="32">
        <f>MA1SONY[[#This Row],[Adj Close]]-MA1SONY[[#This Row],[Naive Trend ]]</f>
        <v>0.14159999999999684</v>
      </c>
      <c r="F194" s="22">
        <f t="shared" si="10"/>
        <v>2.0050559999999103E-2</v>
      </c>
      <c r="G194" s="22">
        <f>ABS(MA1SONY[[#This Row],[Erorr 1]])</f>
        <v>0.14159999999999684</v>
      </c>
      <c r="H194" s="33">
        <f>MA1SONY[[#This Row],[Abs Erorr 1]]/MA1SONY[[#This Row],[Adj Close]]</f>
        <v>1.2536487286886077E-3</v>
      </c>
      <c r="I194" s="31">
        <f t="shared" si="13"/>
        <v>112.28486666666667</v>
      </c>
      <c r="J194" s="34">
        <f>(MA1SONY[[#This Row],[Adj Close]]-MA1SONY[[#This Row],[3-MA]])</f>
        <v>0.66543333333332555</v>
      </c>
      <c r="K194" s="18">
        <f t="shared" si="12"/>
        <v>0.44280152111110077</v>
      </c>
      <c r="L194" s="18">
        <f>ABS(MA1SONY[[#This Row],[Erorr 2]])</f>
        <v>0.66543333333332555</v>
      </c>
      <c r="M194" s="33">
        <f>MA1SONY[[#This Row],[Abs Erorr 2]]/MA1SONY[[#This Row],[Adj Close]]</f>
        <v>5.8913817257087902E-3</v>
      </c>
      <c r="N194" s="31">
        <f t="shared" si="14"/>
        <v>111.03496666666668</v>
      </c>
      <c r="O194" s="35">
        <f>MA1SONY[[#This Row],[Adj Close]]-MA1SONY[[#This Row],[6-MA]]</f>
        <v>1.9153333333333222</v>
      </c>
      <c r="P194" s="18">
        <f>(MA1SONY[[#This Row],[Adj Close]]-N194)^2</f>
        <v>3.6685017777777351</v>
      </c>
      <c r="Q194" s="18">
        <f>ABS(MA1SONY[[#This Row],[Erorr 3]])</f>
        <v>1.9153333333333222</v>
      </c>
      <c r="R194" s="36">
        <f>MA1SONY[[#This Row],[Abs Erorr 3]]/MA1SONY[[#This Row],[Adj Close]]</f>
        <v>1.695731072279863E-2</v>
      </c>
    </row>
    <row r="195" spans="2:18">
      <c r="B195" s="26">
        <v>44063.291666666664</v>
      </c>
      <c r="C195" s="22">
        <v>115.45659999999999</v>
      </c>
      <c r="D195" s="31">
        <f t="shared" si="11"/>
        <v>112.9503</v>
      </c>
      <c r="E195" s="32">
        <f>MA1SONY[[#This Row],[Adj Close]]-MA1SONY[[#This Row],[Naive Trend ]]</f>
        <v>2.506299999999996</v>
      </c>
      <c r="F195" s="22">
        <f t="shared" si="10"/>
        <v>6.2815396899999802</v>
      </c>
      <c r="G195" s="22">
        <f>ABS(MA1SONY[[#This Row],[Erorr 1]])</f>
        <v>2.506299999999996</v>
      </c>
      <c r="H195" s="33">
        <f>MA1SONY[[#This Row],[Abs Erorr 1]]/MA1SONY[[#This Row],[Adj Close]]</f>
        <v>2.170772394129046E-2</v>
      </c>
      <c r="I195" s="31">
        <f t="shared" si="13"/>
        <v>112.54516666666666</v>
      </c>
      <c r="J195" s="34">
        <f>(MA1SONY[[#This Row],[Adj Close]]-MA1SONY[[#This Row],[3-MA]])</f>
        <v>2.9114333333333349</v>
      </c>
      <c r="K195" s="18">
        <f t="shared" si="12"/>
        <v>8.4764440544444533</v>
      </c>
      <c r="L195" s="18">
        <f>ABS(MA1SONY[[#This Row],[Erorr 2]])</f>
        <v>2.9114333333333349</v>
      </c>
      <c r="M195" s="33">
        <f>MA1SONY[[#This Row],[Abs Erorr 2]]/MA1SONY[[#This Row],[Adj Close]]</f>
        <v>2.5216690369656954E-2</v>
      </c>
      <c r="N195" s="31">
        <f t="shared" si="14"/>
        <v>112.06523333333332</v>
      </c>
      <c r="O195" s="35">
        <f>MA1SONY[[#This Row],[Adj Close]]-MA1SONY[[#This Row],[6-MA]]</f>
        <v>3.39136666666667</v>
      </c>
      <c r="P195" s="18">
        <f>(MA1SONY[[#This Row],[Adj Close]]-N195)^2</f>
        <v>11.5013678677778</v>
      </c>
      <c r="Q195" s="18">
        <f>ABS(MA1SONY[[#This Row],[Erorr 3]])</f>
        <v>3.39136666666667</v>
      </c>
      <c r="R195" s="36">
        <f>MA1SONY[[#This Row],[Abs Erorr 3]]/MA1SONY[[#This Row],[Adj Close]]</f>
        <v>2.9373519284879947E-2</v>
      </c>
    </row>
    <row r="196" spans="2:18">
      <c r="B196" s="26">
        <v>44064.291666666664</v>
      </c>
      <c r="C196" s="22">
        <v>121.4064</v>
      </c>
      <c r="D196" s="31">
        <f t="shared" si="11"/>
        <v>115.45659999999999</v>
      </c>
      <c r="E196" s="32">
        <f>MA1SONY[[#This Row],[Adj Close]]-MA1SONY[[#This Row],[Naive Trend ]]</f>
        <v>5.9498000000000104</v>
      </c>
      <c r="F196" s="22">
        <f t="shared" ref="F196:F259" si="15">(C196-D196)^2</f>
        <v>35.400120040000125</v>
      </c>
      <c r="G196" s="22">
        <f>ABS(MA1SONY[[#This Row],[Erorr 1]])</f>
        <v>5.9498000000000104</v>
      </c>
      <c r="H196" s="33">
        <f>MA1SONY[[#This Row],[Abs Erorr 1]]/MA1SONY[[#This Row],[Adj Close]]</f>
        <v>4.9007301097800528E-2</v>
      </c>
      <c r="I196" s="31">
        <f t="shared" si="13"/>
        <v>113.73853333333334</v>
      </c>
      <c r="J196" s="34">
        <f>(MA1SONY[[#This Row],[Adj Close]]-MA1SONY[[#This Row],[3-MA]])</f>
        <v>7.6678666666666686</v>
      </c>
      <c r="K196" s="18">
        <f t="shared" si="12"/>
        <v>58.796179217777805</v>
      </c>
      <c r="L196" s="18">
        <f>ABS(MA1SONY[[#This Row],[Erorr 2]])</f>
        <v>7.6678666666666686</v>
      </c>
      <c r="M196" s="33">
        <f>MA1SONY[[#This Row],[Abs Erorr 2]]/MA1SONY[[#This Row],[Adj Close]]</f>
        <v>6.3158669284870225E-2</v>
      </c>
      <c r="N196" s="31">
        <f t="shared" si="14"/>
        <v>112.92181666666666</v>
      </c>
      <c r="O196" s="35">
        <f>MA1SONY[[#This Row],[Adj Close]]-MA1SONY[[#This Row],[6-MA]]</f>
        <v>8.4845833333333474</v>
      </c>
      <c r="P196" s="18">
        <f>(MA1SONY[[#This Row],[Adj Close]]-N196)^2</f>
        <v>71.988154340278015</v>
      </c>
      <c r="Q196" s="18">
        <f>ABS(MA1SONY[[#This Row],[Erorr 3]])</f>
        <v>8.4845833333333474</v>
      </c>
      <c r="R196" s="36">
        <f>MA1SONY[[#This Row],[Abs Erorr 3]]/MA1SONY[[#This Row],[Adj Close]]</f>
        <v>6.9885799540496604E-2</v>
      </c>
    </row>
    <row r="197" spans="2:18">
      <c r="B197" s="26">
        <v>44067.291666666664</v>
      </c>
      <c r="C197" s="22">
        <v>122.8584</v>
      </c>
      <c r="D197" s="31">
        <f t="shared" ref="D197:D260" si="16">C196</f>
        <v>121.4064</v>
      </c>
      <c r="E197" s="32">
        <f>MA1SONY[[#This Row],[Adj Close]]-MA1SONY[[#This Row],[Naive Trend ]]</f>
        <v>1.4519999999999982</v>
      </c>
      <c r="F197" s="22">
        <f t="shared" si="15"/>
        <v>2.1083039999999946</v>
      </c>
      <c r="G197" s="22">
        <f>ABS(MA1SONY[[#This Row],[Erorr 1]])</f>
        <v>1.4519999999999982</v>
      </c>
      <c r="H197" s="33">
        <f>MA1SONY[[#This Row],[Abs Erorr 1]]/MA1SONY[[#This Row],[Adj Close]]</f>
        <v>1.1818483717841012E-2</v>
      </c>
      <c r="I197" s="31">
        <f t="shared" si="13"/>
        <v>116.60443333333335</v>
      </c>
      <c r="J197" s="34">
        <f>(MA1SONY[[#This Row],[Adj Close]]-MA1SONY[[#This Row],[3-MA]])</f>
        <v>6.2539666666666562</v>
      </c>
      <c r="K197" s="18">
        <f t="shared" si="12"/>
        <v>39.112099067777649</v>
      </c>
      <c r="L197" s="18">
        <f>ABS(MA1SONY[[#This Row],[Erorr 2]])</f>
        <v>6.2539666666666562</v>
      </c>
      <c r="M197" s="33">
        <f>MA1SONY[[#This Row],[Abs Erorr 2]]/MA1SONY[[#This Row],[Adj Close]]</f>
        <v>5.0903858968264735E-2</v>
      </c>
      <c r="N197" s="31">
        <f t="shared" si="14"/>
        <v>114.44464999999998</v>
      </c>
      <c r="O197" s="35">
        <f>MA1SONY[[#This Row],[Adj Close]]-MA1SONY[[#This Row],[6-MA]]</f>
        <v>8.4137500000000216</v>
      </c>
      <c r="P197" s="18">
        <f>(MA1SONY[[#This Row],[Adj Close]]-N197)^2</f>
        <v>70.791189062500365</v>
      </c>
      <c r="Q197" s="18">
        <f>ABS(MA1SONY[[#This Row],[Erorr 3]])</f>
        <v>8.4137500000000216</v>
      </c>
      <c r="R197" s="36">
        <f>MA1SONY[[#This Row],[Abs Erorr 3]]/MA1SONY[[#This Row],[Adj Close]]</f>
        <v>6.8483310868447098E-2</v>
      </c>
    </row>
    <row r="198" spans="2:18">
      <c r="B198" s="26">
        <v>44068.291666666664</v>
      </c>
      <c r="C198" s="22">
        <v>121.8505</v>
      </c>
      <c r="D198" s="31">
        <f t="shared" si="16"/>
        <v>122.8584</v>
      </c>
      <c r="E198" s="32">
        <f>MA1SONY[[#This Row],[Adj Close]]-MA1SONY[[#This Row],[Naive Trend ]]</f>
        <v>-1.0079000000000065</v>
      </c>
      <c r="F198" s="22">
        <f t="shared" si="15"/>
        <v>1.0158624100000131</v>
      </c>
      <c r="G198" s="22">
        <f>ABS(MA1SONY[[#This Row],[Erorr 1]])</f>
        <v>1.0079000000000065</v>
      </c>
      <c r="H198" s="33">
        <f>MA1SONY[[#This Row],[Abs Erorr 1]]/MA1SONY[[#This Row],[Adj Close]]</f>
        <v>8.2716115239576896E-3</v>
      </c>
      <c r="I198" s="31">
        <f t="shared" si="13"/>
        <v>119.90713333333333</v>
      </c>
      <c r="J198" s="34">
        <f>(MA1SONY[[#This Row],[Adj Close]]-MA1SONY[[#This Row],[3-MA]])</f>
        <v>1.9433666666666625</v>
      </c>
      <c r="K198" s="18">
        <f t="shared" ref="K198:K261" si="17">(C198-I198)^2</f>
        <v>3.7766740011110946</v>
      </c>
      <c r="L198" s="18">
        <f>ABS(MA1SONY[[#This Row],[Erorr 2]])</f>
        <v>1.9433666666666625</v>
      </c>
      <c r="M198" s="33">
        <f>MA1SONY[[#This Row],[Abs Erorr 2]]/MA1SONY[[#This Row],[Adj Close]]</f>
        <v>1.5948778763047032E-2</v>
      </c>
      <c r="N198" s="31">
        <f t="shared" si="14"/>
        <v>116.22614999999998</v>
      </c>
      <c r="O198" s="35">
        <f>MA1SONY[[#This Row],[Adj Close]]-MA1SONY[[#This Row],[6-MA]]</f>
        <v>5.6243500000000211</v>
      </c>
      <c r="P198" s="18">
        <f>(MA1SONY[[#This Row],[Adj Close]]-N198)^2</f>
        <v>31.633312922500238</v>
      </c>
      <c r="Q198" s="18">
        <f>ABS(MA1SONY[[#This Row],[Erorr 3]])</f>
        <v>5.6243500000000211</v>
      </c>
      <c r="R198" s="36">
        <f>MA1SONY[[#This Row],[Abs Erorr 3]]/MA1SONY[[#This Row],[Adj Close]]</f>
        <v>4.6157791720181869E-2</v>
      </c>
    </row>
    <row r="199" spans="2:18">
      <c r="B199" s="26">
        <v>44069.291666666664</v>
      </c>
      <c r="C199" s="22">
        <v>123.5076</v>
      </c>
      <c r="D199" s="31">
        <f t="shared" si="16"/>
        <v>121.8505</v>
      </c>
      <c r="E199" s="32">
        <f>MA1SONY[[#This Row],[Adj Close]]-MA1SONY[[#This Row],[Naive Trend ]]</f>
        <v>1.6570999999999998</v>
      </c>
      <c r="F199" s="22">
        <f t="shared" si="15"/>
        <v>2.7459804099999992</v>
      </c>
      <c r="G199" s="22">
        <f>ABS(MA1SONY[[#This Row],[Erorr 1]])</f>
        <v>1.6570999999999998</v>
      </c>
      <c r="H199" s="33">
        <f>MA1SONY[[#This Row],[Abs Erorr 1]]/MA1SONY[[#This Row],[Adj Close]]</f>
        <v>1.3416988104375761E-2</v>
      </c>
      <c r="I199" s="31">
        <f t="shared" ref="I199:I262" si="18">AVERAGE(C196:C198)</f>
        <v>122.03843333333333</v>
      </c>
      <c r="J199" s="34">
        <f>(MA1SONY[[#This Row],[Adj Close]]-MA1SONY[[#This Row],[3-MA]])</f>
        <v>1.4691666666666663</v>
      </c>
      <c r="K199" s="18">
        <f t="shared" si="17"/>
        <v>2.1584506944444435</v>
      </c>
      <c r="L199" s="18">
        <f>ABS(MA1SONY[[#This Row],[Erorr 2]])</f>
        <v>1.4691666666666663</v>
      </c>
      <c r="M199" s="33">
        <f>MA1SONY[[#This Row],[Abs Erorr 2]]/MA1SONY[[#This Row],[Adj Close]]</f>
        <v>1.1895354347964548E-2</v>
      </c>
      <c r="N199" s="31">
        <f t="shared" si="14"/>
        <v>117.88848333333334</v>
      </c>
      <c r="O199" s="35">
        <f>MA1SONY[[#This Row],[Adj Close]]-MA1SONY[[#This Row],[6-MA]]</f>
        <v>5.6191166666666561</v>
      </c>
      <c r="P199" s="18">
        <f>(MA1SONY[[#This Row],[Adj Close]]-N199)^2</f>
        <v>31.574472113610991</v>
      </c>
      <c r="Q199" s="18">
        <f>ABS(MA1SONY[[#This Row],[Erorr 3]])</f>
        <v>5.6191166666666561</v>
      </c>
      <c r="R199" s="36">
        <f>MA1SONY[[#This Row],[Abs Erorr 3]]/MA1SONY[[#This Row],[Adj Close]]</f>
        <v>4.5496120616598947E-2</v>
      </c>
    </row>
    <row r="200" spans="2:18">
      <c r="B200" s="26">
        <v>44070.291666666664</v>
      </c>
      <c r="C200" s="22">
        <v>122.0311</v>
      </c>
      <c r="D200" s="31">
        <f t="shared" si="16"/>
        <v>123.5076</v>
      </c>
      <c r="E200" s="32">
        <f>MA1SONY[[#This Row],[Adj Close]]-MA1SONY[[#This Row],[Naive Trend ]]</f>
        <v>-1.4765000000000015</v>
      </c>
      <c r="F200" s="22">
        <f t="shared" si="15"/>
        <v>2.1800522500000046</v>
      </c>
      <c r="G200" s="22">
        <f>ABS(MA1SONY[[#This Row],[Erorr 1]])</f>
        <v>1.4765000000000015</v>
      </c>
      <c r="H200" s="33">
        <f>MA1SONY[[#This Row],[Abs Erorr 1]]/MA1SONY[[#This Row],[Adj Close]]</f>
        <v>1.2099374667605238E-2</v>
      </c>
      <c r="I200" s="31">
        <f t="shared" si="18"/>
        <v>122.73883333333333</v>
      </c>
      <c r="J200" s="34">
        <f>(MA1SONY[[#This Row],[Adj Close]]-MA1SONY[[#This Row],[3-MA]])</f>
        <v>-0.7077333333333371</v>
      </c>
      <c r="K200" s="18">
        <f t="shared" si="17"/>
        <v>0.50088647111111639</v>
      </c>
      <c r="L200" s="18">
        <f>ABS(MA1SONY[[#This Row],[Erorr 2]])</f>
        <v>0.7077333333333371</v>
      </c>
      <c r="M200" s="33">
        <f>MA1SONY[[#This Row],[Abs Erorr 2]]/MA1SONY[[#This Row],[Adj Close]]</f>
        <v>5.7996144698633147E-3</v>
      </c>
      <c r="N200" s="31">
        <f t="shared" si="14"/>
        <v>119.67163333333333</v>
      </c>
      <c r="O200" s="35">
        <f>MA1SONY[[#This Row],[Adj Close]]-MA1SONY[[#This Row],[6-MA]]</f>
        <v>2.3594666666666626</v>
      </c>
      <c r="P200" s="18">
        <f>(MA1SONY[[#This Row],[Adj Close]]-N200)^2</f>
        <v>5.5670829511110922</v>
      </c>
      <c r="Q200" s="18">
        <f>ABS(MA1SONY[[#This Row],[Erorr 3]])</f>
        <v>2.3594666666666626</v>
      </c>
      <c r="R200" s="36">
        <f>MA1SONY[[#This Row],[Abs Erorr 3]]/MA1SONY[[#This Row],[Adj Close]]</f>
        <v>1.9334961879936038E-2</v>
      </c>
    </row>
    <row r="201" spans="2:18">
      <c r="B201" s="26">
        <v>44071.291666666664</v>
      </c>
      <c r="C201" s="22">
        <v>121.8335</v>
      </c>
      <c r="D201" s="31">
        <f t="shared" si="16"/>
        <v>122.0311</v>
      </c>
      <c r="E201" s="32">
        <f>MA1SONY[[#This Row],[Adj Close]]-MA1SONY[[#This Row],[Naive Trend ]]</f>
        <v>-0.19759999999999422</v>
      </c>
      <c r="F201" s="22">
        <f t="shared" si="15"/>
        <v>3.9045759999997716E-2</v>
      </c>
      <c r="G201" s="22">
        <f>ABS(MA1SONY[[#This Row],[Erorr 1]])</f>
        <v>0.19759999999999422</v>
      </c>
      <c r="H201" s="33">
        <f>MA1SONY[[#This Row],[Abs Erorr 1]]/MA1SONY[[#This Row],[Adj Close]]</f>
        <v>1.6218856061755939E-3</v>
      </c>
      <c r="I201" s="31">
        <f t="shared" si="18"/>
        <v>122.46306666666665</v>
      </c>
      <c r="J201" s="34">
        <f>(MA1SONY[[#This Row],[Adj Close]]-MA1SONY[[#This Row],[3-MA]])</f>
        <v>-0.62956666666664773</v>
      </c>
      <c r="K201" s="18">
        <f t="shared" si="17"/>
        <v>0.39635418777775394</v>
      </c>
      <c r="L201" s="18">
        <f>ABS(MA1SONY[[#This Row],[Erorr 2]])</f>
        <v>0.62956666666664773</v>
      </c>
      <c r="M201" s="33">
        <f>MA1SONY[[#This Row],[Abs Erorr 2]]/MA1SONY[[#This Row],[Adj Close]]</f>
        <v>5.1674347914707182E-3</v>
      </c>
      <c r="N201" s="31">
        <f t="shared" si="14"/>
        <v>121.18510000000002</v>
      </c>
      <c r="O201" s="35">
        <f>MA1SONY[[#This Row],[Adj Close]]-MA1SONY[[#This Row],[6-MA]]</f>
        <v>0.64839999999998099</v>
      </c>
      <c r="P201" s="18">
        <f>(MA1SONY[[#This Row],[Adj Close]]-N201)^2</f>
        <v>0.42042255999997535</v>
      </c>
      <c r="Q201" s="18">
        <f>ABS(MA1SONY[[#This Row],[Erorr 3]])</f>
        <v>0.64839999999998099</v>
      </c>
      <c r="R201" s="36">
        <f>MA1SONY[[#This Row],[Abs Erorr 3]]/MA1SONY[[#This Row],[Adj Close]]</f>
        <v>5.3220173433413719E-3</v>
      </c>
    </row>
    <row r="202" spans="2:18">
      <c r="B202" s="26">
        <v>44074.291666666664</v>
      </c>
      <c r="C202" s="22">
        <v>125.96510000000001</v>
      </c>
      <c r="D202" s="31">
        <f t="shared" si="16"/>
        <v>121.8335</v>
      </c>
      <c r="E202" s="32">
        <f>MA1SONY[[#This Row],[Adj Close]]-MA1SONY[[#This Row],[Naive Trend ]]</f>
        <v>4.1316000000000059</v>
      </c>
      <c r="F202" s="22">
        <f t="shared" si="15"/>
        <v>17.070118560000051</v>
      </c>
      <c r="G202" s="22">
        <f>ABS(MA1SONY[[#This Row],[Erorr 1]])</f>
        <v>4.1316000000000059</v>
      </c>
      <c r="H202" s="33">
        <f>MA1SONY[[#This Row],[Abs Erorr 1]]/MA1SONY[[#This Row],[Adj Close]]</f>
        <v>3.2799561148286353E-2</v>
      </c>
      <c r="I202" s="31">
        <f t="shared" si="18"/>
        <v>122.45740000000001</v>
      </c>
      <c r="J202" s="34">
        <f>(MA1SONY[[#This Row],[Adj Close]]-MA1SONY[[#This Row],[3-MA]])</f>
        <v>3.5076999999999998</v>
      </c>
      <c r="K202" s="18">
        <f t="shared" si="17"/>
        <v>12.303959289999998</v>
      </c>
      <c r="L202" s="18">
        <f>ABS(MA1SONY[[#This Row],[Erorr 2]])</f>
        <v>3.5076999999999998</v>
      </c>
      <c r="M202" s="33">
        <f>MA1SONY[[#This Row],[Abs Erorr 2]]/MA1SONY[[#This Row],[Adj Close]]</f>
        <v>2.7846601955621039E-2</v>
      </c>
      <c r="N202" s="31">
        <f t="shared" ref="N202:N265" si="19">AVERAGE(C196:C201)</f>
        <v>122.24791666666665</v>
      </c>
      <c r="O202" s="35">
        <f>MA1SONY[[#This Row],[Adj Close]]-MA1SONY[[#This Row],[6-MA]]</f>
        <v>3.7171833333333524</v>
      </c>
      <c r="P202" s="18">
        <f>(MA1SONY[[#This Row],[Adj Close]]-N202)^2</f>
        <v>13.817451933611252</v>
      </c>
      <c r="Q202" s="18">
        <f>ABS(MA1SONY[[#This Row],[Erorr 3]])</f>
        <v>3.7171833333333524</v>
      </c>
      <c r="R202" s="36">
        <f>MA1SONY[[#This Row],[Abs Erorr 3]]/MA1SONY[[#This Row],[Adj Close]]</f>
        <v>2.9509628725205253E-2</v>
      </c>
    </row>
    <row r="203" spans="2:18">
      <c r="B203" s="26">
        <v>44075.291666666664</v>
      </c>
      <c r="C203" s="22">
        <v>130.98259999999999</v>
      </c>
      <c r="D203" s="31">
        <f t="shared" si="16"/>
        <v>125.96510000000001</v>
      </c>
      <c r="E203" s="32">
        <f>MA1SONY[[#This Row],[Adj Close]]-MA1SONY[[#This Row],[Naive Trend ]]</f>
        <v>5.0174999999999841</v>
      </c>
      <c r="F203" s="22">
        <f t="shared" si="15"/>
        <v>25.175306249999839</v>
      </c>
      <c r="G203" s="22">
        <f>ABS(MA1SONY[[#This Row],[Erorr 1]])</f>
        <v>5.0174999999999841</v>
      </c>
      <c r="H203" s="33">
        <f>MA1SONY[[#This Row],[Abs Erorr 1]]/MA1SONY[[#This Row],[Adj Close]]</f>
        <v>3.8306614771732923E-2</v>
      </c>
      <c r="I203" s="31">
        <f t="shared" si="18"/>
        <v>123.27656666666667</v>
      </c>
      <c r="J203" s="34">
        <f>(MA1SONY[[#This Row],[Adj Close]]-MA1SONY[[#This Row],[3-MA]])</f>
        <v>7.7060333333333233</v>
      </c>
      <c r="K203" s="18">
        <f t="shared" si="17"/>
        <v>59.382949734444288</v>
      </c>
      <c r="L203" s="18">
        <f>ABS(MA1SONY[[#This Row],[Erorr 2]])</f>
        <v>7.7060333333333233</v>
      </c>
      <c r="M203" s="33">
        <f>MA1SONY[[#This Row],[Abs Erorr 2]]/MA1SONY[[#This Row],[Adj Close]]</f>
        <v>5.8832496326484005E-2</v>
      </c>
      <c r="N203" s="31">
        <f t="shared" si="19"/>
        <v>123.0077</v>
      </c>
      <c r="O203" s="35">
        <f>MA1SONY[[#This Row],[Adj Close]]-MA1SONY[[#This Row],[6-MA]]</f>
        <v>7.974899999999991</v>
      </c>
      <c r="P203" s="18">
        <f>(MA1SONY[[#This Row],[Adj Close]]-N203)^2</f>
        <v>63.599030009999858</v>
      </c>
      <c r="Q203" s="18">
        <f>ABS(MA1SONY[[#This Row],[Erorr 3]])</f>
        <v>7.974899999999991</v>
      </c>
      <c r="R203" s="36">
        <f>MA1SONY[[#This Row],[Abs Erorr 3]]/MA1SONY[[#This Row],[Adj Close]]</f>
        <v>6.0885186276650419E-2</v>
      </c>
    </row>
    <row r="204" spans="2:18">
      <c r="B204" s="26">
        <v>44076.291666666664</v>
      </c>
      <c r="C204" s="22">
        <v>128.2688</v>
      </c>
      <c r="D204" s="31">
        <f t="shared" si="16"/>
        <v>130.98259999999999</v>
      </c>
      <c r="E204" s="32">
        <f>MA1SONY[[#This Row],[Adj Close]]-MA1SONY[[#This Row],[Naive Trend ]]</f>
        <v>-2.713799999999992</v>
      </c>
      <c r="F204" s="22">
        <f t="shared" si="15"/>
        <v>7.364710439999957</v>
      </c>
      <c r="G204" s="22">
        <f>ABS(MA1SONY[[#This Row],[Erorr 1]])</f>
        <v>2.713799999999992</v>
      </c>
      <c r="H204" s="33">
        <f>MA1SONY[[#This Row],[Abs Erorr 1]]/MA1SONY[[#This Row],[Adj Close]]</f>
        <v>2.1157132521704359E-2</v>
      </c>
      <c r="I204" s="31">
        <f t="shared" si="18"/>
        <v>126.2604</v>
      </c>
      <c r="J204" s="34">
        <f>(MA1SONY[[#This Row],[Adj Close]]-MA1SONY[[#This Row],[3-MA]])</f>
        <v>2.0083999999999946</v>
      </c>
      <c r="K204" s="18">
        <f t="shared" si="17"/>
        <v>4.0336705599999787</v>
      </c>
      <c r="L204" s="18">
        <f>ABS(MA1SONY[[#This Row],[Erorr 2]])</f>
        <v>2.0083999999999946</v>
      </c>
      <c r="M204" s="33">
        <f>MA1SONY[[#This Row],[Abs Erorr 2]]/MA1SONY[[#This Row],[Adj Close]]</f>
        <v>1.5657743738149845E-2</v>
      </c>
      <c r="N204" s="31">
        <f t="shared" si="19"/>
        <v>124.36173333333333</v>
      </c>
      <c r="O204" s="35">
        <f>MA1SONY[[#This Row],[Adj Close]]-MA1SONY[[#This Row],[6-MA]]</f>
        <v>3.9070666666666654</v>
      </c>
      <c r="P204" s="18">
        <f>(MA1SONY[[#This Row],[Adj Close]]-N204)^2</f>
        <v>15.265169937777767</v>
      </c>
      <c r="Q204" s="18">
        <f>ABS(MA1SONY[[#This Row],[Erorr 3]])</f>
        <v>3.9070666666666654</v>
      </c>
      <c r="R204" s="36">
        <f>MA1SONY[[#This Row],[Abs Erorr 3]]/MA1SONY[[#This Row],[Adj Close]]</f>
        <v>3.0459992349399584E-2</v>
      </c>
    </row>
    <row r="205" spans="2:18">
      <c r="B205" s="26">
        <v>44077.291666666664</v>
      </c>
      <c r="C205" s="22">
        <v>117.9995</v>
      </c>
      <c r="D205" s="31">
        <f t="shared" si="16"/>
        <v>128.2688</v>
      </c>
      <c r="E205" s="32">
        <f>MA1SONY[[#This Row],[Adj Close]]-MA1SONY[[#This Row],[Naive Trend ]]</f>
        <v>-10.269300000000001</v>
      </c>
      <c r="F205" s="22">
        <f t="shared" si="15"/>
        <v>105.45852249000002</v>
      </c>
      <c r="G205" s="22">
        <f>ABS(MA1SONY[[#This Row],[Erorr 1]])</f>
        <v>10.269300000000001</v>
      </c>
      <c r="H205" s="33">
        <f>MA1SONY[[#This Row],[Abs Erorr 1]]/MA1SONY[[#This Row],[Adj Close]]</f>
        <v>8.7028334865825716E-2</v>
      </c>
      <c r="I205" s="31">
        <f t="shared" si="18"/>
        <v>128.40549999999999</v>
      </c>
      <c r="J205" s="34">
        <f>(MA1SONY[[#This Row],[Adj Close]]-MA1SONY[[#This Row],[3-MA]])</f>
        <v>-10.405999999999992</v>
      </c>
      <c r="K205" s="18">
        <f t="shared" si="17"/>
        <v>108.28483599999983</v>
      </c>
      <c r="L205" s="18">
        <f>ABS(MA1SONY[[#This Row],[Erorr 2]])</f>
        <v>10.405999999999992</v>
      </c>
      <c r="M205" s="33">
        <f>MA1SONY[[#This Row],[Abs Erorr 2]]/MA1SONY[[#This Row],[Adj Close]]</f>
        <v>8.8186814350908194E-2</v>
      </c>
      <c r="N205" s="31">
        <f t="shared" si="19"/>
        <v>125.43145</v>
      </c>
      <c r="O205" s="35">
        <f>MA1SONY[[#This Row],[Adj Close]]-MA1SONY[[#This Row],[6-MA]]</f>
        <v>-7.4319500000000005</v>
      </c>
      <c r="P205" s="18">
        <f>(MA1SONY[[#This Row],[Adj Close]]-N205)^2</f>
        <v>55.233880802500011</v>
      </c>
      <c r="Q205" s="18">
        <f>ABS(MA1SONY[[#This Row],[Erorr 3]])</f>
        <v>7.4319500000000005</v>
      </c>
      <c r="R205" s="36">
        <f>MA1SONY[[#This Row],[Abs Erorr 3]]/MA1SONY[[#This Row],[Adj Close]]</f>
        <v>6.2982893995313538E-2</v>
      </c>
    </row>
    <row r="206" spans="2:18">
      <c r="B206" s="26">
        <v>44078.291666666664</v>
      </c>
      <c r="C206" s="22">
        <v>118.0776</v>
      </c>
      <c r="D206" s="31">
        <f t="shared" si="16"/>
        <v>117.9995</v>
      </c>
      <c r="E206" s="32">
        <f>MA1SONY[[#This Row],[Adj Close]]-MA1SONY[[#This Row],[Naive Trend ]]</f>
        <v>7.8100000000006276E-2</v>
      </c>
      <c r="F206" s="22">
        <f t="shared" si="15"/>
        <v>6.0996100000009802E-3</v>
      </c>
      <c r="G206" s="22">
        <f>ABS(MA1SONY[[#This Row],[Erorr 1]])</f>
        <v>7.8100000000006276E-2</v>
      </c>
      <c r="H206" s="33">
        <f>MA1SONY[[#This Row],[Abs Erorr 1]]/MA1SONY[[#This Row],[Adj Close]]</f>
        <v>6.6142943284760428E-4</v>
      </c>
      <c r="I206" s="31">
        <f t="shared" si="18"/>
        <v>125.7503</v>
      </c>
      <c r="J206" s="34">
        <f>(MA1SONY[[#This Row],[Adj Close]]-MA1SONY[[#This Row],[3-MA]])</f>
        <v>-7.6726999999999919</v>
      </c>
      <c r="K206" s="18">
        <f t="shared" si="17"/>
        <v>58.870325289999876</v>
      </c>
      <c r="L206" s="18">
        <f>ABS(MA1SONY[[#This Row],[Erorr 2]])</f>
        <v>7.6726999999999919</v>
      </c>
      <c r="M206" s="33">
        <f>MA1SONY[[#This Row],[Abs Erorr 2]]/MA1SONY[[#This Row],[Adj Close]]</f>
        <v>6.4980148648007677E-2</v>
      </c>
      <c r="N206" s="31">
        <f t="shared" si="19"/>
        <v>124.51343333333334</v>
      </c>
      <c r="O206" s="35">
        <f>MA1SONY[[#This Row],[Adj Close]]-MA1SONY[[#This Row],[6-MA]]</f>
        <v>-6.4358333333333348</v>
      </c>
      <c r="P206" s="18">
        <f>(MA1SONY[[#This Row],[Adj Close]]-N206)^2</f>
        <v>41.419950694444466</v>
      </c>
      <c r="Q206" s="18">
        <f>ABS(MA1SONY[[#This Row],[Erorr 3]])</f>
        <v>6.4358333333333348</v>
      </c>
      <c r="R206" s="36">
        <f>MA1SONY[[#This Row],[Abs Erorr 3]]/MA1SONY[[#This Row],[Adj Close]]</f>
        <v>5.4505116409321791E-2</v>
      </c>
    </row>
    <row r="207" spans="2:18">
      <c r="B207" s="26">
        <v>44082.291666666664</v>
      </c>
      <c r="C207" s="22">
        <v>110.13160000000001</v>
      </c>
      <c r="D207" s="31">
        <f t="shared" si="16"/>
        <v>118.0776</v>
      </c>
      <c r="E207" s="32">
        <f>MA1SONY[[#This Row],[Adj Close]]-MA1SONY[[#This Row],[Naive Trend ]]</f>
        <v>-7.945999999999998</v>
      </c>
      <c r="F207" s="22">
        <f t="shared" si="15"/>
        <v>63.138915999999966</v>
      </c>
      <c r="G207" s="22">
        <f>ABS(MA1SONY[[#This Row],[Erorr 1]])</f>
        <v>7.945999999999998</v>
      </c>
      <c r="H207" s="33">
        <f>MA1SONY[[#This Row],[Abs Erorr 1]]/MA1SONY[[#This Row],[Adj Close]]</f>
        <v>7.2150045945033006E-2</v>
      </c>
      <c r="I207" s="31">
        <f t="shared" si="18"/>
        <v>121.44863333333335</v>
      </c>
      <c r="J207" s="34">
        <f>(MA1SONY[[#This Row],[Adj Close]]-MA1SONY[[#This Row],[3-MA]])</f>
        <v>-11.317033333333342</v>
      </c>
      <c r="K207" s="18">
        <f t="shared" si="17"/>
        <v>128.07524346777797</v>
      </c>
      <c r="L207" s="18">
        <f>ABS(MA1SONY[[#This Row],[Erorr 2]])</f>
        <v>11.317033333333342</v>
      </c>
      <c r="M207" s="33">
        <f>MA1SONY[[#This Row],[Abs Erorr 2]]/MA1SONY[[#This Row],[Adj Close]]</f>
        <v>0.10275918386124729</v>
      </c>
      <c r="N207" s="31">
        <f t="shared" si="19"/>
        <v>123.85451666666665</v>
      </c>
      <c r="O207" s="35">
        <f>MA1SONY[[#This Row],[Adj Close]]-MA1SONY[[#This Row],[6-MA]]</f>
        <v>-13.722916666666649</v>
      </c>
      <c r="P207" s="18">
        <f>(MA1SONY[[#This Row],[Adj Close]]-N207)^2</f>
        <v>188.31844184027727</v>
      </c>
      <c r="Q207" s="18">
        <f>ABS(MA1SONY[[#This Row],[Erorr 3]])</f>
        <v>13.722916666666649</v>
      </c>
      <c r="R207" s="36">
        <f>MA1SONY[[#This Row],[Abs Erorr 3]]/MA1SONY[[#This Row],[Adj Close]]</f>
        <v>0.12460471532844931</v>
      </c>
    </row>
    <row r="208" spans="2:18">
      <c r="B208" s="26">
        <v>44083.291666666664</v>
      </c>
      <c r="C208" s="22">
        <v>114.5244</v>
      </c>
      <c r="D208" s="31">
        <f t="shared" si="16"/>
        <v>110.13160000000001</v>
      </c>
      <c r="E208" s="32">
        <f>MA1SONY[[#This Row],[Adj Close]]-MA1SONY[[#This Row],[Naive Trend ]]</f>
        <v>4.392799999999994</v>
      </c>
      <c r="F208" s="22">
        <f t="shared" si="15"/>
        <v>19.296691839999948</v>
      </c>
      <c r="G208" s="22">
        <f>ABS(MA1SONY[[#This Row],[Erorr 1]])</f>
        <v>4.392799999999994</v>
      </c>
      <c r="H208" s="33">
        <f>MA1SONY[[#This Row],[Abs Erorr 1]]/MA1SONY[[#This Row],[Adj Close]]</f>
        <v>3.835689163182688E-2</v>
      </c>
      <c r="I208" s="31">
        <f t="shared" si="18"/>
        <v>115.4029</v>
      </c>
      <c r="J208" s="34">
        <f>(MA1SONY[[#This Row],[Adj Close]]-MA1SONY[[#This Row],[3-MA]])</f>
        <v>-0.8785000000000025</v>
      </c>
      <c r="K208" s="18">
        <f t="shared" si="17"/>
        <v>0.77176225000000442</v>
      </c>
      <c r="L208" s="18">
        <f>ABS(MA1SONY[[#This Row],[Erorr 2]])</f>
        <v>0.8785000000000025</v>
      </c>
      <c r="M208" s="33">
        <f>MA1SONY[[#This Row],[Abs Erorr 2]]/MA1SONY[[#This Row],[Adj Close]]</f>
        <v>7.6708544205427182E-3</v>
      </c>
      <c r="N208" s="31">
        <f t="shared" si="19"/>
        <v>121.9042</v>
      </c>
      <c r="O208" s="35">
        <f>MA1SONY[[#This Row],[Adj Close]]-MA1SONY[[#This Row],[6-MA]]</f>
        <v>-7.379800000000003</v>
      </c>
      <c r="P208" s="18">
        <f>(MA1SONY[[#This Row],[Adj Close]]-N208)^2</f>
        <v>54.461448040000043</v>
      </c>
      <c r="Q208" s="18">
        <f>ABS(MA1SONY[[#This Row],[Erorr 3]])</f>
        <v>7.379800000000003</v>
      </c>
      <c r="R208" s="36">
        <f>MA1SONY[[#This Row],[Abs Erorr 3]]/MA1SONY[[#This Row],[Adj Close]]</f>
        <v>6.4438669838043278E-2</v>
      </c>
    </row>
    <row r="209" spans="2:18">
      <c r="B209" s="26">
        <v>44084.291666666664</v>
      </c>
      <c r="C209" s="22">
        <v>110.7856</v>
      </c>
      <c r="D209" s="31">
        <f t="shared" si="16"/>
        <v>114.5244</v>
      </c>
      <c r="E209" s="32">
        <f>MA1SONY[[#This Row],[Adj Close]]-MA1SONY[[#This Row],[Naive Trend ]]</f>
        <v>-3.7387999999999977</v>
      </c>
      <c r="F209" s="22">
        <f t="shared" si="15"/>
        <v>13.978625439999982</v>
      </c>
      <c r="G209" s="22">
        <f>ABS(MA1SONY[[#This Row],[Erorr 1]])</f>
        <v>3.7387999999999977</v>
      </c>
      <c r="H209" s="33">
        <f>MA1SONY[[#This Row],[Abs Erorr 1]]/MA1SONY[[#This Row],[Adj Close]]</f>
        <v>3.3748068341011808E-2</v>
      </c>
      <c r="I209" s="31">
        <f t="shared" si="18"/>
        <v>114.24453333333334</v>
      </c>
      <c r="J209" s="34">
        <f>(MA1SONY[[#This Row],[Adj Close]]-MA1SONY[[#This Row],[3-MA]])</f>
        <v>-3.4589333333333343</v>
      </c>
      <c r="K209" s="18">
        <f t="shared" si="17"/>
        <v>11.964219804444451</v>
      </c>
      <c r="L209" s="18">
        <f>ABS(MA1SONY[[#This Row],[Erorr 2]])</f>
        <v>3.4589333333333343</v>
      </c>
      <c r="M209" s="33">
        <f>MA1SONY[[#This Row],[Abs Erorr 2]]/MA1SONY[[#This Row],[Adj Close]]</f>
        <v>3.1221867583271962E-2</v>
      </c>
      <c r="N209" s="31">
        <f t="shared" si="19"/>
        <v>119.99741666666667</v>
      </c>
      <c r="O209" s="35">
        <f>MA1SONY[[#This Row],[Adj Close]]-MA1SONY[[#This Row],[6-MA]]</f>
        <v>-9.2118166666666639</v>
      </c>
      <c r="P209" s="18">
        <f>(MA1SONY[[#This Row],[Adj Close]]-N209)^2</f>
        <v>84.857566300277725</v>
      </c>
      <c r="Q209" s="18">
        <f>ABS(MA1SONY[[#This Row],[Erorr 3]])</f>
        <v>9.2118166666666639</v>
      </c>
      <c r="R209" s="36">
        <f>MA1SONY[[#This Row],[Abs Erorr 3]]/MA1SONY[[#This Row],[Adj Close]]</f>
        <v>8.3149946082041917E-2</v>
      </c>
    </row>
    <row r="210" spans="2:18">
      <c r="B210" s="26">
        <v>44085.291666666664</v>
      </c>
      <c r="C210" s="22">
        <v>109.33110000000001</v>
      </c>
      <c r="D210" s="31">
        <f t="shared" si="16"/>
        <v>110.7856</v>
      </c>
      <c r="E210" s="32">
        <f>MA1SONY[[#This Row],[Adj Close]]-MA1SONY[[#This Row],[Naive Trend ]]</f>
        <v>-1.4544999999999959</v>
      </c>
      <c r="F210" s="22">
        <f t="shared" si="15"/>
        <v>2.1155702499999882</v>
      </c>
      <c r="G210" s="22">
        <f>ABS(MA1SONY[[#This Row],[Erorr 1]])</f>
        <v>1.4544999999999959</v>
      </c>
      <c r="H210" s="33">
        <f>MA1SONY[[#This Row],[Abs Erorr 1]]/MA1SONY[[#This Row],[Adj Close]]</f>
        <v>1.3303625409421435E-2</v>
      </c>
      <c r="I210" s="31">
        <f t="shared" si="18"/>
        <v>111.81386666666667</v>
      </c>
      <c r="J210" s="34">
        <f>(MA1SONY[[#This Row],[Adj Close]]-MA1SONY[[#This Row],[3-MA]])</f>
        <v>-2.482766666666663</v>
      </c>
      <c r="K210" s="18">
        <f t="shared" si="17"/>
        <v>6.1641303211110934</v>
      </c>
      <c r="L210" s="18">
        <f>ABS(MA1SONY[[#This Row],[Erorr 2]])</f>
        <v>2.482766666666663</v>
      </c>
      <c r="M210" s="33">
        <f>MA1SONY[[#This Row],[Abs Erorr 2]]/MA1SONY[[#This Row],[Adj Close]]</f>
        <v>2.2708695573964433E-2</v>
      </c>
      <c r="N210" s="31">
        <f t="shared" si="19"/>
        <v>116.63125000000001</v>
      </c>
      <c r="O210" s="35">
        <f>MA1SONY[[#This Row],[Adj Close]]-MA1SONY[[#This Row],[6-MA]]</f>
        <v>-7.3001500000000021</v>
      </c>
      <c r="P210" s="18">
        <f>(MA1SONY[[#This Row],[Adj Close]]-N210)^2</f>
        <v>53.29219002250003</v>
      </c>
      <c r="Q210" s="18">
        <f>ABS(MA1SONY[[#This Row],[Erorr 3]])</f>
        <v>7.3001500000000021</v>
      </c>
      <c r="R210" s="36">
        <f>MA1SONY[[#This Row],[Abs Erorr 3]]/MA1SONY[[#This Row],[Adj Close]]</f>
        <v>6.677102855454671E-2</v>
      </c>
    </row>
    <row r="211" spans="2:18">
      <c r="B211" s="26">
        <v>44088.291666666664</v>
      </c>
      <c r="C211" s="22">
        <v>112.61109999999999</v>
      </c>
      <c r="D211" s="31">
        <f t="shared" si="16"/>
        <v>109.33110000000001</v>
      </c>
      <c r="E211" s="32">
        <f>MA1SONY[[#This Row],[Adj Close]]-MA1SONY[[#This Row],[Naive Trend ]]</f>
        <v>3.2799999999999869</v>
      </c>
      <c r="F211" s="22">
        <f t="shared" si="15"/>
        <v>10.758399999999915</v>
      </c>
      <c r="G211" s="22">
        <f>ABS(MA1SONY[[#This Row],[Erorr 1]])</f>
        <v>3.2799999999999869</v>
      </c>
      <c r="H211" s="33">
        <f>MA1SONY[[#This Row],[Abs Erorr 1]]/MA1SONY[[#This Row],[Adj Close]]</f>
        <v>2.9126791231059702E-2</v>
      </c>
      <c r="I211" s="31">
        <f t="shared" si="18"/>
        <v>111.54703333333333</v>
      </c>
      <c r="J211" s="34">
        <f>(MA1SONY[[#This Row],[Adj Close]]-MA1SONY[[#This Row],[3-MA]])</f>
        <v>1.0640666666666618</v>
      </c>
      <c r="K211" s="18">
        <f t="shared" si="17"/>
        <v>1.1322378711111007</v>
      </c>
      <c r="L211" s="18">
        <f>ABS(MA1SONY[[#This Row],[Erorr 2]])</f>
        <v>1.0640666666666618</v>
      </c>
      <c r="M211" s="33">
        <f>MA1SONY[[#This Row],[Abs Erorr 2]]/MA1SONY[[#This Row],[Adj Close]]</f>
        <v>9.4490389194907248E-3</v>
      </c>
      <c r="N211" s="31">
        <f t="shared" si="19"/>
        <v>113.47496666666667</v>
      </c>
      <c r="O211" s="35">
        <f>MA1SONY[[#This Row],[Adj Close]]-MA1SONY[[#This Row],[6-MA]]</f>
        <v>-0.86386666666668077</v>
      </c>
      <c r="P211" s="18">
        <f>(MA1SONY[[#This Row],[Adj Close]]-N211)^2</f>
        <v>0.74626561777780209</v>
      </c>
      <c r="Q211" s="18">
        <f>ABS(MA1SONY[[#This Row],[Erorr 3]])</f>
        <v>0.86386666666668077</v>
      </c>
      <c r="R211" s="36">
        <f>MA1SONY[[#This Row],[Abs Erorr 3]]/MA1SONY[[#This Row],[Adj Close]]</f>
        <v>7.6712390400829125E-3</v>
      </c>
    </row>
    <row r="212" spans="2:18">
      <c r="B212" s="26">
        <v>44089.291666666664</v>
      </c>
      <c r="C212" s="22">
        <v>112.7868</v>
      </c>
      <c r="D212" s="31">
        <f t="shared" si="16"/>
        <v>112.61109999999999</v>
      </c>
      <c r="E212" s="32">
        <f>MA1SONY[[#This Row],[Adj Close]]-MA1SONY[[#This Row],[Naive Trend ]]</f>
        <v>0.17570000000000618</v>
      </c>
      <c r="F212" s="22">
        <f t="shared" si="15"/>
        <v>3.0870490000002172E-2</v>
      </c>
      <c r="G212" s="22">
        <f>ABS(MA1SONY[[#This Row],[Erorr 1]])</f>
        <v>0.17570000000000618</v>
      </c>
      <c r="H212" s="33">
        <f>MA1SONY[[#This Row],[Abs Erorr 1]]/MA1SONY[[#This Row],[Adj Close]]</f>
        <v>1.557806409970016E-3</v>
      </c>
      <c r="I212" s="31">
        <f t="shared" si="18"/>
        <v>110.90926666666667</v>
      </c>
      <c r="J212" s="34">
        <f>(MA1SONY[[#This Row],[Adj Close]]-MA1SONY[[#This Row],[3-MA]])</f>
        <v>1.8775333333333322</v>
      </c>
      <c r="K212" s="18">
        <f t="shared" si="17"/>
        <v>3.5251314177777733</v>
      </c>
      <c r="L212" s="18">
        <f>ABS(MA1SONY[[#This Row],[Erorr 2]])</f>
        <v>1.8775333333333322</v>
      </c>
      <c r="M212" s="33">
        <f>MA1SONY[[#This Row],[Abs Erorr 2]]/MA1SONY[[#This Row],[Adj Close]]</f>
        <v>1.6646747077967743E-2</v>
      </c>
      <c r="N212" s="31">
        <f t="shared" si="19"/>
        <v>112.57690000000001</v>
      </c>
      <c r="O212" s="35">
        <f>MA1SONY[[#This Row],[Adj Close]]-MA1SONY[[#This Row],[6-MA]]</f>
        <v>0.20989999999999043</v>
      </c>
      <c r="P212" s="18">
        <f>(MA1SONY[[#This Row],[Adj Close]]-N212)^2</f>
        <v>4.4058009999995984E-2</v>
      </c>
      <c r="Q212" s="18">
        <f>ABS(MA1SONY[[#This Row],[Erorr 3]])</f>
        <v>0.20989999999999043</v>
      </c>
      <c r="R212" s="36">
        <f>MA1SONY[[#This Row],[Abs Erorr 3]]/MA1SONY[[#This Row],[Adj Close]]</f>
        <v>1.8610333833391003E-3</v>
      </c>
    </row>
    <row r="213" spans="2:18">
      <c r="B213" s="26">
        <v>44090.291666666664</v>
      </c>
      <c r="C213" s="22">
        <v>109.4581</v>
      </c>
      <c r="D213" s="31">
        <f t="shared" si="16"/>
        <v>112.7868</v>
      </c>
      <c r="E213" s="32">
        <f>MA1SONY[[#This Row],[Adj Close]]-MA1SONY[[#This Row],[Naive Trend ]]</f>
        <v>-3.3286999999999978</v>
      </c>
      <c r="F213" s="22">
        <f t="shared" si="15"/>
        <v>11.080243689999985</v>
      </c>
      <c r="G213" s="22">
        <f>ABS(MA1SONY[[#This Row],[Erorr 1]])</f>
        <v>3.3286999999999978</v>
      </c>
      <c r="H213" s="33">
        <f>MA1SONY[[#This Row],[Abs Erorr 1]]/MA1SONY[[#This Row],[Adj Close]]</f>
        <v>3.0410723372687794E-2</v>
      </c>
      <c r="I213" s="31">
        <f t="shared" si="18"/>
        <v>111.57633333333335</v>
      </c>
      <c r="J213" s="34">
        <f>(MA1SONY[[#This Row],[Adj Close]]-MA1SONY[[#This Row],[3-MA]])</f>
        <v>-2.1182333333333503</v>
      </c>
      <c r="K213" s="18">
        <f t="shared" si="17"/>
        <v>4.486912454444516</v>
      </c>
      <c r="L213" s="18">
        <f>ABS(MA1SONY[[#This Row],[Erorr 2]])</f>
        <v>2.1182333333333503</v>
      </c>
      <c r="M213" s="33">
        <f>MA1SONY[[#This Row],[Abs Erorr 2]]/MA1SONY[[#This Row],[Adj Close]]</f>
        <v>1.9352001663954978E-2</v>
      </c>
      <c r="N213" s="31">
        <f t="shared" si="19"/>
        <v>111.69509999999998</v>
      </c>
      <c r="O213" s="35">
        <f>MA1SONY[[#This Row],[Adj Close]]-MA1SONY[[#This Row],[6-MA]]</f>
        <v>-2.2369999999999806</v>
      </c>
      <c r="P213" s="18">
        <f>(MA1SONY[[#This Row],[Adj Close]]-N213)^2</f>
        <v>5.004168999999913</v>
      </c>
      <c r="Q213" s="18">
        <f>ABS(MA1SONY[[#This Row],[Erorr 3]])</f>
        <v>2.2369999999999806</v>
      </c>
      <c r="R213" s="36">
        <f>MA1SONY[[#This Row],[Abs Erorr 3]]/MA1SONY[[#This Row],[Adj Close]]</f>
        <v>2.0437043946496244E-2</v>
      </c>
    </row>
    <row r="214" spans="2:18">
      <c r="B214" s="26">
        <v>44091.291666666664</v>
      </c>
      <c r="C214" s="22">
        <v>107.7107</v>
      </c>
      <c r="D214" s="31">
        <f t="shared" si="16"/>
        <v>109.4581</v>
      </c>
      <c r="E214" s="32">
        <f>MA1SONY[[#This Row],[Adj Close]]-MA1SONY[[#This Row],[Naive Trend ]]</f>
        <v>-1.747399999999999</v>
      </c>
      <c r="F214" s="22">
        <f t="shared" si="15"/>
        <v>3.0534067599999966</v>
      </c>
      <c r="G214" s="22">
        <f>ABS(MA1SONY[[#This Row],[Erorr 1]])</f>
        <v>1.747399999999999</v>
      </c>
      <c r="H214" s="33">
        <f>MA1SONY[[#This Row],[Abs Erorr 1]]/MA1SONY[[#This Row],[Adj Close]]</f>
        <v>1.6223086471446189E-2</v>
      </c>
      <c r="I214" s="31">
        <f t="shared" si="18"/>
        <v>111.61866666666667</v>
      </c>
      <c r="J214" s="34">
        <f>(MA1SONY[[#This Row],[Adj Close]]-MA1SONY[[#This Row],[3-MA]])</f>
        <v>-3.9079666666666668</v>
      </c>
      <c r="K214" s="18">
        <f t="shared" si="17"/>
        <v>15.272203467777778</v>
      </c>
      <c r="L214" s="18">
        <f>ABS(MA1SONY[[#This Row],[Erorr 2]])</f>
        <v>3.9079666666666668</v>
      </c>
      <c r="M214" s="33">
        <f>MA1SONY[[#This Row],[Abs Erorr 2]]/MA1SONY[[#This Row],[Adj Close]]</f>
        <v>3.6282065446298896E-2</v>
      </c>
      <c r="N214" s="31">
        <f t="shared" si="19"/>
        <v>111.58285000000001</v>
      </c>
      <c r="O214" s="35">
        <f>MA1SONY[[#This Row],[Adj Close]]-MA1SONY[[#This Row],[6-MA]]</f>
        <v>-3.8721500000000049</v>
      </c>
      <c r="P214" s="18">
        <f>(MA1SONY[[#This Row],[Adj Close]]-N214)^2</f>
        <v>14.993545622500038</v>
      </c>
      <c r="Q214" s="18">
        <f>ABS(MA1SONY[[#This Row],[Erorr 3]])</f>
        <v>3.8721500000000049</v>
      </c>
      <c r="R214" s="36">
        <f>MA1SONY[[#This Row],[Abs Erorr 3]]/MA1SONY[[#This Row],[Adj Close]]</f>
        <v>3.5949538903748697E-2</v>
      </c>
    </row>
    <row r="215" spans="2:18">
      <c r="B215" s="26">
        <v>44092.291666666664</v>
      </c>
      <c r="C215" s="22">
        <v>104.2941</v>
      </c>
      <c r="D215" s="31">
        <f t="shared" si="16"/>
        <v>107.7107</v>
      </c>
      <c r="E215" s="32">
        <f>MA1SONY[[#This Row],[Adj Close]]-MA1SONY[[#This Row],[Naive Trend ]]</f>
        <v>-3.4166000000000025</v>
      </c>
      <c r="F215" s="22">
        <f t="shared" si="15"/>
        <v>11.673155560000017</v>
      </c>
      <c r="G215" s="22">
        <f>ABS(MA1SONY[[#This Row],[Erorr 1]])</f>
        <v>3.4166000000000025</v>
      </c>
      <c r="H215" s="33">
        <f>MA1SONY[[#This Row],[Abs Erorr 1]]/MA1SONY[[#This Row],[Adj Close]]</f>
        <v>3.275928360281169E-2</v>
      </c>
      <c r="I215" s="31">
        <f t="shared" si="18"/>
        <v>109.98520000000001</v>
      </c>
      <c r="J215" s="34">
        <f>(MA1SONY[[#This Row],[Adj Close]]-MA1SONY[[#This Row],[3-MA]])</f>
        <v>-5.6911000000000058</v>
      </c>
      <c r="K215" s="18">
        <f t="shared" si="17"/>
        <v>32.388619210000066</v>
      </c>
      <c r="L215" s="18">
        <f>ABS(MA1SONY[[#This Row],[Erorr 2]])</f>
        <v>5.6911000000000058</v>
      </c>
      <c r="M215" s="33">
        <f>MA1SONY[[#This Row],[Abs Erorr 2]]/MA1SONY[[#This Row],[Adj Close]]</f>
        <v>5.4567803931382559E-2</v>
      </c>
      <c r="N215" s="31">
        <f t="shared" si="19"/>
        <v>110.44723333333333</v>
      </c>
      <c r="O215" s="35">
        <f>MA1SONY[[#This Row],[Adj Close]]-MA1SONY[[#This Row],[6-MA]]</f>
        <v>-6.1531333333333293</v>
      </c>
      <c r="P215" s="18">
        <f>(MA1SONY[[#This Row],[Adj Close]]-N215)^2</f>
        <v>37.861049817777726</v>
      </c>
      <c r="Q215" s="18">
        <f>ABS(MA1SONY[[#This Row],[Erorr 3]])</f>
        <v>6.1531333333333293</v>
      </c>
      <c r="R215" s="36">
        <f>MA1SONY[[#This Row],[Abs Erorr 3]]/MA1SONY[[#This Row],[Adj Close]]</f>
        <v>5.8997904323766441E-2</v>
      </c>
    </row>
    <row r="216" spans="2:18">
      <c r="B216" s="26">
        <v>44095.291666666664</v>
      </c>
      <c r="C216" s="22">
        <v>107.4569</v>
      </c>
      <c r="D216" s="31">
        <f t="shared" si="16"/>
        <v>104.2941</v>
      </c>
      <c r="E216" s="32">
        <f>MA1SONY[[#This Row],[Adj Close]]-MA1SONY[[#This Row],[Naive Trend ]]</f>
        <v>3.1628000000000043</v>
      </c>
      <c r="F216" s="22">
        <f t="shared" si="15"/>
        <v>10.003303840000028</v>
      </c>
      <c r="G216" s="22">
        <f>ABS(MA1SONY[[#This Row],[Erorr 1]])</f>
        <v>3.1628000000000043</v>
      </c>
      <c r="H216" s="33">
        <f>MA1SONY[[#This Row],[Abs Erorr 1]]/MA1SONY[[#This Row],[Adj Close]]</f>
        <v>2.9433196006957246E-2</v>
      </c>
      <c r="I216" s="31">
        <f t="shared" si="18"/>
        <v>107.15429999999999</v>
      </c>
      <c r="J216" s="34">
        <f>(MA1SONY[[#This Row],[Adj Close]]-MA1SONY[[#This Row],[3-MA]])</f>
        <v>0.30260000000001241</v>
      </c>
      <c r="K216" s="18">
        <f t="shared" si="17"/>
        <v>9.1566760000007519E-2</v>
      </c>
      <c r="L216" s="18">
        <f>ABS(MA1SONY[[#This Row],[Erorr 2]])</f>
        <v>0.30260000000001241</v>
      </c>
      <c r="M216" s="33">
        <f>MA1SONY[[#This Row],[Abs Erorr 2]]/MA1SONY[[#This Row],[Adj Close]]</f>
        <v>2.8160127455753182E-3</v>
      </c>
      <c r="N216" s="31">
        <f t="shared" si="19"/>
        <v>109.36531666666667</v>
      </c>
      <c r="O216" s="35">
        <f>MA1SONY[[#This Row],[Adj Close]]-MA1SONY[[#This Row],[6-MA]]</f>
        <v>-1.9084166666666675</v>
      </c>
      <c r="P216" s="18">
        <f>(MA1SONY[[#This Row],[Adj Close]]-N216)^2</f>
        <v>3.6420541736111143</v>
      </c>
      <c r="Q216" s="18">
        <f>ABS(MA1SONY[[#This Row],[Erorr 3]])</f>
        <v>1.9084166666666675</v>
      </c>
      <c r="R216" s="36">
        <f>MA1SONY[[#This Row],[Abs Erorr 3]]/MA1SONY[[#This Row],[Adj Close]]</f>
        <v>1.7759833632523061E-2</v>
      </c>
    </row>
    <row r="217" spans="2:18">
      <c r="B217" s="26">
        <v>44096.291666666664</v>
      </c>
      <c r="C217" s="22">
        <v>109.1456</v>
      </c>
      <c r="D217" s="31">
        <f t="shared" si="16"/>
        <v>107.4569</v>
      </c>
      <c r="E217" s="32">
        <f>MA1SONY[[#This Row],[Adj Close]]-MA1SONY[[#This Row],[Naive Trend ]]</f>
        <v>1.6886999999999972</v>
      </c>
      <c r="F217" s="22">
        <f t="shared" si="15"/>
        <v>2.8517076899999907</v>
      </c>
      <c r="G217" s="22">
        <f>ABS(MA1SONY[[#This Row],[Erorr 1]])</f>
        <v>1.6886999999999972</v>
      </c>
      <c r="H217" s="33">
        <f>MA1SONY[[#This Row],[Abs Erorr 1]]/MA1SONY[[#This Row],[Adj Close]]</f>
        <v>1.5471993373988481E-2</v>
      </c>
      <c r="I217" s="31">
        <f t="shared" si="18"/>
        <v>106.48723333333334</v>
      </c>
      <c r="J217" s="34">
        <f>(MA1SONY[[#This Row],[Adj Close]]-MA1SONY[[#This Row],[3-MA]])</f>
        <v>2.6583666666666659</v>
      </c>
      <c r="K217" s="18">
        <f t="shared" si="17"/>
        <v>7.0669133344444406</v>
      </c>
      <c r="L217" s="18">
        <f>ABS(MA1SONY[[#This Row],[Erorr 2]])</f>
        <v>2.6583666666666659</v>
      </c>
      <c r="M217" s="33">
        <f>MA1SONY[[#This Row],[Abs Erorr 2]]/MA1SONY[[#This Row],[Adj Close]]</f>
        <v>2.4356150560963206E-2</v>
      </c>
      <c r="N217" s="31">
        <f t="shared" si="19"/>
        <v>109.05295</v>
      </c>
      <c r="O217" s="35">
        <f>MA1SONY[[#This Row],[Adj Close]]-MA1SONY[[#This Row],[6-MA]]</f>
        <v>9.2650000000006116E-2</v>
      </c>
      <c r="P217" s="18">
        <f>(MA1SONY[[#This Row],[Adj Close]]-N217)^2</f>
        <v>8.5840225000011327E-3</v>
      </c>
      <c r="Q217" s="18">
        <f>ABS(MA1SONY[[#This Row],[Erorr 3]])</f>
        <v>9.2650000000006116E-2</v>
      </c>
      <c r="R217" s="36">
        <f>MA1SONY[[#This Row],[Abs Erorr 3]]/MA1SONY[[#This Row],[Adj Close]]</f>
        <v>8.4886610179435646E-4</v>
      </c>
    </row>
    <row r="218" spans="2:18">
      <c r="B218" s="26">
        <v>44097.291666666664</v>
      </c>
      <c r="C218" s="22">
        <v>104.56740000000001</v>
      </c>
      <c r="D218" s="31">
        <f t="shared" si="16"/>
        <v>109.1456</v>
      </c>
      <c r="E218" s="32">
        <f>MA1SONY[[#This Row],[Adj Close]]-MA1SONY[[#This Row],[Naive Trend ]]</f>
        <v>-4.5781999999999954</v>
      </c>
      <c r="F218" s="22">
        <f t="shared" si="15"/>
        <v>20.959915239999958</v>
      </c>
      <c r="G218" s="22">
        <f>ABS(MA1SONY[[#This Row],[Erorr 1]])</f>
        <v>4.5781999999999954</v>
      </c>
      <c r="H218" s="33">
        <f>MA1SONY[[#This Row],[Abs Erorr 1]]/MA1SONY[[#This Row],[Adj Close]]</f>
        <v>4.3782287787589587E-2</v>
      </c>
      <c r="I218" s="31">
        <f t="shared" si="18"/>
        <v>106.96553333333334</v>
      </c>
      <c r="J218" s="34">
        <f>(MA1SONY[[#This Row],[Adj Close]]-MA1SONY[[#This Row],[3-MA]])</f>
        <v>-2.3981333333333339</v>
      </c>
      <c r="K218" s="18">
        <f t="shared" si="17"/>
        <v>5.7510434844444474</v>
      </c>
      <c r="L218" s="18">
        <f>ABS(MA1SONY[[#This Row],[Erorr 2]])</f>
        <v>2.3981333333333339</v>
      </c>
      <c r="M218" s="33">
        <f>MA1SONY[[#This Row],[Abs Erorr 2]]/MA1SONY[[#This Row],[Adj Close]]</f>
        <v>2.2933852551878825E-2</v>
      </c>
      <c r="N218" s="31">
        <f t="shared" si="19"/>
        <v>108.47536666666667</v>
      </c>
      <c r="O218" s="35">
        <f>MA1SONY[[#This Row],[Adj Close]]-MA1SONY[[#This Row],[6-MA]]</f>
        <v>-3.9079666666666668</v>
      </c>
      <c r="P218" s="18">
        <f>(MA1SONY[[#This Row],[Adj Close]]-N218)^2</f>
        <v>15.272203467777778</v>
      </c>
      <c r="Q218" s="18">
        <f>ABS(MA1SONY[[#This Row],[Erorr 3]])</f>
        <v>3.9079666666666668</v>
      </c>
      <c r="R218" s="36">
        <f>MA1SONY[[#This Row],[Abs Erorr 3]]/MA1SONY[[#This Row],[Adj Close]]</f>
        <v>3.7372705706239864E-2</v>
      </c>
    </row>
    <row r="219" spans="2:18">
      <c r="B219" s="26">
        <v>44098.291666666664</v>
      </c>
      <c r="C219" s="22">
        <v>105.6412</v>
      </c>
      <c r="D219" s="31">
        <f t="shared" si="16"/>
        <v>104.56740000000001</v>
      </c>
      <c r="E219" s="32">
        <f>MA1SONY[[#This Row],[Adj Close]]-MA1SONY[[#This Row],[Naive Trend ]]</f>
        <v>1.0737999999999914</v>
      </c>
      <c r="F219" s="22">
        <f t="shared" si="15"/>
        <v>1.1530464399999816</v>
      </c>
      <c r="G219" s="22">
        <f>ABS(MA1SONY[[#This Row],[Erorr 1]])</f>
        <v>1.0737999999999914</v>
      </c>
      <c r="H219" s="33">
        <f>MA1SONY[[#This Row],[Abs Erorr 1]]/MA1SONY[[#This Row],[Adj Close]]</f>
        <v>1.0164594873969545E-2</v>
      </c>
      <c r="I219" s="31">
        <f t="shared" si="18"/>
        <v>107.05663333333335</v>
      </c>
      <c r="J219" s="34">
        <f>(MA1SONY[[#This Row],[Adj Close]]-MA1SONY[[#This Row],[3-MA]])</f>
        <v>-1.415433333333354</v>
      </c>
      <c r="K219" s="18">
        <f t="shared" si="17"/>
        <v>2.0034515211111694</v>
      </c>
      <c r="L219" s="18">
        <f>ABS(MA1SONY[[#This Row],[Erorr 2]])</f>
        <v>1.415433333333354</v>
      </c>
      <c r="M219" s="33">
        <f>MA1SONY[[#This Row],[Abs Erorr 2]]/MA1SONY[[#This Row],[Adj Close]]</f>
        <v>1.3398497303451249E-2</v>
      </c>
      <c r="N219" s="31">
        <f t="shared" si="19"/>
        <v>107.10546666666666</v>
      </c>
      <c r="O219" s="35">
        <f>MA1SONY[[#This Row],[Adj Close]]-MA1SONY[[#This Row],[6-MA]]</f>
        <v>-1.4642666666666599</v>
      </c>
      <c r="P219" s="18">
        <f>(MA1SONY[[#This Row],[Adj Close]]-N219)^2</f>
        <v>2.1440768711110914</v>
      </c>
      <c r="Q219" s="18">
        <f>ABS(MA1SONY[[#This Row],[Erorr 3]])</f>
        <v>1.4642666666666599</v>
      </c>
      <c r="R219" s="36">
        <f>MA1SONY[[#This Row],[Abs Erorr 3]]/MA1SONY[[#This Row],[Adj Close]]</f>
        <v>1.3860753822056735E-2</v>
      </c>
    </row>
    <row r="220" spans="2:18">
      <c r="B220" s="26">
        <v>44099.291666666664</v>
      </c>
      <c r="C220" s="22">
        <v>109.6045</v>
      </c>
      <c r="D220" s="31">
        <f t="shared" si="16"/>
        <v>105.6412</v>
      </c>
      <c r="E220" s="32">
        <f>MA1SONY[[#This Row],[Adj Close]]-MA1SONY[[#This Row],[Naive Trend ]]</f>
        <v>3.9633000000000038</v>
      </c>
      <c r="F220" s="22">
        <f t="shared" si="15"/>
        <v>15.707746890000029</v>
      </c>
      <c r="G220" s="22">
        <f>ABS(MA1SONY[[#This Row],[Erorr 1]])</f>
        <v>3.9633000000000038</v>
      </c>
      <c r="H220" s="33">
        <f>MA1SONY[[#This Row],[Abs Erorr 1]]/MA1SONY[[#This Row],[Adj Close]]</f>
        <v>3.6160011678352658E-2</v>
      </c>
      <c r="I220" s="31">
        <f t="shared" si="18"/>
        <v>106.45139999999999</v>
      </c>
      <c r="J220" s="34">
        <f>(MA1SONY[[#This Row],[Adj Close]]-MA1SONY[[#This Row],[3-MA]])</f>
        <v>3.1531000000000091</v>
      </c>
      <c r="K220" s="18">
        <f t="shared" si="17"/>
        <v>9.942039610000057</v>
      </c>
      <c r="L220" s="18">
        <f>ABS(MA1SONY[[#This Row],[Erorr 2]])</f>
        <v>3.1531000000000091</v>
      </c>
      <c r="M220" s="33">
        <f>MA1SONY[[#This Row],[Abs Erorr 2]]/MA1SONY[[#This Row],[Adj Close]]</f>
        <v>2.8767979416903587E-2</v>
      </c>
      <c r="N220" s="31">
        <f t="shared" si="19"/>
        <v>106.46931666666667</v>
      </c>
      <c r="O220" s="35">
        <f>MA1SONY[[#This Row],[Adj Close]]-MA1SONY[[#This Row],[6-MA]]</f>
        <v>3.1351833333333303</v>
      </c>
      <c r="P220" s="18">
        <f>(MA1SONY[[#This Row],[Adj Close]]-N220)^2</f>
        <v>9.8293745336110927</v>
      </c>
      <c r="Q220" s="18">
        <f>ABS(MA1SONY[[#This Row],[Erorr 3]])</f>
        <v>3.1351833333333303</v>
      </c>
      <c r="R220" s="36">
        <f>MA1SONY[[#This Row],[Abs Erorr 3]]/MA1SONY[[#This Row],[Adj Close]]</f>
        <v>2.8604512892566731E-2</v>
      </c>
    </row>
    <row r="221" spans="2:18">
      <c r="B221" s="26">
        <v>44102.291666666664</v>
      </c>
      <c r="C221" s="22">
        <v>112.2206</v>
      </c>
      <c r="D221" s="31">
        <f t="shared" si="16"/>
        <v>109.6045</v>
      </c>
      <c r="E221" s="32">
        <f>MA1SONY[[#This Row],[Adj Close]]-MA1SONY[[#This Row],[Naive Trend ]]</f>
        <v>2.616100000000003</v>
      </c>
      <c r="F221" s="22">
        <f t="shared" si="15"/>
        <v>6.8439792100000156</v>
      </c>
      <c r="G221" s="22">
        <f>ABS(MA1SONY[[#This Row],[Erorr 1]])</f>
        <v>2.616100000000003</v>
      </c>
      <c r="H221" s="33">
        <f>MA1SONY[[#This Row],[Abs Erorr 1]]/MA1SONY[[#This Row],[Adj Close]]</f>
        <v>2.3312119165286971E-2</v>
      </c>
      <c r="I221" s="31">
        <f t="shared" si="18"/>
        <v>106.60436666666665</v>
      </c>
      <c r="J221" s="34">
        <f>(MA1SONY[[#This Row],[Adj Close]]-MA1SONY[[#This Row],[3-MA]])</f>
        <v>5.6162333333333549</v>
      </c>
      <c r="K221" s="18">
        <f t="shared" si="17"/>
        <v>31.542076854444687</v>
      </c>
      <c r="L221" s="18">
        <f>ABS(MA1SONY[[#This Row],[Erorr 2]])</f>
        <v>5.6162333333333549</v>
      </c>
      <c r="M221" s="33">
        <f>MA1SONY[[#This Row],[Abs Erorr 2]]/MA1SONY[[#This Row],[Adj Close]]</f>
        <v>5.0046367006889594E-2</v>
      </c>
      <c r="N221" s="31">
        <f t="shared" si="19"/>
        <v>106.78495000000002</v>
      </c>
      <c r="O221" s="35">
        <f>MA1SONY[[#This Row],[Adj Close]]-MA1SONY[[#This Row],[6-MA]]</f>
        <v>5.4356499999999812</v>
      </c>
      <c r="P221" s="18">
        <f>(MA1SONY[[#This Row],[Adj Close]]-N221)^2</f>
        <v>29.546290922499796</v>
      </c>
      <c r="Q221" s="18">
        <f>ABS(MA1SONY[[#This Row],[Erorr 3]])</f>
        <v>5.4356499999999812</v>
      </c>
      <c r="R221" s="36">
        <f>MA1SONY[[#This Row],[Abs Erorr 3]]/MA1SONY[[#This Row],[Adj Close]]</f>
        <v>4.8437185329609549E-2</v>
      </c>
    </row>
    <row r="222" spans="2:18">
      <c r="B222" s="26">
        <v>44103.291666666664</v>
      </c>
      <c r="C222" s="22">
        <v>111.37130000000001</v>
      </c>
      <c r="D222" s="31">
        <f t="shared" si="16"/>
        <v>112.2206</v>
      </c>
      <c r="E222" s="32">
        <f>MA1SONY[[#This Row],[Adj Close]]-MA1SONY[[#This Row],[Naive Trend ]]</f>
        <v>-0.8492999999999995</v>
      </c>
      <c r="F222" s="22">
        <f t="shared" si="15"/>
        <v>0.72131048999999914</v>
      </c>
      <c r="G222" s="22">
        <f>ABS(MA1SONY[[#This Row],[Erorr 1]])</f>
        <v>0.8492999999999995</v>
      </c>
      <c r="H222" s="33">
        <f>MA1SONY[[#This Row],[Abs Erorr 1]]/MA1SONY[[#This Row],[Adj Close]]</f>
        <v>7.6258425644667831E-3</v>
      </c>
      <c r="I222" s="31">
        <f t="shared" si="18"/>
        <v>109.15543333333333</v>
      </c>
      <c r="J222" s="34">
        <f>(MA1SONY[[#This Row],[Adj Close]]-MA1SONY[[#This Row],[3-MA]])</f>
        <v>2.2158666666666704</v>
      </c>
      <c r="K222" s="18">
        <f t="shared" si="17"/>
        <v>4.9100650844444615</v>
      </c>
      <c r="L222" s="18">
        <f>ABS(MA1SONY[[#This Row],[Erorr 2]])</f>
        <v>2.2158666666666704</v>
      </c>
      <c r="M222" s="33">
        <f>MA1SONY[[#This Row],[Abs Erorr 2]]/MA1SONY[[#This Row],[Adj Close]]</f>
        <v>1.989620904727403E-2</v>
      </c>
      <c r="N222" s="31">
        <f t="shared" si="19"/>
        <v>108.10603333333334</v>
      </c>
      <c r="O222" s="35">
        <f>MA1SONY[[#This Row],[Adj Close]]-MA1SONY[[#This Row],[6-MA]]</f>
        <v>3.2652666666666619</v>
      </c>
      <c r="P222" s="18">
        <f>(MA1SONY[[#This Row],[Adj Close]]-N222)^2</f>
        <v>10.661966404444414</v>
      </c>
      <c r="Q222" s="18">
        <f>ABS(MA1SONY[[#This Row],[Erorr 3]])</f>
        <v>3.2652666666666619</v>
      </c>
      <c r="R222" s="36">
        <f>MA1SONY[[#This Row],[Abs Erorr 3]]/MA1SONY[[#This Row],[Adj Close]]</f>
        <v>2.9318744296480886E-2</v>
      </c>
    </row>
    <row r="223" spans="2:18">
      <c r="B223" s="26">
        <v>44104.291666666664</v>
      </c>
      <c r="C223" s="22">
        <v>113.05029999999999</v>
      </c>
      <c r="D223" s="31">
        <f t="shared" si="16"/>
        <v>111.37130000000001</v>
      </c>
      <c r="E223" s="32">
        <f>MA1SONY[[#This Row],[Adj Close]]-MA1SONY[[#This Row],[Naive Trend ]]</f>
        <v>1.6789999999999878</v>
      </c>
      <c r="F223" s="22">
        <f t="shared" si="15"/>
        <v>2.8190409999999591</v>
      </c>
      <c r="G223" s="22">
        <f>ABS(MA1SONY[[#This Row],[Erorr 1]])</f>
        <v>1.6789999999999878</v>
      </c>
      <c r="H223" s="33">
        <f>MA1SONY[[#This Row],[Abs Erorr 1]]/MA1SONY[[#This Row],[Adj Close]]</f>
        <v>1.4851796058922338E-2</v>
      </c>
      <c r="I223" s="31">
        <f t="shared" si="18"/>
        <v>111.06546666666668</v>
      </c>
      <c r="J223" s="34">
        <f>(MA1SONY[[#This Row],[Adj Close]]-MA1SONY[[#This Row],[3-MA]])</f>
        <v>1.984833333333313</v>
      </c>
      <c r="K223" s="18">
        <f t="shared" si="17"/>
        <v>3.9395633611110306</v>
      </c>
      <c r="L223" s="18">
        <f>ABS(MA1SONY[[#This Row],[Erorr 2]])</f>
        <v>1.984833333333313</v>
      </c>
      <c r="M223" s="33">
        <f>MA1SONY[[#This Row],[Abs Erorr 2]]/MA1SONY[[#This Row],[Adj Close]]</f>
        <v>1.7557081523298153E-2</v>
      </c>
      <c r="N223" s="31">
        <f t="shared" si="19"/>
        <v>108.75843333333334</v>
      </c>
      <c r="O223" s="35">
        <f>MA1SONY[[#This Row],[Adj Close]]-MA1SONY[[#This Row],[6-MA]]</f>
        <v>4.2918666666666496</v>
      </c>
      <c r="P223" s="18">
        <f>(MA1SONY[[#This Row],[Adj Close]]-N223)^2</f>
        <v>18.420119484444299</v>
      </c>
      <c r="Q223" s="18">
        <f>ABS(MA1SONY[[#This Row],[Erorr 3]])</f>
        <v>4.2918666666666496</v>
      </c>
      <c r="R223" s="36">
        <f>MA1SONY[[#This Row],[Abs Erorr 3]]/MA1SONY[[#This Row],[Adj Close]]</f>
        <v>3.7964221825741724E-2</v>
      </c>
    </row>
    <row r="224" spans="2:18">
      <c r="B224" s="26">
        <v>44105.291666666664</v>
      </c>
      <c r="C224" s="22">
        <v>114.00700000000001</v>
      </c>
      <c r="D224" s="31">
        <f t="shared" si="16"/>
        <v>113.05029999999999</v>
      </c>
      <c r="E224" s="32">
        <f>MA1SONY[[#This Row],[Adj Close]]-MA1SONY[[#This Row],[Naive Trend ]]</f>
        <v>0.9567000000000121</v>
      </c>
      <c r="F224" s="22">
        <f t="shared" si="15"/>
        <v>0.91527489000002316</v>
      </c>
      <c r="G224" s="22">
        <f>ABS(MA1SONY[[#This Row],[Erorr 1]])</f>
        <v>0.9567000000000121</v>
      </c>
      <c r="H224" s="33">
        <f>MA1SONY[[#This Row],[Abs Erorr 1]]/MA1SONY[[#This Row],[Adj Close]]</f>
        <v>8.3915899900884345E-3</v>
      </c>
      <c r="I224" s="31">
        <f t="shared" si="18"/>
        <v>112.21406666666667</v>
      </c>
      <c r="J224" s="34">
        <f>(MA1SONY[[#This Row],[Adj Close]]-MA1SONY[[#This Row],[3-MA]])</f>
        <v>1.7929333333333375</v>
      </c>
      <c r="K224" s="18">
        <f t="shared" si="17"/>
        <v>3.2146099377777926</v>
      </c>
      <c r="L224" s="18">
        <f>ABS(MA1SONY[[#This Row],[Erorr 2]])</f>
        <v>1.7929333333333375</v>
      </c>
      <c r="M224" s="33">
        <f>MA1SONY[[#This Row],[Abs Erorr 2]]/MA1SONY[[#This Row],[Adj Close]]</f>
        <v>1.5726519716625625E-2</v>
      </c>
      <c r="N224" s="31">
        <f t="shared" si="19"/>
        <v>109.40921666666667</v>
      </c>
      <c r="O224" s="35">
        <f>MA1SONY[[#This Row],[Adj Close]]-MA1SONY[[#This Row],[6-MA]]</f>
        <v>4.5977833333333393</v>
      </c>
      <c r="P224" s="18">
        <f>(MA1SONY[[#This Row],[Adj Close]]-N224)^2</f>
        <v>21.139611580277833</v>
      </c>
      <c r="Q224" s="18">
        <f>ABS(MA1SONY[[#This Row],[Erorr 3]])</f>
        <v>4.5977833333333393</v>
      </c>
      <c r="R224" s="36">
        <f>MA1SONY[[#This Row],[Abs Erorr 3]]/MA1SONY[[#This Row],[Adj Close]]</f>
        <v>4.0328956409109433E-2</v>
      </c>
    </row>
    <row r="225" spans="2:18">
      <c r="B225" s="26">
        <v>44106.291666666664</v>
      </c>
      <c r="C225" s="22">
        <v>110.32680000000001</v>
      </c>
      <c r="D225" s="31">
        <f t="shared" si="16"/>
        <v>114.00700000000001</v>
      </c>
      <c r="E225" s="32">
        <f>MA1SONY[[#This Row],[Adj Close]]-MA1SONY[[#This Row],[Naive Trend ]]</f>
        <v>-3.6801999999999992</v>
      </c>
      <c r="F225" s="22">
        <f t="shared" si="15"/>
        <v>13.543872039999995</v>
      </c>
      <c r="G225" s="22">
        <f>ABS(MA1SONY[[#This Row],[Erorr 1]])</f>
        <v>3.6801999999999992</v>
      </c>
      <c r="H225" s="33">
        <f>MA1SONY[[#This Row],[Abs Erorr 1]]/MA1SONY[[#This Row],[Adj Close]]</f>
        <v>3.3357262242718892E-2</v>
      </c>
      <c r="I225" s="31">
        <f t="shared" si="18"/>
        <v>112.80953333333333</v>
      </c>
      <c r="J225" s="34">
        <f>(MA1SONY[[#This Row],[Adj Close]]-MA1SONY[[#This Row],[3-MA]])</f>
        <v>-2.4827333333333286</v>
      </c>
      <c r="K225" s="18">
        <f t="shared" si="17"/>
        <v>6.1639648044444204</v>
      </c>
      <c r="L225" s="18">
        <f>ABS(MA1SONY[[#This Row],[Erorr 2]])</f>
        <v>2.4827333333333286</v>
      </c>
      <c r="M225" s="33">
        <f>MA1SONY[[#This Row],[Abs Erorr 2]]/MA1SONY[[#This Row],[Adj Close]]</f>
        <v>2.2503447334041488E-2</v>
      </c>
      <c r="N225" s="31">
        <f t="shared" si="19"/>
        <v>110.98248333333333</v>
      </c>
      <c r="O225" s="35">
        <f>MA1SONY[[#This Row],[Adj Close]]-MA1SONY[[#This Row],[6-MA]]</f>
        <v>-0.65568333333332873</v>
      </c>
      <c r="P225" s="18">
        <f>(MA1SONY[[#This Row],[Adj Close]]-N225)^2</f>
        <v>0.42992063361110505</v>
      </c>
      <c r="Q225" s="18">
        <f>ABS(MA1SONY[[#This Row],[Erorr 3]])</f>
        <v>0.65568333333332873</v>
      </c>
      <c r="R225" s="36">
        <f>MA1SONY[[#This Row],[Abs Erorr 3]]/MA1SONY[[#This Row],[Adj Close]]</f>
        <v>5.9431011624857125E-3</v>
      </c>
    </row>
    <row r="226" spans="2:18">
      <c r="B226" s="26">
        <v>44109.291666666664</v>
      </c>
      <c r="C226" s="22">
        <v>113.7239</v>
      </c>
      <c r="D226" s="31">
        <f t="shared" si="16"/>
        <v>110.32680000000001</v>
      </c>
      <c r="E226" s="32">
        <f>MA1SONY[[#This Row],[Adj Close]]-MA1SONY[[#This Row],[Naive Trend ]]</f>
        <v>3.3970999999999947</v>
      </c>
      <c r="F226" s="22">
        <f t="shared" si="15"/>
        <v>11.540288409999963</v>
      </c>
      <c r="G226" s="22">
        <f>ABS(MA1SONY[[#This Row],[Erorr 1]])</f>
        <v>3.3970999999999947</v>
      </c>
      <c r="H226" s="33">
        <f>MA1SONY[[#This Row],[Abs Erorr 1]]/MA1SONY[[#This Row],[Adj Close]]</f>
        <v>2.9871469409684284E-2</v>
      </c>
      <c r="I226" s="31">
        <f t="shared" si="18"/>
        <v>112.46136666666666</v>
      </c>
      <c r="J226" s="34">
        <f>(MA1SONY[[#This Row],[Adj Close]]-MA1SONY[[#This Row],[3-MA]])</f>
        <v>1.2625333333333373</v>
      </c>
      <c r="K226" s="18">
        <f t="shared" si="17"/>
        <v>1.5939904177777877</v>
      </c>
      <c r="L226" s="18">
        <f>ABS(MA1SONY[[#This Row],[Erorr 2]])</f>
        <v>1.2625333333333373</v>
      </c>
      <c r="M226" s="33">
        <f>MA1SONY[[#This Row],[Abs Erorr 2]]/MA1SONY[[#This Row],[Adj Close]]</f>
        <v>1.110174143986741E-2</v>
      </c>
      <c r="N226" s="31">
        <f t="shared" si="19"/>
        <v>111.76341666666667</v>
      </c>
      <c r="O226" s="35">
        <f>MA1SONY[[#This Row],[Adj Close]]-MA1SONY[[#This Row],[6-MA]]</f>
        <v>1.9604833333333289</v>
      </c>
      <c r="P226" s="18">
        <f>(MA1SONY[[#This Row],[Adj Close]]-N226)^2</f>
        <v>3.8434949002777605</v>
      </c>
      <c r="Q226" s="18">
        <f>ABS(MA1SONY[[#This Row],[Erorr 3]])</f>
        <v>1.9604833333333289</v>
      </c>
      <c r="R226" s="36">
        <f>MA1SONY[[#This Row],[Abs Erorr 3]]/MA1SONY[[#This Row],[Adj Close]]</f>
        <v>1.7238973807030263E-2</v>
      </c>
    </row>
    <row r="227" spans="2:18">
      <c r="B227" s="26">
        <v>44110.291666666664</v>
      </c>
      <c r="C227" s="22">
        <v>110.4635</v>
      </c>
      <c r="D227" s="31">
        <f t="shared" si="16"/>
        <v>113.7239</v>
      </c>
      <c r="E227" s="32">
        <f>MA1SONY[[#This Row],[Adj Close]]-MA1SONY[[#This Row],[Naive Trend ]]</f>
        <v>-3.2604000000000042</v>
      </c>
      <c r="F227" s="22">
        <f t="shared" si="15"/>
        <v>10.630208160000027</v>
      </c>
      <c r="G227" s="22">
        <f>ABS(MA1SONY[[#This Row],[Erorr 1]])</f>
        <v>3.2604000000000042</v>
      </c>
      <c r="H227" s="33">
        <f>MA1SONY[[#This Row],[Abs Erorr 1]]/MA1SONY[[#This Row],[Adj Close]]</f>
        <v>2.9515631860297785E-2</v>
      </c>
      <c r="I227" s="31">
        <f t="shared" si="18"/>
        <v>112.6859</v>
      </c>
      <c r="J227" s="34">
        <f>(MA1SONY[[#This Row],[Adj Close]]-MA1SONY[[#This Row],[3-MA]])</f>
        <v>-2.2224000000000075</v>
      </c>
      <c r="K227" s="18">
        <f t="shared" si="17"/>
        <v>4.9390617600000333</v>
      </c>
      <c r="L227" s="18">
        <f>ABS(MA1SONY[[#This Row],[Erorr 2]])</f>
        <v>2.2224000000000075</v>
      </c>
      <c r="M227" s="33">
        <f>MA1SONY[[#This Row],[Abs Erorr 2]]/MA1SONY[[#This Row],[Adj Close]]</f>
        <v>2.0118862791781968E-2</v>
      </c>
      <c r="N227" s="31">
        <f t="shared" si="19"/>
        <v>112.44998333333332</v>
      </c>
      <c r="O227" s="35">
        <f>MA1SONY[[#This Row],[Adj Close]]-MA1SONY[[#This Row],[6-MA]]</f>
        <v>-1.9864833333333252</v>
      </c>
      <c r="P227" s="18">
        <f>(MA1SONY[[#This Row],[Adj Close]]-N227)^2</f>
        <v>3.9461160336110788</v>
      </c>
      <c r="Q227" s="18">
        <f>ABS(MA1SONY[[#This Row],[Erorr 3]])</f>
        <v>1.9864833333333252</v>
      </c>
      <c r="R227" s="36">
        <f>MA1SONY[[#This Row],[Abs Erorr 3]]/MA1SONY[[#This Row],[Adj Close]]</f>
        <v>1.7983164876482504E-2</v>
      </c>
    </row>
    <row r="228" spans="2:18">
      <c r="B228" s="26">
        <v>44111.291666666664</v>
      </c>
      <c r="C228" s="22">
        <v>112.3377</v>
      </c>
      <c r="D228" s="31">
        <f t="shared" si="16"/>
        <v>110.4635</v>
      </c>
      <c r="E228" s="32">
        <f>MA1SONY[[#This Row],[Adj Close]]-MA1SONY[[#This Row],[Naive Trend ]]</f>
        <v>1.8742000000000019</v>
      </c>
      <c r="F228" s="22">
        <f t="shared" si="15"/>
        <v>3.5126256400000071</v>
      </c>
      <c r="G228" s="22">
        <f>ABS(MA1SONY[[#This Row],[Erorr 1]])</f>
        <v>1.8742000000000019</v>
      </c>
      <c r="H228" s="33">
        <f>MA1SONY[[#This Row],[Abs Erorr 1]]/MA1SONY[[#This Row],[Adj Close]]</f>
        <v>1.6683624464449619E-2</v>
      </c>
      <c r="I228" s="31">
        <f t="shared" si="18"/>
        <v>111.50473333333333</v>
      </c>
      <c r="J228" s="34">
        <f>(MA1SONY[[#This Row],[Adj Close]]-MA1SONY[[#This Row],[3-MA]])</f>
        <v>0.83296666666666397</v>
      </c>
      <c r="K228" s="18">
        <f t="shared" si="17"/>
        <v>0.69383346777777333</v>
      </c>
      <c r="L228" s="18">
        <f>ABS(MA1SONY[[#This Row],[Erorr 2]])</f>
        <v>0.83296666666666397</v>
      </c>
      <c r="M228" s="33">
        <f>MA1SONY[[#This Row],[Abs Erorr 2]]/MA1SONY[[#This Row],[Adj Close]]</f>
        <v>7.4148452982984699E-3</v>
      </c>
      <c r="N228" s="31">
        <f t="shared" si="19"/>
        <v>112.15713333333332</v>
      </c>
      <c r="O228" s="35">
        <f>MA1SONY[[#This Row],[Adj Close]]-MA1SONY[[#This Row],[6-MA]]</f>
        <v>0.18056666666667809</v>
      </c>
      <c r="P228" s="18">
        <f>(MA1SONY[[#This Row],[Adj Close]]-N228)^2</f>
        <v>3.2604321111115234E-2</v>
      </c>
      <c r="Q228" s="18">
        <f>ABS(MA1SONY[[#This Row],[Erorr 3]])</f>
        <v>0.18056666666667809</v>
      </c>
      <c r="R228" s="36">
        <f>MA1SONY[[#This Row],[Abs Erorr 3]]/MA1SONY[[#This Row],[Adj Close]]</f>
        <v>1.6073559158383882E-3</v>
      </c>
    </row>
    <row r="229" spans="2:18">
      <c r="B229" s="26">
        <v>44112.291666666664</v>
      </c>
      <c r="C229" s="22">
        <v>112.2304</v>
      </c>
      <c r="D229" s="31">
        <f t="shared" si="16"/>
        <v>112.3377</v>
      </c>
      <c r="E229" s="32">
        <f>MA1SONY[[#This Row],[Adj Close]]-MA1SONY[[#This Row],[Naive Trend ]]</f>
        <v>-0.10729999999999507</v>
      </c>
      <c r="F229" s="22">
        <f t="shared" si="15"/>
        <v>1.1513289999998941E-2</v>
      </c>
      <c r="G229" s="22">
        <f>ABS(MA1SONY[[#This Row],[Erorr 1]])</f>
        <v>0.10729999999999507</v>
      </c>
      <c r="H229" s="33">
        <f>MA1SONY[[#This Row],[Abs Erorr 1]]/MA1SONY[[#This Row],[Adj Close]]</f>
        <v>9.5606894388681736E-4</v>
      </c>
      <c r="I229" s="31">
        <f t="shared" si="18"/>
        <v>112.17503333333333</v>
      </c>
      <c r="J229" s="34">
        <f>(MA1SONY[[#This Row],[Adj Close]]-MA1SONY[[#This Row],[3-MA]])</f>
        <v>5.5366666666671449E-2</v>
      </c>
      <c r="K229" s="18">
        <f t="shared" si="17"/>
        <v>3.0654677777783071E-3</v>
      </c>
      <c r="L229" s="18">
        <f>ABS(MA1SONY[[#This Row],[Erorr 2]])</f>
        <v>5.5366666666671449E-2</v>
      </c>
      <c r="M229" s="33">
        <f>MA1SONY[[#This Row],[Abs Erorr 2]]/MA1SONY[[#This Row],[Adj Close]]</f>
        <v>4.9333038701342461E-4</v>
      </c>
      <c r="N229" s="31">
        <f t="shared" si="19"/>
        <v>112.3182</v>
      </c>
      <c r="O229" s="35">
        <f>MA1SONY[[#This Row],[Adj Close]]-MA1SONY[[#This Row],[6-MA]]</f>
        <v>-8.7800000000001432E-2</v>
      </c>
      <c r="P229" s="18">
        <f>(MA1SONY[[#This Row],[Adj Close]]-N229)^2</f>
        <v>7.7088400000002513E-3</v>
      </c>
      <c r="Q229" s="18">
        <f>ABS(MA1SONY[[#This Row],[Erorr 3]])</f>
        <v>8.7800000000001432E-2</v>
      </c>
      <c r="R229" s="36">
        <f>MA1SONY[[#This Row],[Abs Erorr 3]]/MA1SONY[[#This Row],[Adj Close]]</f>
        <v>7.8231922901461127E-4</v>
      </c>
    </row>
    <row r="230" spans="2:18">
      <c r="B230" s="26">
        <v>44113.291666666664</v>
      </c>
      <c r="C230" s="22">
        <v>114.1827</v>
      </c>
      <c r="D230" s="31">
        <f t="shared" si="16"/>
        <v>112.2304</v>
      </c>
      <c r="E230" s="32">
        <f>MA1SONY[[#This Row],[Adj Close]]-MA1SONY[[#This Row],[Naive Trend ]]</f>
        <v>1.9522999999999939</v>
      </c>
      <c r="F230" s="22">
        <f t="shared" si="15"/>
        <v>3.8114752899999762</v>
      </c>
      <c r="G230" s="22">
        <f>ABS(MA1SONY[[#This Row],[Erorr 1]])</f>
        <v>1.9522999999999939</v>
      </c>
      <c r="H230" s="33">
        <f>MA1SONY[[#This Row],[Abs Erorr 1]]/MA1SONY[[#This Row],[Adj Close]]</f>
        <v>1.7098036742869051E-2</v>
      </c>
      <c r="I230" s="31">
        <f t="shared" si="18"/>
        <v>111.67720000000001</v>
      </c>
      <c r="J230" s="34">
        <f>(MA1SONY[[#This Row],[Adj Close]]-MA1SONY[[#This Row],[3-MA]])</f>
        <v>2.5054999999999836</v>
      </c>
      <c r="K230" s="18">
        <f t="shared" si="17"/>
        <v>6.2775302499999182</v>
      </c>
      <c r="L230" s="18">
        <f>ABS(MA1SONY[[#This Row],[Erorr 2]])</f>
        <v>2.5054999999999836</v>
      </c>
      <c r="M230" s="33">
        <f>MA1SONY[[#This Row],[Abs Erorr 2]]/MA1SONY[[#This Row],[Adj Close]]</f>
        <v>2.1942903784898972E-2</v>
      </c>
      <c r="N230" s="31">
        <f t="shared" si="19"/>
        <v>112.18155000000002</v>
      </c>
      <c r="O230" s="35">
        <f>MA1SONY[[#This Row],[Adj Close]]-MA1SONY[[#This Row],[6-MA]]</f>
        <v>2.0011499999999813</v>
      </c>
      <c r="P230" s="18">
        <f>(MA1SONY[[#This Row],[Adj Close]]-N230)^2</f>
        <v>4.0046013224999255</v>
      </c>
      <c r="Q230" s="18">
        <f>ABS(MA1SONY[[#This Row],[Erorr 3]])</f>
        <v>2.0011499999999813</v>
      </c>
      <c r="R230" s="36">
        <f>MA1SONY[[#This Row],[Abs Erorr 3]]/MA1SONY[[#This Row],[Adj Close]]</f>
        <v>1.7525859871941909E-2</v>
      </c>
    </row>
    <row r="231" spans="2:18">
      <c r="B231" s="26">
        <v>44116.291666666664</v>
      </c>
      <c r="C231" s="22">
        <v>121.43559999999999</v>
      </c>
      <c r="D231" s="31">
        <f t="shared" si="16"/>
        <v>114.1827</v>
      </c>
      <c r="E231" s="32">
        <f>MA1SONY[[#This Row],[Adj Close]]-MA1SONY[[#This Row],[Naive Trend ]]</f>
        <v>7.2528999999999968</v>
      </c>
      <c r="F231" s="22">
        <f t="shared" si="15"/>
        <v>52.604558409999953</v>
      </c>
      <c r="G231" s="22">
        <f>ABS(MA1SONY[[#This Row],[Erorr 1]])</f>
        <v>7.2528999999999968</v>
      </c>
      <c r="H231" s="33">
        <f>MA1SONY[[#This Row],[Abs Erorr 1]]/MA1SONY[[#This Row],[Adj Close]]</f>
        <v>5.9726307606665564E-2</v>
      </c>
      <c r="I231" s="31">
        <f t="shared" si="18"/>
        <v>112.91693333333335</v>
      </c>
      <c r="J231" s="34">
        <f>(MA1SONY[[#This Row],[Adj Close]]-MA1SONY[[#This Row],[3-MA]])</f>
        <v>8.5186666666666468</v>
      </c>
      <c r="K231" s="18">
        <f t="shared" si="17"/>
        <v>72.567681777777437</v>
      </c>
      <c r="L231" s="18">
        <f>ABS(MA1SONY[[#This Row],[Erorr 2]])</f>
        <v>8.5186666666666468</v>
      </c>
      <c r="M231" s="33">
        <f>MA1SONY[[#This Row],[Abs Erorr 2]]/MA1SONY[[#This Row],[Adj Close]]</f>
        <v>7.0149665062524069E-2</v>
      </c>
      <c r="N231" s="31">
        <f t="shared" si="19"/>
        <v>112.21083333333333</v>
      </c>
      <c r="O231" s="35">
        <f>MA1SONY[[#This Row],[Adj Close]]-MA1SONY[[#This Row],[6-MA]]</f>
        <v>9.2247666666666674</v>
      </c>
      <c r="P231" s="18">
        <f>(MA1SONY[[#This Row],[Adj Close]]-N231)^2</f>
        <v>85.096320054444462</v>
      </c>
      <c r="Q231" s="18">
        <f>ABS(MA1SONY[[#This Row],[Erorr 3]])</f>
        <v>9.2247666666666674</v>
      </c>
      <c r="R231" s="36">
        <f>MA1SONY[[#This Row],[Abs Erorr 3]]/MA1SONY[[#This Row],[Adj Close]]</f>
        <v>7.5964269675998369E-2</v>
      </c>
    </row>
    <row r="232" spans="2:18">
      <c r="B232" s="26">
        <v>44117.291666666664</v>
      </c>
      <c r="C232" s="22">
        <v>118.21429999999999</v>
      </c>
      <c r="D232" s="31">
        <f t="shared" si="16"/>
        <v>121.43559999999999</v>
      </c>
      <c r="E232" s="32">
        <f>MA1SONY[[#This Row],[Adj Close]]-MA1SONY[[#This Row],[Naive Trend ]]</f>
        <v>-3.2212999999999994</v>
      </c>
      <c r="F232" s="22">
        <f t="shared" si="15"/>
        <v>10.376773689999997</v>
      </c>
      <c r="G232" s="22">
        <f>ABS(MA1SONY[[#This Row],[Erorr 1]])</f>
        <v>3.2212999999999994</v>
      </c>
      <c r="H232" s="33">
        <f>MA1SONY[[#This Row],[Abs Erorr 1]]/MA1SONY[[#This Row],[Adj Close]]</f>
        <v>2.7249664380705207E-2</v>
      </c>
      <c r="I232" s="31">
        <f t="shared" si="18"/>
        <v>115.94956666666667</v>
      </c>
      <c r="J232" s="34">
        <f>(MA1SONY[[#This Row],[Adj Close]]-MA1SONY[[#This Row],[3-MA]])</f>
        <v>2.264733333333325</v>
      </c>
      <c r="K232" s="18">
        <f t="shared" si="17"/>
        <v>5.1290170711110736</v>
      </c>
      <c r="L232" s="18">
        <f>ABS(MA1SONY[[#This Row],[Erorr 2]])</f>
        <v>2.264733333333325</v>
      </c>
      <c r="M232" s="33">
        <f>MA1SONY[[#This Row],[Abs Erorr 2]]/MA1SONY[[#This Row],[Adj Close]]</f>
        <v>1.915786274023807E-2</v>
      </c>
      <c r="N232" s="31">
        <f t="shared" si="19"/>
        <v>114.06229999999999</v>
      </c>
      <c r="O232" s="35">
        <f>MA1SONY[[#This Row],[Adj Close]]-MA1SONY[[#This Row],[6-MA]]</f>
        <v>4.152000000000001</v>
      </c>
      <c r="P232" s="18">
        <f>(MA1SONY[[#This Row],[Adj Close]]-N232)^2</f>
        <v>17.239104000000008</v>
      </c>
      <c r="Q232" s="18">
        <f>ABS(MA1SONY[[#This Row],[Erorr 3]])</f>
        <v>4.152000000000001</v>
      </c>
      <c r="R232" s="36">
        <f>MA1SONY[[#This Row],[Abs Erorr 3]]/MA1SONY[[#This Row],[Adj Close]]</f>
        <v>3.512265436584238E-2</v>
      </c>
    </row>
    <row r="233" spans="2:18">
      <c r="B233" s="26">
        <v>44118.291666666664</v>
      </c>
      <c r="C233" s="22">
        <v>118.3022</v>
      </c>
      <c r="D233" s="31">
        <f t="shared" si="16"/>
        <v>118.21429999999999</v>
      </c>
      <c r="E233" s="32">
        <f>MA1SONY[[#This Row],[Adj Close]]-MA1SONY[[#This Row],[Naive Trend ]]</f>
        <v>8.7900000000004752E-2</v>
      </c>
      <c r="F233" s="22">
        <f t="shared" si="15"/>
        <v>7.7264100000008357E-3</v>
      </c>
      <c r="G233" s="22">
        <f>ABS(MA1SONY[[#This Row],[Erorr 1]])</f>
        <v>8.7900000000004752E-2</v>
      </c>
      <c r="H233" s="33">
        <f>MA1SONY[[#This Row],[Abs Erorr 1]]/MA1SONY[[#This Row],[Adj Close]]</f>
        <v>7.4301238692099343E-4</v>
      </c>
      <c r="I233" s="31">
        <f t="shared" si="18"/>
        <v>117.94419999999998</v>
      </c>
      <c r="J233" s="34">
        <f>(MA1SONY[[#This Row],[Adj Close]]-MA1SONY[[#This Row],[3-MA]])</f>
        <v>0.3580000000000183</v>
      </c>
      <c r="K233" s="18">
        <f t="shared" si="17"/>
        <v>0.1281640000000131</v>
      </c>
      <c r="L233" s="18">
        <f>ABS(MA1SONY[[#This Row],[Erorr 2]])</f>
        <v>0.3580000000000183</v>
      </c>
      <c r="M233" s="33">
        <f>MA1SONY[[#This Row],[Abs Erorr 2]]/MA1SONY[[#This Row],[Adj Close]]</f>
        <v>3.0261482880286107E-3</v>
      </c>
      <c r="N233" s="31">
        <f t="shared" si="19"/>
        <v>114.8107</v>
      </c>
      <c r="O233" s="35">
        <f>MA1SONY[[#This Row],[Adj Close]]-MA1SONY[[#This Row],[6-MA]]</f>
        <v>3.491500000000002</v>
      </c>
      <c r="P233" s="18">
        <f>(MA1SONY[[#This Row],[Adj Close]]-N233)^2</f>
        <v>12.190572250000015</v>
      </c>
      <c r="Q233" s="18">
        <f>ABS(MA1SONY[[#This Row],[Erorr 3]])</f>
        <v>3.491500000000002</v>
      </c>
      <c r="R233" s="36">
        <f>MA1SONY[[#This Row],[Abs Erorr 3]]/MA1SONY[[#This Row],[Adj Close]]</f>
        <v>2.9513398736456312E-2</v>
      </c>
    </row>
    <row r="234" spans="2:18">
      <c r="B234" s="26">
        <v>44119.291666666664</v>
      </c>
      <c r="C234" s="22">
        <v>117.8336</v>
      </c>
      <c r="D234" s="31">
        <f t="shared" si="16"/>
        <v>118.3022</v>
      </c>
      <c r="E234" s="32">
        <f>MA1SONY[[#This Row],[Adj Close]]-MA1SONY[[#This Row],[Naive Trend ]]</f>
        <v>-0.46859999999999502</v>
      </c>
      <c r="F234" s="22">
        <f t="shared" si="15"/>
        <v>0.21958595999999533</v>
      </c>
      <c r="G234" s="22">
        <f>ABS(MA1SONY[[#This Row],[Erorr 1]])</f>
        <v>0.46859999999999502</v>
      </c>
      <c r="H234" s="33">
        <f>MA1SONY[[#This Row],[Abs Erorr 1]]/MA1SONY[[#This Row],[Adj Close]]</f>
        <v>3.9767943948075509E-3</v>
      </c>
      <c r="I234" s="31">
        <f t="shared" si="18"/>
        <v>119.31736666666666</v>
      </c>
      <c r="J234" s="34">
        <f>(MA1SONY[[#This Row],[Adj Close]]-MA1SONY[[#This Row],[3-MA]])</f>
        <v>-1.4837666666666536</v>
      </c>
      <c r="K234" s="18">
        <f t="shared" si="17"/>
        <v>2.2015635211110722</v>
      </c>
      <c r="L234" s="18">
        <f>ABS(MA1SONY[[#This Row],[Erorr 2]])</f>
        <v>1.4837666666666536</v>
      </c>
      <c r="M234" s="33">
        <f>MA1SONY[[#This Row],[Abs Erorr 2]]/MA1SONY[[#This Row],[Adj Close]]</f>
        <v>1.2592050711059099E-2</v>
      </c>
      <c r="N234" s="31">
        <f t="shared" si="19"/>
        <v>116.11715</v>
      </c>
      <c r="O234" s="35">
        <f>MA1SONY[[#This Row],[Adj Close]]-MA1SONY[[#This Row],[6-MA]]</f>
        <v>1.7164500000000089</v>
      </c>
      <c r="P234" s="18">
        <f>(MA1SONY[[#This Row],[Adj Close]]-N234)^2</f>
        <v>2.9462006025000305</v>
      </c>
      <c r="Q234" s="18">
        <f>ABS(MA1SONY[[#This Row],[Erorr 3]])</f>
        <v>1.7164500000000089</v>
      </c>
      <c r="R234" s="36">
        <f>MA1SONY[[#This Row],[Abs Erorr 3]]/MA1SONY[[#This Row],[Adj Close]]</f>
        <v>1.4566727996089476E-2</v>
      </c>
    </row>
    <row r="235" spans="2:18">
      <c r="B235" s="26">
        <v>44120.291666666664</v>
      </c>
      <c r="C235" s="22">
        <v>116.18380000000001</v>
      </c>
      <c r="D235" s="31">
        <f t="shared" si="16"/>
        <v>117.8336</v>
      </c>
      <c r="E235" s="32">
        <f>MA1SONY[[#This Row],[Adj Close]]-MA1SONY[[#This Row],[Naive Trend ]]</f>
        <v>-1.649799999999999</v>
      </c>
      <c r="F235" s="22">
        <f t="shared" si="15"/>
        <v>2.7218400399999969</v>
      </c>
      <c r="G235" s="22">
        <f>ABS(MA1SONY[[#This Row],[Erorr 1]])</f>
        <v>1.649799999999999</v>
      </c>
      <c r="H235" s="33">
        <f>MA1SONY[[#This Row],[Abs Erorr 1]]/MA1SONY[[#This Row],[Adj Close]]</f>
        <v>1.419991427376277E-2</v>
      </c>
      <c r="I235" s="31">
        <f t="shared" si="18"/>
        <v>118.11669999999999</v>
      </c>
      <c r="J235" s="34">
        <f>(MA1SONY[[#This Row],[Adj Close]]-MA1SONY[[#This Row],[3-MA]])</f>
        <v>-1.9328999999999894</v>
      </c>
      <c r="K235" s="18">
        <f t="shared" si="17"/>
        <v>3.7361024099999591</v>
      </c>
      <c r="L235" s="18">
        <f>ABS(MA1SONY[[#This Row],[Erorr 2]])</f>
        <v>1.9328999999999894</v>
      </c>
      <c r="M235" s="33">
        <f>MA1SONY[[#This Row],[Abs Erorr 2]]/MA1SONY[[#This Row],[Adj Close]]</f>
        <v>1.6636570675085418E-2</v>
      </c>
      <c r="N235" s="31">
        <f t="shared" si="19"/>
        <v>117.03313333333334</v>
      </c>
      <c r="O235" s="35">
        <f>MA1SONY[[#This Row],[Adj Close]]-MA1SONY[[#This Row],[6-MA]]</f>
        <v>-0.84933333333333394</v>
      </c>
      <c r="P235" s="18">
        <f>(MA1SONY[[#This Row],[Adj Close]]-N235)^2</f>
        <v>0.72136711111111218</v>
      </c>
      <c r="Q235" s="18">
        <f>ABS(MA1SONY[[#This Row],[Erorr 3]])</f>
        <v>0.84933333333333394</v>
      </c>
      <c r="R235" s="36">
        <f>MA1SONY[[#This Row],[Abs Erorr 3]]/MA1SONY[[#This Row],[Adj Close]]</f>
        <v>7.3102561056991927E-3</v>
      </c>
    </row>
    <row r="236" spans="2:18">
      <c r="B236" s="26">
        <v>44123.291666666664</v>
      </c>
      <c r="C236" s="22">
        <v>113.2163</v>
      </c>
      <c r="D236" s="31">
        <f t="shared" si="16"/>
        <v>116.18380000000001</v>
      </c>
      <c r="E236" s="32">
        <f>MA1SONY[[#This Row],[Adj Close]]-MA1SONY[[#This Row],[Naive Trend ]]</f>
        <v>-2.9675000000000011</v>
      </c>
      <c r="F236" s="22">
        <f t="shared" si="15"/>
        <v>8.8060562500000064</v>
      </c>
      <c r="G236" s="22">
        <f>ABS(MA1SONY[[#This Row],[Erorr 1]])</f>
        <v>2.9675000000000011</v>
      </c>
      <c r="H236" s="33">
        <f>MA1SONY[[#This Row],[Abs Erorr 1]]/MA1SONY[[#This Row],[Adj Close]]</f>
        <v>2.6210890128011612E-2</v>
      </c>
      <c r="I236" s="31">
        <f t="shared" si="18"/>
        <v>117.43986666666667</v>
      </c>
      <c r="J236" s="34">
        <f>(MA1SONY[[#This Row],[Adj Close]]-MA1SONY[[#This Row],[3-MA]])</f>
        <v>-4.2235666666666702</v>
      </c>
      <c r="K236" s="18">
        <f t="shared" si="17"/>
        <v>17.838515387777807</v>
      </c>
      <c r="L236" s="18">
        <f>ABS(MA1SONY[[#This Row],[Erorr 2]])</f>
        <v>4.2235666666666702</v>
      </c>
      <c r="M236" s="33">
        <f>MA1SONY[[#This Row],[Abs Erorr 2]]/MA1SONY[[#This Row],[Adj Close]]</f>
        <v>3.7305287901712648E-2</v>
      </c>
      <c r="N236" s="31">
        <f t="shared" si="19"/>
        <v>117.69203333333333</v>
      </c>
      <c r="O236" s="35">
        <f>MA1SONY[[#This Row],[Adj Close]]-MA1SONY[[#This Row],[6-MA]]</f>
        <v>-4.4757333333333236</v>
      </c>
      <c r="P236" s="18">
        <f>(MA1SONY[[#This Row],[Adj Close]]-N236)^2</f>
        <v>20.032188871111025</v>
      </c>
      <c r="Q236" s="18">
        <f>ABS(MA1SONY[[#This Row],[Erorr 3]])</f>
        <v>4.4757333333333236</v>
      </c>
      <c r="R236" s="36">
        <f>MA1SONY[[#This Row],[Abs Erorr 3]]/MA1SONY[[#This Row],[Adj Close]]</f>
        <v>3.9532587916521943E-2</v>
      </c>
    </row>
    <row r="237" spans="2:18">
      <c r="B237" s="26">
        <v>44124.291666666664</v>
      </c>
      <c r="C237" s="22">
        <v>114.7098</v>
      </c>
      <c r="D237" s="31">
        <f t="shared" si="16"/>
        <v>113.2163</v>
      </c>
      <c r="E237" s="32">
        <f>MA1SONY[[#This Row],[Adj Close]]-MA1SONY[[#This Row],[Naive Trend ]]</f>
        <v>1.4934999999999974</v>
      </c>
      <c r="F237" s="22">
        <f t="shared" si="15"/>
        <v>2.2305422499999921</v>
      </c>
      <c r="G237" s="22">
        <f>ABS(MA1SONY[[#This Row],[Erorr 1]])</f>
        <v>1.4934999999999974</v>
      </c>
      <c r="H237" s="33">
        <f>MA1SONY[[#This Row],[Abs Erorr 1]]/MA1SONY[[#This Row],[Adj Close]]</f>
        <v>1.3019811733609485E-2</v>
      </c>
      <c r="I237" s="31">
        <f t="shared" si="18"/>
        <v>115.74456666666667</v>
      </c>
      <c r="J237" s="34">
        <f>(MA1SONY[[#This Row],[Adj Close]]-MA1SONY[[#This Row],[3-MA]])</f>
        <v>-1.0347666666666697</v>
      </c>
      <c r="K237" s="18">
        <f t="shared" si="17"/>
        <v>1.0707420544444508</v>
      </c>
      <c r="L237" s="18">
        <f>ABS(MA1SONY[[#This Row],[Erorr 2]])</f>
        <v>1.0347666666666697</v>
      </c>
      <c r="M237" s="33">
        <f>MA1SONY[[#This Row],[Abs Erorr 2]]/MA1SONY[[#This Row],[Adj Close]]</f>
        <v>9.0207346422595952E-3</v>
      </c>
      <c r="N237" s="31">
        <f t="shared" si="19"/>
        <v>117.53096666666666</v>
      </c>
      <c r="O237" s="35">
        <f>MA1SONY[[#This Row],[Adj Close]]-MA1SONY[[#This Row],[6-MA]]</f>
        <v>-2.8211666666666559</v>
      </c>
      <c r="P237" s="18">
        <f>(MA1SONY[[#This Row],[Adj Close]]-N237)^2</f>
        <v>7.9589813611110509</v>
      </c>
      <c r="Q237" s="18">
        <f>ABS(MA1SONY[[#This Row],[Erorr 3]])</f>
        <v>2.8211666666666559</v>
      </c>
      <c r="R237" s="36">
        <f>MA1SONY[[#This Row],[Abs Erorr 3]]/MA1SONY[[#This Row],[Adj Close]]</f>
        <v>2.4593946346926382E-2</v>
      </c>
    </row>
    <row r="238" spans="2:18">
      <c r="B238" s="26">
        <v>44125.291666666664</v>
      </c>
      <c r="C238" s="22">
        <v>114.0851</v>
      </c>
      <c r="D238" s="31">
        <f t="shared" si="16"/>
        <v>114.7098</v>
      </c>
      <c r="E238" s="32">
        <f>MA1SONY[[#This Row],[Adj Close]]-MA1SONY[[#This Row],[Naive Trend ]]</f>
        <v>-0.62470000000000425</v>
      </c>
      <c r="F238" s="22">
        <f t="shared" si="15"/>
        <v>0.39025009000000532</v>
      </c>
      <c r="G238" s="22">
        <f>ABS(MA1SONY[[#This Row],[Erorr 1]])</f>
        <v>0.62470000000000425</v>
      </c>
      <c r="H238" s="33">
        <f>MA1SONY[[#This Row],[Abs Erorr 1]]/MA1SONY[[#This Row],[Adj Close]]</f>
        <v>5.4757369717868881E-3</v>
      </c>
      <c r="I238" s="31">
        <f t="shared" si="18"/>
        <v>114.70330000000001</v>
      </c>
      <c r="J238" s="34">
        <f>(MA1SONY[[#This Row],[Adj Close]]-MA1SONY[[#This Row],[3-MA]])</f>
        <v>-0.61820000000001585</v>
      </c>
      <c r="K238" s="18">
        <f t="shared" si="17"/>
        <v>0.38217124000001962</v>
      </c>
      <c r="L238" s="18">
        <f>ABS(MA1SONY[[#This Row],[Erorr 2]])</f>
        <v>0.61820000000001585</v>
      </c>
      <c r="M238" s="33">
        <f>MA1SONY[[#This Row],[Abs Erorr 2]]/MA1SONY[[#This Row],[Adj Close]]</f>
        <v>5.4187619592743997E-3</v>
      </c>
      <c r="N238" s="31">
        <f t="shared" si="19"/>
        <v>116.41000000000001</v>
      </c>
      <c r="O238" s="35">
        <f>MA1SONY[[#This Row],[Adj Close]]-MA1SONY[[#This Row],[6-MA]]</f>
        <v>-2.3249000000000137</v>
      </c>
      <c r="P238" s="18">
        <f>(MA1SONY[[#This Row],[Adj Close]]-N238)^2</f>
        <v>5.4051600100000643</v>
      </c>
      <c r="Q238" s="18">
        <f>ABS(MA1SONY[[#This Row],[Erorr 3]])</f>
        <v>2.3249000000000137</v>
      </c>
      <c r="R238" s="36">
        <f>MA1SONY[[#This Row],[Abs Erorr 3]]/MA1SONY[[#This Row],[Adj Close]]</f>
        <v>2.0378647167772247E-2</v>
      </c>
    </row>
    <row r="239" spans="2:18">
      <c r="B239" s="26">
        <v>44126.291666666664</v>
      </c>
      <c r="C239" s="22">
        <v>112.9918</v>
      </c>
      <c r="D239" s="31">
        <f t="shared" si="16"/>
        <v>114.0851</v>
      </c>
      <c r="E239" s="32">
        <f>MA1SONY[[#This Row],[Adj Close]]-MA1SONY[[#This Row],[Naive Trend ]]</f>
        <v>-1.0932999999999993</v>
      </c>
      <c r="F239" s="22">
        <f t="shared" si="15"/>
        <v>1.1953048899999985</v>
      </c>
      <c r="G239" s="22">
        <f>ABS(MA1SONY[[#This Row],[Erorr 1]])</f>
        <v>1.0932999999999993</v>
      </c>
      <c r="H239" s="33">
        <f>MA1SONY[[#This Row],[Abs Erorr 1]]/MA1SONY[[#This Row],[Adj Close]]</f>
        <v>9.675923385590807E-3</v>
      </c>
      <c r="I239" s="31">
        <f t="shared" si="18"/>
        <v>114.00373333333334</v>
      </c>
      <c r="J239" s="34">
        <f>(MA1SONY[[#This Row],[Adj Close]]-MA1SONY[[#This Row],[3-MA]])</f>
        <v>-1.0119333333333458</v>
      </c>
      <c r="K239" s="18">
        <f t="shared" si="17"/>
        <v>1.0240090711111363</v>
      </c>
      <c r="L239" s="18">
        <f>ABS(MA1SONY[[#This Row],[Erorr 2]])</f>
        <v>1.0119333333333458</v>
      </c>
      <c r="M239" s="33">
        <f>MA1SONY[[#This Row],[Abs Erorr 2]]/MA1SONY[[#This Row],[Adj Close]]</f>
        <v>8.9558121326799457E-3</v>
      </c>
      <c r="N239" s="31">
        <f t="shared" si="19"/>
        <v>115.72180000000002</v>
      </c>
      <c r="O239" s="35">
        <f>MA1SONY[[#This Row],[Adj Close]]-MA1SONY[[#This Row],[6-MA]]</f>
        <v>-2.7300000000000182</v>
      </c>
      <c r="P239" s="18">
        <f>(MA1SONY[[#This Row],[Adj Close]]-N239)^2</f>
        <v>7.4529000000000991</v>
      </c>
      <c r="Q239" s="18">
        <f>ABS(MA1SONY[[#This Row],[Erorr 3]])</f>
        <v>2.7300000000000182</v>
      </c>
      <c r="R239" s="36">
        <f>MA1SONY[[#This Row],[Abs Erorr 3]]/MA1SONY[[#This Row],[Adj Close]]</f>
        <v>2.4161045314792916E-2</v>
      </c>
    </row>
    <row r="240" spans="2:18">
      <c r="B240" s="26">
        <v>44127.291666666664</v>
      </c>
      <c r="C240" s="22">
        <v>112.2987</v>
      </c>
      <c r="D240" s="31">
        <f t="shared" si="16"/>
        <v>112.9918</v>
      </c>
      <c r="E240" s="32">
        <f>MA1SONY[[#This Row],[Adj Close]]-MA1SONY[[#This Row],[Naive Trend ]]</f>
        <v>-0.69310000000000116</v>
      </c>
      <c r="F240" s="22">
        <f t="shared" si="15"/>
        <v>0.48038761000000163</v>
      </c>
      <c r="G240" s="22">
        <f>ABS(MA1SONY[[#This Row],[Erorr 1]])</f>
        <v>0.69310000000000116</v>
      </c>
      <c r="H240" s="33">
        <f>MA1SONY[[#This Row],[Abs Erorr 1]]/MA1SONY[[#This Row],[Adj Close]]</f>
        <v>6.1719325335021797E-3</v>
      </c>
      <c r="I240" s="31">
        <f t="shared" si="18"/>
        <v>113.9289</v>
      </c>
      <c r="J240" s="34">
        <f>(MA1SONY[[#This Row],[Adj Close]]-MA1SONY[[#This Row],[3-MA]])</f>
        <v>-1.6302000000000021</v>
      </c>
      <c r="K240" s="18">
        <f t="shared" si="17"/>
        <v>2.6575520400000068</v>
      </c>
      <c r="L240" s="18">
        <f>ABS(MA1SONY[[#This Row],[Erorr 2]])</f>
        <v>1.6302000000000021</v>
      </c>
      <c r="M240" s="33">
        <f>MA1SONY[[#This Row],[Abs Erorr 2]]/MA1SONY[[#This Row],[Adj Close]]</f>
        <v>1.451664177768756E-2</v>
      </c>
      <c r="N240" s="31">
        <f t="shared" si="19"/>
        <v>114.83673333333333</v>
      </c>
      <c r="O240" s="35">
        <f>MA1SONY[[#This Row],[Adj Close]]-MA1SONY[[#This Row],[6-MA]]</f>
        <v>-2.5380333333333311</v>
      </c>
      <c r="P240" s="18">
        <f>(MA1SONY[[#This Row],[Adj Close]]-N240)^2</f>
        <v>6.4416132011110996</v>
      </c>
      <c r="Q240" s="18">
        <f>ABS(MA1SONY[[#This Row],[Erorr 3]])</f>
        <v>2.5380333333333311</v>
      </c>
      <c r="R240" s="36">
        <f>MA1SONY[[#This Row],[Abs Erorr 3]]/MA1SONY[[#This Row],[Adj Close]]</f>
        <v>2.260073654755871E-2</v>
      </c>
    </row>
    <row r="241" spans="2:18">
      <c r="B241" s="26">
        <v>44130.291666666664</v>
      </c>
      <c r="C241" s="22">
        <v>112.3085</v>
      </c>
      <c r="D241" s="31">
        <f t="shared" si="16"/>
        <v>112.2987</v>
      </c>
      <c r="E241" s="32">
        <f>MA1SONY[[#This Row],[Adj Close]]-MA1SONY[[#This Row],[Naive Trend ]]</f>
        <v>9.7999999999984766E-3</v>
      </c>
      <c r="F241" s="22">
        <f t="shared" si="15"/>
        <v>9.6039999999970139E-5</v>
      </c>
      <c r="G241" s="22">
        <f>ABS(MA1SONY[[#This Row],[Erorr 1]])</f>
        <v>9.7999999999984766E-3</v>
      </c>
      <c r="H241" s="33">
        <f>MA1SONY[[#This Row],[Abs Erorr 1]]/MA1SONY[[#This Row],[Adj Close]]</f>
        <v>8.7259646420337532E-5</v>
      </c>
      <c r="I241" s="31">
        <f t="shared" si="18"/>
        <v>113.12519999999999</v>
      </c>
      <c r="J241" s="34">
        <f>(MA1SONY[[#This Row],[Adj Close]]-MA1SONY[[#This Row],[3-MA]])</f>
        <v>-0.81669999999999732</v>
      </c>
      <c r="K241" s="18">
        <f t="shared" si="17"/>
        <v>0.66699888999999557</v>
      </c>
      <c r="L241" s="18">
        <f>ABS(MA1SONY[[#This Row],[Erorr 2]])</f>
        <v>0.81669999999999732</v>
      </c>
      <c r="M241" s="33">
        <f>MA1SONY[[#This Row],[Abs Erorr 2]]/MA1SONY[[#This Row],[Adj Close]]</f>
        <v>7.2719340032143366E-3</v>
      </c>
      <c r="N241" s="31">
        <f t="shared" si="19"/>
        <v>113.91425</v>
      </c>
      <c r="O241" s="35">
        <f>MA1SONY[[#This Row],[Adj Close]]-MA1SONY[[#This Row],[6-MA]]</f>
        <v>-1.6057500000000005</v>
      </c>
      <c r="P241" s="18">
        <f>(MA1SONY[[#This Row],[Adj Close]]-N241)^2</f>
        <v>2.5784330625000016</v>
      </c>
      <c r="Q241" s="18">
        <f>ABS(MA1SONY[[#This Row],[Erorr 3]])</f>
        <v>1.6057500000000005</v>
      </c>
      <c r="R241" s="36">
        <f>MA1SONY[[#This Row],[Abs Erorr 3]]/MA1SONY[[#This Row],[Adj Close]]</f>
        <v>1.4297671146885592E-2</v>
      </c>
    </row>
    <row r="242" spans="2:18">
      <c r="B242" s="26">
        <v>44131.291666666664</v>
      </c>
      <c r="C242" s="22">
        <v>113.8215</v>
      </c>
      <c r="D242" s="31">
        <f t="shared" si="16"/>
        <v>112.3085</v>
      </c>
      <c r="E242" s="32">
        <f>MA1SONY[[#This Row],[Adj Close]]-MA1SONY[[#This Row],[Naive Trend ]]</f>
        <v>1.5130000000000052</v>
      </c>
      <c r="F242" s="22">
        <f t="shared" si="15"/>
        <v>2.2891690000000158</v>
      </c>
      <c r="G242" s="22">
        <f>ABS(MA1SONY[[#This Row],[Erorr 1]])</f>
        <v>1.5130000000000052</v>
      </c>
      <c r="H242" s="33">
        <f>MA1SONY[[#This Row],[Abs Erorr 1]]/MA1SONY[[#This Row],[Adj Close]]</f>
        <v>1.3292743462351183E-2</v>
      </c>
      <c r="I242" s="31">
        <f t="shared" si="18"/>
        <v>112.533</v>
      </c>
      <c r="J242" s="34">
        <f>(MA1SONY[[#This Row],[Adj Close]]-MA1SONY[[#This Row],[3-MA]])</f>
        <v>1.2884999999999991</v>
      </c>
      <c r="K242" s="18">
        <f t="shared" si="17"/>
        <v>1.6602322499999977</v>
      </c>
      <c r="L242" s="18">
        <f>ABS(MA1SONY[[#This Row],[Erorr 2]])</f>
        <v>1.2884999999999991</v>
      </c>
      <c r="M242" s="33">
        <f>MA1SONY[[#This Row],[Abs Erorr 2]]/MA1SONY[[#This Row],[Adj Close]]</f>
        <v>1.1320356874579926E-2</v>
      </c>
      <c r="N242" s="31">
        <f t="shared" si="19"/>
        <v>113.26836666666667</v>
      </c>
      <c r="O242" s="35">
        <f>MA1SONY[[#This Row],[Adj Close]]-MA1SONY[[#This Row],[6-MA]]</f>
        <v>0.55313333333333503</v>
      </c>
      <c r="P242" s="18">
        <f>(MA1SONY[[#This Row],[Adj Close]]-N242)^2</f>
        <v>0.30595648444444634</v>
      </c>
      <c r="Q242" s="18">
        <f>ABS(MA1SONY[[#This Row],[Erorr 3]])</f>
        <v>0.55313333333333503</v>
      </c>
      <c r="R242" s="36">
        <f>MA1SONY[[#This Row],[Abs Erorr 3]]/MA1SONY[[#This Row],[Adj Close]]</f>
        <v>4.859655981807787E-3</v>
      </c>
    </row>
    <row r="243" spans="2:18">
      <c r="B243" s="26">
        <v>44132.291666666664</v>
      </c>
      <c r="C243" s="22">
        <v>108.5502</v>
      </c>
      <c r="D243" s="31">
        <f t="shared" si="16"/>
        <v>113.8215</v>
      </c>
      <c r="E243" s="32">
        <f>MA1SONY[[#This Row],[Adj Close]]-MA1SONY[[#This Row],[Naive Trend ]]</f>
        <v>-5.2712999999999965</v>
      </c>
      <c r="F243" s="22">
        <f t="shared" si="15"/>
        <v>27.786603689999964</v>
      </c>
      <c r="G243" s="22">
        <f>ABS(MA1SONY[[#This Row],[Erorr 1]])</f>
        <v>5.2712999999999965</v>
      </c>
      <c r="H243" s="33">
        <f>MA1SONY[[#This Row],[Abs Erorr 1]]/MA1SONY[[#This Row],[Adj Close]]</f>
        <v>4.8560942310562266E-2</v>
      </c>
      <c r="I243" s="31">
        <f t="shared" si="18"/>
        <v>112.80956666666667</v>
      </c>
      <c r="J243" s="34">
        <f>(MA1SONY[[#This Row],[Adj Close]]-MA1SONY[[#This Row],[3-MA]])</f>
        <v>-4.259366666666665</v>
      </c>
      <c r="K243" s="18">
        <f t="shared" si="17"/>
        <v>18.142204401111098</v>
      </c>
      <c r="L243" s="18">
        <f>ABS(MA1SONY[[#This Row],[Erorr 2]])</f>
        <v>4.259366666666665</v>
      </c>
      <c r="M243" s="33">
        <f>MA1SONY[[#This Row],[Abs Erorr 2]]/MA1SONY[[#This Row],[Adj Close]]</f>
        <v>3.9238680966655656E-2</v>
      </c>
      <c r="N243" s="31">
        <f t="shared" si="19"/>
        <v>113.36923333333334</v>
      </c>
      <c r="O243" s="35">
        <f>MA1SONY[[#This Row],[Adj Close]]-MA1SONY[[#This Row],[6-MA]]</f>
        <v>-4.8190333333333371</v>
      </c>
      <c r="P243" s="18">
        <f>(MA1SONY[[#This Row],[Adj Close]]-N243)^2</f>
        <v>23.223082267777812</v>
      </c>
      <c r="Q243" s="18">
        <f>ABS(MA1SONY[[#This Row],[Erorr 3]])</f>
        <v>4.8190333333333371</v>
      </c>
      <c r="R243" s="36">
        <f>MA1SONY[[#This Row],[Abs Erorr 3]]/MA1SONY[[#This Row],[Adj Close]]</f>
        <v>4.4394513629024517E-2</v>
      </c>
    </row>
    <row r="244" spans="2:18">
      <c r="B244" s="26">
        <v>44133.291666666664</v>
      </c>
      <c r="C244" s="22">
        <v>112.572</v>
      </c>
      <c r="D244" s="31">
        <f t="shared" si="16"/>
        <v>108.5502</v>
      </c>
      <c r="E244" s="32">
        <f>MA1SONY[[#This Row],[Adj Close]]-MA1SONY[[#This Row],[Naive Trend ]]</f>
        <v>4.0217999999999989</v>
      </c>
      <c r="F244" s="22">
        <f t="shared" si="15"/>
        <v>16.174875239999992</v>
      </c>
      <c r="G244" s="22">
        <f>ABS(MA1SONY[[#This Row],[Erorr 1]])</f>
        <v>4.0217999999999989</v>
      </c>
      <c r="H244" s="33">
        <f>MA1SONY[[#This Row],[Abs Erorr 1]]/MA1SONY[[#This Row],[Adj Close]]</f>
        <v>3.5726468393561445E-2</v>
      </c>
      <c r="I244" s="31">
        <f t="shared" si="18"/>
        <v>111.56006666666667</v>
      </c>
      <c r="J244" s="34">
        <f>(MA1SONY[[#This Row],[Adj Close]]-MA1SONY[[#This Row],[3-MA]])</f>
        <v>1.0119333333333316</v>
      </c>
      <c r="K244" s="18">
        <f t="shared" si="17"/>
        <v>1.0240090711111076</v>
      </c>
      <c r="L244" s="18">
        <f>ABS(MA1SONY[[#This Row],[Erorr 2]])</f>
        <v>1.0119333333333316</v>
      </c>
      <c r="M244" s="33">
        <f>MA1SONY[[#This Row],[Abs Erorr 2]]/MA1SONY[[#This Row],[Adj Close]]</f>
        <v>8.9892098686470134E-3</v>
      </c>
      <c r="N244" s="31">
        <f t="shared" si="19"/>
        <v>112.34263333333332</v>
      </c>
      <c r="O244" s="35">
        <f>MA1SONY[[#This Row],[Adj Close]]-MA1SONY[[#This Row],[6-MA]]</f>
        <v>0.22936666666667804</v>
      </c>
      <c r="P244" s="18">
        <f>(MA1SONY[[#This Row],[Adj Close]]-N244)^2</f>
        <v>5.2609067777782993E-2</v>
      </c>
      <c r="Q244" s="18">
        <f>ABS(MA1SONY[[#This Row],[Erorr 3]])</f>
        <v>0.22936666666667804</v>
      </c>
      <c r="R244" s="36">
        <f>MA1SONY[[#This Row],[Abs Erorr 3]]/MA1SONY[[#This Row],[Adj Close]]</f>
        <v>2.0375108078978612E-3</v>
      </c>
    </row>
    <row r="245" spans="2:18">
      <c r="B245" s="26">
        <v>44134.291666666664</v>
      </c>
      <c r="C245" s="22">
        <v>106.26600000000001</v>
      </c>
      <c r="D245" s="31">
        <f t="shared" si="16"/>
        <v>112.572</v>
      </c>
      <c r="E245" s="32">
        <f>MA1SONY[[#This Row],[Adj Close]]-MA1SONY[[#This Row],[Naive Trend ]]</f>
        <v>-6.3059999999999974</v>
      </c>
      <c r="F245" s="22">
        <f t="shared" si="15"/>
        <v>39.765635999999965</v>
      </c>
      <c r="G245" s="22">
        <f>ABS(MA1SONY[[#This Row],[Erorr 1]])</f>
        <v>6.3059999999999974</v>
      </c>
      <c r="H245" s="33">
        <f>MA1SONY[[#This Row],[Abs Erorr 1]]/MA1SONY[[#This Row],[Adj Close]]</f>
        <v>5.9341652080627832E-2</v>
      </c>
      <c r="I245" s="31">
        <f t="shared" si="18"/>
        <v>111.64790000000001</v>
      </c>
      <c r="J245" s="34">
        <f>(MA1SONY[[#This Row],[Adj Close]]-MA1SONY[[#This Row],[3-MA]])</f>
        <v>-5.3819000000000017</v>
      </c>
      <c r="K245" s="18">
        <f t="shared" si="17"/>
        <v>28.964847610000017</v>
      </c>
      <c r="L245" s="18">
        <f>ABS(MA1SONY[[#This Row],[Erorr 2]])</f>
        <v>5.3819000000000017</v>
      </c>
      <c r="M245" s="33">
        <f>MA1SONY[[#This Row],[Abs Erorr 2]]/MA1SONY[[#This Row],[Adj Close]]</f>
        <v>5.0645549846611349E-2</v>
      </c>
      <c r="N245" s="31">
        <f t="shared" si="19"/>
        <v>112.09044999999999</v>
      </c>
      <c r="O245" s="35">
        <f>MA1SONY[[#This Row],[Adj Close]]-MA1SONY[[#This Row],[6-MA]]</f>
        <v>-5.8244499999999846</v>
      </c>
      <c r="P245" s="18">
        <f>(MA1SONY[[#This Row],[Adj Close]]-N245)^2</f>
        <v>33.924217802499818</v>
      </c>
      <c r="Q245" s="18">
        <f>ABS(MA1SONY[[#This Row],[Erorr 3]])</f>
        <v>5.8244499999999846</v>
      </c>
      <c r="R245" s="36">
        <f>MA1SONY[[#This Row],[Abs Erorr 3]]/MA1SONY[[#This Row],[Adj Close]]</f>
        <v>5.481009918506375E-2</v>
      </c>
    </row>
    <row r="246" spans="2:18">
      <c r="B246" s="26">
        <v>44137.291666666664</v>
      </c>
      <c r="C246" s="22">
        <v>106.1781</v>
      </c>
      <c r="D246" s="31">
        <f t="shared" si="16"/>
        <v>106.26600000000001</v>
      </c>
      <c r="E246" s="32">
        <f>MA1SONY[[#This Row],[Adj Close]]-MA1SONY[[#This Row],[Naive Trend ]]</f>
        <v>-8.7900000000004752E-2</v>
      </c>
      <c r="F246" s="22">
        <f t="shared" si="15"/>
        <v>7.7264100000008357E-3</v>
      </c>
      <c r="G246" s="22">
        <f>ABS(MA1SONY[[#This Row],[Erorr 1]])</f>
        <v>8.7900000000004752E-2</v>
      </c>
      <c r="H246" s="33">
        <f>MA1SONY[[#This Row],[Abs Erorr 1]]/MA1SONY[[#This Row],[Adj Close]]</f>
        <v>8.2785433154299005E-4</v>
      </c>
      <c r="I246" s="31">
        <f t="shared" si="18"/>
        <v>109.12940000000002</v>
      </c>
      <c r="J246" s="34">
        <f>(MA1SONY[[#This Row],[Adj Close]]-MA1SONY[[#This Row],[3-MA]])</f>
        <v>-2.9513000000000176</v>
      </c>
      <c r="K246" s="18">
        <f t="shared" si="17"/>
        <v>8.7101716900001041</v>
      </c>
      <c r="L246" s="18">
        <f>ABS(MA1SONY[[#This Row],[Erorr 2]])</f>
        <v>2.9513000000000176</v>
      </c>
      <c r="M246" s="33">
        <f>MA1SONY[[#This Row],[Abs Erorr 2]]/MA1SONY[[#This Row],[Adj Close]]</f>
        <v>2.7795750724490434E-2</v>
      </c>
      <c r="N246" s="31">
        <f t="shared" si="19"/>
        <v>110.96948333333332</v>
      </c>
      <c r="O246" s="35">
        <f>MA1SONY[[#This Row],[Adj Close]]-MA1SONY[[#This Row],[6-MA]]</f>
        <v>-4.7913833333333145</v>
      </c>
      <c r="P246" s="18">
        <f>(MA1SONY[[#This Row],[Adj Close]]-N246)^2</f>
        <v>22.957354246944263</v>
      </c>
      <c r="Q246" s="18">
        <f>ABS(MA1SONY[[#This Row],[Erorr 3]])</f>
        <v>4.7913833333333145</v>
      </c>
      <c r="R246" s="36">
        <f>MA1SONY[[#This Row],[Abs Erorr 3]]/MA1SONY[[#This Row],[Adj Close]]</f>
        <v>4.5125909517436405E-2</v>
      </c>
    </row>
    <row r="247" spans="2:18">
      <c r="B247" s="26">
        <v>44138.291666666664</v>
      </c>
      <c r="C247" s="22">
        <v>107.8083</v>
      </c>
      <c r="D247" s="31">
        <f t="shared" si="16"/>
        <v>106.1781</v>
      </c>
      <c r="E247" s="32">
        <f>MA1SONY[[#This Row],[Adj Close]]-MA1SONY[[#This Row],[Naive Trend ]]</f>
        <v>1.6302000000000021</v>
      </c>
      <c r="F247" s="22">
        <f t="shared" si="15"/>
        <v>2.6575520400000068</v>
      </c>
      <c r="G247" s="22">
        <f>ABS(MA1SONY[[#This Row],[Erorr 1]])</f>
        <v>1.6302000000000021</v>
      </c>
      <c r="H247" s="33">
        <f>MA1SONY[[#This Row],[Abs Erorr 1]]/MA1SONY[[#This Row],[Adj Close]]</f>
        <v>1.5121284724831038E-2</v>
      </c>
      <c r="I247" s="31">
        <f t="shared" si="18"/>
        <v>108.33870000000002</v>
      </c>
      <c r="J247" s="34">
        <f>(MA1SONY[[#This Row],[Adj Close]]-MA1SONY[[#This Row],[3-MA]])</f>
        <v>-0.53040000000001442</v>
      </c>
      <c r="K247" s="18">
        <f t="shared" si="17"/>
        <v>0.28132416000001531</v>
      </c>
      <c r="L247" s="18">
        <f>ABS(MA1SONY[[#This Row],[Erorr 2]])</f>
        <v>0.53040000000001442</v>
      </c>
      <c r="M247" s="33">
        <f>MA1SONY[[#This Row],[Abs Erorr 2]]/MA1SONY[[#This Row],[Adj Close]]</f>
        <v>4.9198438339164464E-3</v>
      </c>
      <c r="N247" s="31">
        <f t="shared" si="19"/>
        <v>109.94938333333333</v>
      </c>
      <c r="O247" s="35">
        <f>MA1SONY[[#This Row],[Adj Close]]-MA1SONY[[#This Row],[6-MA]]</f>
        <v>-2.1410833333333272</v>
      </c>
      <c r="P247" s="18">
        <f>(MA1SONY[[#This Row],[Adj Close]]-N247)^2</f>
        <v>4.5842378402777513</v>
      </c>
      <c r="Q247" s="18">
        <f>ABS(MA1SONY[[#This Row],[Erorr 3]])</f>
        <v>2.1410833333333272</v>
      </c>
      <c r="R247" s="36">
        <f>MA1SONY[[#This Row],[Abs Erorr 3]]/MA1SONY[[#This Row],[Adj Close]]</f>
        <v>1.9860097351811754E-2</v>
      </c>
    </row>
    <row r="248" spans="2:18">
      <c r="B248" s="26">
        <v>44139.291666666664</v>
      </c>
      <c r="C248" s="22">
        <v>112.21080000000001</v>
      </c>
      <c r="D248" s="31">
        <f t="shared" si="16"/>
        <v>107.8083</v>
      </c>
      <c r="E248" s="32">
        <f>MA1SONY[[#This Row],[Adj Close]]-MA1SONY[[#This Row],[Naive Trend ]]</f>
        <v>4.4025000000000034</v>
      </c>
      <c r="F248" s="22">
        <f t="shared" si="15"/>
        <v>19.382006250000028</v>
      </c>
      <c r="G248" s="22">
        <f>ABS(MA1SONY[[#This Row],[Erorr 1]])</f>
        <v>4.4025000000000034</v>
      </c>
      <c r="H248" s="33">
        <f>MA1SONY[[#This Row],[Abs Erorr 1]]/MA1SONY[[#This Row],[Adj Close]]</f>
        <v>3.9234191361259371E-2</v>
      </c>
      <c r="I248" s="31">
        <f t="shared" si="18"/>
        <v>106.75079999999998</v>
      </c>
      <c r="J248" s="34">
        <f>(MA1SONY[[#This Row],[Adj Close]]-MA1SONY[[#This Row],[3-MA]])</f>
        <v>5.4600000000000222</v>
      </c>
      <c r="K248" s="18">
        <f t="shared" si="17"/>
        <v>29.811600000000244</v>
      </c>
      <c r="L248" s="18">
        <f>ABS(MA1SONY[[#This Row],[Erorr 2]])</f>
        <v>5.4600000000000222</v>
      </c>
      <c r="M248" s="33">
        <f>MA1SONY[[#This Row],[Abs Erorr 2]]/MA1SONY[[#This Row],[Adj Close]]</f>
        <v>4.8658417906297984E-2</v>
      </c>
      <c r="N248" s="31">
        <f t="shared" si="19"/>
        <v>109.19935000000002</v>
      </c>
      <c r="O248" s="35">
        <f>MA1SONY[[#This Row],[Adj Close]]-MA1SONY[[#This Row],[6-MA]]</f>
        <v>3.0114499999999822</v>
      </c>
      <c r="P248" s="18">
        <f>(MA1SONY[[#This Row],[Adj Close]]-N248)^2</f>
        <v>9.0688311024998924</v>
      </c>
      <c r="Q248" s="18">
        <f>ABS(MA1SONY[[#This Row],[Erorr 3]])</f>
        <v>3.0114499999999822</v>
      </c>
      <c r="R248" s="36">
        <f>MA1SONY[[#This Row],[Abs Erorr 3]]/MA1SONY[[#This Row],[Adj Close]]</f>
        <v>2.6837434542842417E-2</v>
      </c>
    </row>
    <row r="249" spans="2:18">
      <c r="B249" s="26">
        <v>44140.291666666664</v>
      </c>
      <c r="C249" s="22">
        <v>116.1936</v>
      </c>
      <c r="D249" s="31">
        <f t="shared" si="16"/>
        <v>112.21080000000001</v>
      </c>
      <c r="E249" s="32">
        <f>MA1SONY[[#This Row],[Adj Close]]-MA1SONY[[#This Row],[Naive Trend ]]</f>
        <v>3.9827999999999975</v>
      </c>
      <c r="F249" s="22">
        <f t="shared" si="15"/>
        <v>15.862695839999979</v>
      </c>
      <c r="G249" s="22">
        <f>ABS(MA1SONY[[#This Row],[Erorr 1]])</f>
        <v>3.9827999999999975</v>
      </c>
      <c r="H249" s="33">
        <f>MA1SONY[[#This Row],[Abs Erorr 1]]/MA1SONY[[#This Row],[Adj Close]]</f>
        <v>3.4277275168339713E-2</v>
      </c>
      <c r="I249" s="31">
        <f t="shared" si="18"/>
        <v>108.7324</v>
      </c>
      <c r="J249" s="34">
        <f>(MA1SONY[[#This Row],[Adj Close]]-MA1SONY[[#This Row],[3-MA]])</f>
        <v>7.4612000000000052</v>
      </c>
      <c r="K249" s="18">
        <f t="shared" si="17"/>
        <v>55.66950544000008</v>
      </c>
      <c r="L249" s="18">
        <f>ABS(MA1SONY[[#This Row],[Erorr 2]])</f>
        <v>7.4612000000000052</v>
      </c>
      <c r="M249" s="33">
        <f>MA1SONY[[#This Row],[Abs Erorr 2]]/MA1SONY[[#This Row],[Adj Close]]</f>
        <v>6.4213519505377278E-2</v>
      </c>
      <c r="N249" s="31">
        <f t="shared" si="19"/>
        <v>108.93090000000002</v>
      </c>
      <c r="O249" s="35">
        <f>MA1SONY[[#This Row],[Adj Close]]-MA1SONY[[#This Row],[6-MA]]</f>
        <v>7.2626999999999811</v>
      </c>
      <c r="P249" s="18">
        <f>(MA1SONY[[#This Row],[Adj Close]]-N249)^2</f>
        <v>52.746811289999727</v>
      </c>
      <c r="Q249" s="18">
        <f>ABS(MA1SONY[[#This Row],[Erorr 3]])</f>
        <v>7.2626999999999811</v>
      </c>
      <c r="R249" s="36">
        <f>MA1SONY[[#This Row],[Abs Erorr 3]]/MA1SONY[[#This Row],[Adj Close]]</f>
        <v>6.2505163795596147E-2</v>
      </c>
    </row>
    <row r="250" spans="2:18">
      <c r="B250" s="26">
        <v>44141.291666666664</v>
      </c>
      <c r="C250" s="22">
        <v>116.0616</v>
      </c>
      <c r="D250" s="31">
        <f t="shared" si="16"/>
        <v>116.1936</v>
      </c>
      <c r="E250" s="32">
        <f>MA1SONY[[#This Row],[Adj Close]]-MA1SONY[[#This Row],[Naive Trend ]]</f>
        <v>-0.132000000000005</v>
      </c>
      <c r="F250" s="22">
        <f t="shared" si="15"/>
        <v>1.742400000000132E-2</v>
      </c>
      <c r="G250" s="22">
        <f>ABS(MA1SONY[[#This Row],[Erorr 1]])</f>
        <v>0.132000000000005</v>
      </c>
      <c r="H250" s="33">
        <f>MA1SONY[[#This Row],[Abs Erorr 1]]/MA1SONY[[#This Row],[Adj Close]]</f>
        <v>1.1373270745880205E-3</v>
      </c>
      <c r="I250" s="31">
        <f t="shared" si="18"/>
        <v>112.07090000000001</v>
      </c>
      <c r="J250" s="34">
        <f>(MA1SONY[[#This Row],[Adj Close]]-MA1SONY[[#This Row],[3-MA]])</f>
        <v>3.9906999999999897</v>
      </c>
      <c r="K250" s="18">
        <f t="shared" si="17"/>
        <v>15.925686489999919</v>
      </c>
      <c r="L250" s="18">
        <f>ABS(MA1SONY[[#This Row],[Erorr 2]])</f>
        <v>3.9906999999999897</v>
      </c>
      <c r="M250" s="33">
        <f>MA1SONY[[#This Row],[Abs Erorr 2]]/MA1SONY[[#This Row],[Adj Close]]</f>
        <v>3.438432694362295E-2</v>
      </c>
      <c r="N250" s="31">
        <f t="shared" si="19"/>
        <v>110.20480000000002</v>
      </c>
      <c r="O250" s="35">
        <f>MA1SONY[[#This Row],[Adj Close]]-MA1SONY[[#This Row],[6-MA]]</f>
        <v>5.8567999999999785</v>
      </c>
      <c r="P250" s="18">
        <f>(MA1SONY[[#This Row],[Adj Close]]-N250)^2</f>
        <v>34.302106239999745</v>
      </c>
      <c r="Q250" s="18">
        <f>ABS(MA1SONY[[#This Row],[Erorr 3]])</f>
        <v>5.8567999999999785</v>
      </c>
      <c r="R250" s="36">
        <f>MA1SONY[[#This Row],[Abs Erorr 3]]/MA1SONY[[#This Row],[Adj Close]]</f>
        <v>5.0462857654900314E-2</v>
      </c>
    </row>
    <row r="251" spans="2:18">
      <c r="B251" s="26">
        <v>44144.291666666664</v>
      </c>
      <c r="C251" s="22">
        <v>113.7441</v>
      </c>
      <c r="D251" s="31">
        <f t="shared" si="16"/>
        <v>116.0616</v>
      </c>
      <c r="E251" s="32">
        <f>MA1SONY[[#This Row],[Adj Close]]-MA1SONY[[#This Row],[Naive Trend ]]</f>
        <v>-2.3174999999999955</v>
      </c>
      <c r="F251" s="22">
        <f t="shared" si="15"/>
        <v>5.3708062499999789</v>
      </c>
      <c r="G251" s="22">
        <f>ABS(MA1SONY[[#This Row],[Erorr 1]])</f>
        <v>2.3174999999999955</v>
      </c>
      <c r="H251" s="33">
        <f>MA1SONY[[#This Row],[Abs Erorr 1]]/MA1SONY[[#This Row],[Adj Close]]</f>
        <v>2.0374683170379784E-2</v>
      </c>
      <c r="I251" s="31">
        <f t="shared" si="18"/>
        <v>114.822</v>
      </c>
      <c r="J251" s="34">
        <f>(MA1SONY[[#This Row],[Adj Close]]-MA1SONY[[#This Row],[3-MA]])</f>
        <v>-1.0778999999999996</v>
      </c>
      <c r="K251" s="18">
        <f t="shared" si="17"/>
        <v>1.1618684099999992</v>
      </c>
      <c r="L251" s="18">
        <f>ABS(MA1SONY[[#This Row],[Erorr 2]])</f>
        <v>1.0778999999999996</v>
      </c>
      <c r="M251" s="33">
        <f>MA1SONY[[#This Row],[Abs Erorr 2]]/MA1SONY[[#This Row],[Adj Close]]</f>
        <v>9.4765354862362053E-3</v>
      </c>
      <c r="N251" s="31">
        <f t="shared" si="19"/>
        <v>110.7864</v>
      </c>
      <c r="O251" s="35">
        <f>MA1SONY[[#This Row],[Adj Close]]-MA1SONY[[#This Row],[6-MA]]</f>
        <v>2.9577000000000027</v>
      </c>
      <c r="P251" s="18">
        <f>(MA1SONY[[#This Row],[Adj Close]]-N251)^2</f>
        <v>8.7479892900000156</v>
      </c>
      <c r="Q251" s="18">
        <f>ABS(MA1SONY[[#This Row],[Erorr 3]])</f>
        <v>2.9577000000000027</v>
      </c>
      <c r="R251" s="36">
        <f>MA1SONY[[#This Row],[Abs Erorr 3]]/MA1SONY[[#This Row],[Adj Close]]</f>
        <v>2.6003106974339791E-2</v>
      </c>
    </row>
    <row r="252" spans="2:18">
      <c r="B252" s="26">
        <v>44145.291666666664</v>
      </c>
      <c r="C252" s="22">
        <v>113.40179999999999</v>
      </c>
      <c r="D252" s="31">
        <f t="shared" si="16"/>
        <v>113.7441</v>
      </c>
      <c r="E252" s="32">
        <f>MA1SONY[[#This Row],[Adj Close]]-MA1SONY[[#This Row],[Naive Trend ]]</f>
        <v>-0.34230000000000871</v>
      </c>
      <c r="F252" s="22">
        <f t="shared" si="15"/>
        <v>0.11716929000000596</v>
      </c>
      <c r="G252" s="22">
        <f>ABS(MA1SONY[[#This Row],[Erorr 1]])</f>
        <v>0.34230000000000871</v>
      </c>
      <c r="H252" s="33">
        <f>MA1SONY[[#This Row],[Abs Erorr 1]]/MA1SONY[[#This Row],[Adj Close]]</f>
        <v>3.0184706062867496E-3</v>
      </c>
      <c r="I252" s="31">
        <f t="shared" si="18"/>
        <v>115.3331</v>
      </c>
      <c r="J252" s="34">
        <f>(MA1SONY[[#This Row],[Adj Close]]-MA1SONY[[#This Row],[3-MA]])</f>
        <v>-1.9313000000000073</v>
      </c>
      <c r="K252" s="18">
        <f t="shared" si="17"/>
        <v>3.7299196900000284</v>
      </c>
      <c r="L252" s="18">
        <f>ABS(MA1SONY[[#This Row],[Erorr 2]])</f>
        <v>1.9313000000000073</v>
      </c>
      <c r="M252" s="33">
        <f>MA1SONY[[#This Row],[Abs Erorr 2]]/MA1SONY[[#This Row],[Adj Close]]</f>
        <v>1.7030593870644095E-2</v>
      </c>
      <c r="N252" s="31">
        <f t="shared" si="19"/>
        <v>112.03275000000001</v>
      </c>
      <c r="O252" s="35">
        <f>MA1SONY[[#This Row],[Adj Close]]-MA1SONY[[#This Row],[6-MA]]</f>
        <v>1.3690499999999872</v>
      </c>
      <c r="P252" s="18">
        <f>(MA1SONY[[#This Row],[Adj Close]]-N252)^2</f>
        <v>1.8742979024999651</v>
      </c>
      <c r="Q252" s="18">
        <f>ABS(MA1SONY[[#This Row],[Erorr 3]])</f>
        <v>1.3690499999999872</v>
      </c>
      <c r="R252" s="36">
        <f>MA1SONY[[#This Row],[Abs Erorr 3]]/MA1SONY[[#This Row],[Adj Close]]</f>
        <v>1.2072559694819547E-2</v>
      </c>
    </row>
    <row r="253" spans="2:18">
      <c r="B253" s="26">
        <v>44146.291666666664</v>
      </c>
      <c r="C253" s="22">
        <v>116.8439</v>
      </c>
      <c r="D253" s="31">
        <f t="shared" si="16"/>
        <v>113.40179999999999</v>
      </c>
      <c r="E253" s="32">
        <f>MA1SONY[[#This Row],[Adj Close]]-MA1SONY[[#This Row],[Naive Trend ]]</f>
        <v>3.4421000000000106</v>
      </c>
      <c r="F253" s="22">
        <f t="shared" si="15"/>
        <v>11.848052410000072</v>
      </c>
      <c r="G253" s="22">
        <f>ABS(MA1SONY[[#This Row],[Erorr 1]])</f>
        <v>3.4421000000000106</v>
      </c>
      <c r="H253" s="33">
        <f>MA1SONY[[#This Row],[Abs Erorr 1]]/MA1SONY[[#This Row],[Adj Close]]</f>
        <v>2.9458961914143659E-2</v>
      </c>
      <c r="I253" s="31">
        <f t="shared" si="18"/>
        <v>114.40249999999999</v>
      </c>
      <c r="J253" s="34">
        <f>(MA1SONY[[#This Row],[Adj Close]]-MA1SONY[[#This Row],[3-MA]])</f>
        <v>2.4414000000000158</v>
      </c>
      <c r="K253" s="18">
        <f t="shared" si="17"/>
        <v>5.9604339600000769</v>
      </c>
      <c r="L253" s="18">
        <f>ABS(MA1SONY[[#This Row],[Erorr 2]])</f>
        <v>2.4414000000000158</v>
      </c>
      <c r="M253" s="33">
        <f>MA1SONY[[#This Row],[Abs Erorr 2]]/MA1SONY[[#This Row],[Adj Close]]</f>
        <v>2.0894543917140865E-2</v>
      </c>
      <c r="N253" s="31">
        <f t="shared" si="19"/>
        <v>113.2367</v>
      </c>
      <c r="O253" s="35">
        <f>MA1SONY[[#This Row],[Adj Close]]-MA1SONY[[#This Row],[6-MA]]</f>
        <v>3.607200000000006</v>
      </c>
      <c r="P253" s="18">
        <f>(MA1SONY[[#This Row],[Adj Close]]-N253)^2</f>
        <v>13.011891840000043</v>
      </c>
      <c r="Q253" s="18">
        <f>ABS(MA1SONY[[#This Row],[Erorr 3]])</f>
        <v>3.607200000000006</v>
      </c>
      <c r="R253" s="36">
        <f>MA1SONY[[#This Row],[Abs Erorr 3]]/MA1SONY[[#This Row],[Adj Close]]</f>
        <v>3.0871958228029069E-2</v>
      </c>
    </row>
    <row r="254" spans="2:18">
      <c r="B254" s="26">
        <v>44147.291666666664</v>
      </c>
      <c r="C254" s="22">
        <v>116.5701</v>
      </c>
      <c r="D254" s="31">
        <f t="shared" si="16"/>
        <v>116.8439</v>
      </c>
      <c r="E254" s="32">
        <f>MA1SONY[[#This Row],[Adj Close]]-MA1SONY[[#This Row],[Naive Trend ]]</f>
        <v>-0.27380000000000848</v>
      </c>
      <c r="F254" s="22">
        <f t="shared" si="15"/>
        <v>7.4966440000004644E-2</v>
      </c>
      <c r="G254" s="22">
        <f>ABS(MA1SONY[[#This Row],[Erorr 1]])</f>
        <v>0.27380000000000848</v>
      </c>
      <c r="H254" s="33">
        <f>MA1SONY[[#This Row],[Abs Erorr 1]]/MA1SONY[[#This Row],[Adj Close]]</f>
        <v>2.3488012792303387E-3</v>
      </c>
      <c r="I254" s="31">
        <f t="shared" si="18"/>
        <v>114.66326666666667</v>
      </c>
      <c r="J254" s="34">
        <f>(MA1SONY[[#This Row],[Adj Close]]-MA1SONY[[#This Row],[3-MA]])</f>
        <v>1.9068333333333243</v>
      </c>
      <c r="K254" s="18">
        <f t="shared" si="17"/>
        <v>3.6360133611110768</v>
      </c>
      <c r="L254" s="18">
        <f>ABS(MA1SONY[[#This Row],[Erorr 2]])</f>
        <v>1.9068333333333243</v>
      </c>
      <c r="M254" s="33">
        <f>MA1SONY[[#This Row],[Abs Erorr 2]]/MA1SONY[[#This Row],[Adj Close]]</f>
        <v>1.6357825319986207E-2</v>
      </c>
      <c r="N254" s="31">
        <f t="shared" si="19"/>
        <v>114.74263333333333</v>
      </c>
      <c r="O254" s="35">
        <f>MA1SONY[[#This Row],[Adj Close]]-MA1SONY[[#This Row],[6-MA]]</f>
        <v>1.8274666666666661</v>
      </c>
      <c r="P254" s="18">
        <f>(MA1SONY[[#This Row],[Adj Close]]-N254)^2</f>
        <v>3.3396344177777757</v>
      </c>
      <c r="Q254" s="18">
        <f>ABS(MA1SONY[[#This Row],[Erorr 3]])</f>
        <v>1.8274666666666661</v>
      </c>
      <c r="R254" s="36">
        <f>MA1SONY[[#This Row],[Abs Erorr 3]]/MA1SONY[[#This Row],[Adj Close]]</f>
        <v>1.5676976057039209E-2</v>
      </c>
    </row>
    <row r="255" spans="2:18">
      <c r="B255" s="26">
        <v>44148.291666666664</v>
      </c>
      <c r="C255" s="22">
        <v>116.619</v>
      </c>
      <c r="D255" s="31">
        <f t="shared" si="16"/>
        <v>116.5701</v>
      </c>
      <c r="E255" s="32">
        <f>MA1SONY[[#This Row],[Adj Close]]-MA1SONY[[#This Row],[Naive Trend ]]</f>
        <v>4.8900000000003274E-2</v>
      </c>
      <c r="F255" s="22">
        <f t="shared" si="15"/>
        <v>2.39121000000032E-3</v>
      </c>
      <c r="G255" s="22">
        <f>ABS(MA1SONY[[#This Row],[Erorr 1]])</f>
        <v>4.8900000000003274E-2</v>
      </c>
      <c r="H255" s="33">
        <f>MA1SONY[[#This Row],[Abs Erorr 1]]/MA1SONY[[#This Row],[Adj Close]]</f>
        <v>4.1931417693517588E-4</v>
      </c>
      <c r="I255" s="31">
        <f t="shared" si="18"/>
        <v>115.60526666666665</v>
      </c>
      <c r="J255" s="34">
        <f>(MA1SONY[[#This Row],[Adj Close]]-MA1SONY[[#This Row],[3-MA]])</f>
        <v>1.0137333333333487</v>
      </c>
      <c r="K255" s="18">
        <f t="shared" si="17"/>
        <v>1.0276552711111422</v>
      </c>
      <c r="L255" s="18">
        <f>ABS(MA1SONY[[#This Row],[Erorr 2]])</f>
        <v>1.0137333333333487</v>
      </c>
      <c r="M255" s="33">
        <f>MA1SONY[[#This Row],[Abs Erorr 2]]/MA1SONY[[#This Row],[Adj Close]]</f>
        <v>8.692694443729998E-3</v>
      </c>
      <c r="N255" s="31">
        <f t="shared" si="19"/>
        <v>115.46918333333333</v>
      </c>
      <c r="O255" s="35">
        <f>MA1SONY[[#This Row],[Adj Close]]-MA1SONY[[#This Row],[6-MA]]</f>
        <v>1.1498166666666663</v>
      </c>
      <c r="P255" s="18">
        <f>(MA1SONY[[#This Row],[Adj Close]]-N255)^2</f>
        <v>1.3220783669444436</v>
      </c>
      <c r="Q255" s="18">
        <f>ABS(MA1SONY[[#This Row],[Erorr 3]])</f>
        <v>1.1498166666666663</v>
      </c>
      <c r="R255" s="36">
        <f>MA1SONY[[#This Row],[Abs Erorr 3]]/MA1SONY[[#This Row],[Adj Close]]</f>
        <v>9.8595997793384117E-3</v>
      </c>
    </row>
    <row r="256" spans="2:18">
      <c r="B256" s="26">
        <v>44151.291666666664</v>
      </c>
      <c r="C256" s="22">
        <v>117.636</v>
      </c>
      <c r="D256" s="31">
        <f t="shared" si="16"/>
        <v>116.619</v>
      </c>
      <c r="E256" s="32">
        <f>MA1SONY[[#This Row],[Adj Close]]-MA1SONY[[#This Row],[Naive Trend ]]</f>
        <v>1.0169999999999959</v>
      </c>
      <c r="F256" s="22">
        <f t="shared" si="15"/>
        <v>1.0342889999999916</v>
      </c>
      <c r="G256" s="22">
        <f>ABS(MA1SONY[[#This Row],[Erorr 1]])</f>
        <v>1.0169999999999959</v>
      </c>
      <c r="H256" s="33">
        <f>MA1SONY[[#This Row],[Abs Erorr 1]]/MA1SONY[[#This Row],[Adj Close]]</f>
        <v>8.6453126593899476E-3</v>
      </c>
      <c r="I256" s="31">
        <f t="shared" si="18"/>
        <v>116.67766666666667</v>
      </c>
      <c r="J256" s="34">
        <f>(MA1SONY[[#This Row],[Adj Close]]-MA1SONY[[#This Row],[3-MA]])</f>
        <v>0.9583333333333286</v>
      </c>
      <c r="K256" s="18">
        <f t="shared" si="17"/>
        <v>0.91840277777776869</v>
      </c>
      <c r="L256" s="18">
        <f>ABS(MA1SONY[[#This Row],[Erorr 2]])</f>
        <v>0.9583333333333286</v>
      </c>
      <c r="M256" s="33">
        <f>MA1SONY[[#This Row],[Abs Erorr 2]]/MA1SONY[[#This Row],[Adj Close]]</f>
        <v>8.1465991136499757E-3</v>
      </c>
      <c r="N256" s="31">
        <f t="shared" si="19"/>
        <v>115.54008333333333</v>
      </c>
      <c r="O256" s="35">
        <f>MA1SONY[[#This Row],[Adj Close]]-MA1SONY[[#This Row],[6-MA]]</f>
        <v>2.0959166666666675</v>
      </c>
      <c r="P256" s="18">
        <f>(MA1SONY[[#This Row],[Adj Close]]-N256)^2</f>
        <v>4.392866673611115</v>
      </c>
      <c r="Q256" s="18">
        <f>ABS(MA1SONY[[#This Row],[Erorr 3]])</f>
        <v>2.0959166666666675</v>
      </c>
      <c r="R256" s="36">
        <f>MA1SONY[[#This Row],[Abs Erorr 3]]/MA1SONY[[#This Row],[Adj Close]]</f>
        <v>1.7816966461514056E-2</v>
      </c>
    </row>
    <row r="257" spans="2:18">
      <c r="B257" s="26">
        <v>44152.291666666664</v>
      </c>
      <c r="C257" s="22">
        <v>116.7461</v>
      </c>
      <c r="D257" s="31">
        <f t="shared" si="16"/>
        <v>117.636</v>
      </c>
      <c r="E257" s="32">
        <f>MA1SONY[[#This Row],[Adj Close]]-MA1SONY[[#This Row],[Naive Trend ]]</f>
        <v>-0.88989999999999725</v>
      </c>
      <c r="F257" s="22">
        <f t="shared" si="15"/>
        <v>0.79192200999999507</v>
      </c>
      <c r="G257" s="22">
        <f>ABS(MA1SONY[[#This Row],[Erorr 1]])</f>
        <v>0.88989999999999725</v>
      </c>
      <c r="H257" s="33">
        <f>MA1SONY[[#This Row],[Abs Erorr 1]]/MA1SONY[[#This Row],[Adj Close]]</f>
        <v>7.6225244355057446E-3</v>
      </c>
      <c r="I257" s="31">
        <f t="shared" si="18"/>
        <v>116.94170000000001</v>
      </c>
      <c r="J257" s="34">
        <f>(MA1SONY[[#This Row],[Adj Close]]-MA1SONY[[#This Row],[3-MA]])</f>
        <v>-0.1956000000000131</v>
      </c>
      <c r="K257" s="18">
        <f t="shared" si="17"/>
        <v>3.825936000000512E-2</v>
      </c>
      <c r="L257" s="18">
        <f>ABS(MA1SONY[[#This Row],[Erorr 2]])</f>
        <v>0.1956000000000131</v>
      </c>
      <c r="M257" s="33">
        <f>MA1SONY[[#This Row],[Abs Erorr 2]]/MA1SONY[[#This Row],[Adj Close]]</f>
        <v>1.6754306996123475E-3</v>
      </c>
      <c r="N257" s="31">
        <f t="shared" si="19"/>
        <v>115.80248333333333</v>
      </c>
      <c r="O257" s="35">
        <f>MA1SONY[[#This Row],[Adj Close]]-MA1SONY[[#This Row],[6-MA]]</f>
        <v>0.94361666666667077</v>
      </c>
      <c r="P257" s="18">
        <f>(MA1SONY[[#This Row],[Adj Close]]-N257)^2</f>
        <v>0.89041241361111889</v>
      </c>
      <c r="Q257" s="18">
        <f>ABS(MA1SONY[[#This Row],[Erorr 3]])</f>
        <v>0.94361666666667077</v>
      </c>
      <c r="R257" s="36">
        <f>MA1SONY[[#This Row],[Abs Erorr 3]]/MA1SONY[[#This Row],[Adj Close]]</f>
        <v>8.0826397341467581E-3</v>
      </c>
    </row>
    <row r="258" spans="2:18">
      <c r="B258" s="26">
        <v>44153.291666666664</v>
      </c>
      <c r="C258" s="22">
        <v>115.4162</v>
      </c>
      <c r="D258" s="31">
        <f t="shared" si="16"/>
        <v>116.7461</v>
      </c>
      <c r="E258" s="32">
        <f>MA1SONY[[#This Row],[Adj Close]]-MA1SONY[[#This Row],[Naive Trend ]]</f>
        <v>-1.329899999999995</v>
      </c>
      <c r="F258" s="22">
        <f t="shared" si="15"/>
        <v>1.7686340099999867</v>
      </c>
      <c r="G258" s="22">
        <f>ABS(MA1SONY[[#This Row],[Erorr 1]])</f>
        <v>1.329899999999995</v>
      </c>
      <c r="H258" s="33">
        <f>MA1SONY[[#This Row],[Abs Erorr 1]]/MA1SONY[[#This Row],[Adj Close]]</f>
        <v>1.152264586773776E-2</v>
      </c>
      <c r="I258" s="31">
        <f t="shared" si="18"/>
        <v>117.00036666666666</v>
      </c>
      <c r="J258" s="34">
        <f>(MA1SONY[[#This Row],[Adj Close]]-MA1SONY[[#This Row],[3-MA]])</f>
        <v>-1.5841666666666612</v>
      </c>
      <c r="K258" s="18">
        <f t="shared" si="17"/>
        <v>2.5095840277777604</v>
      </c>
      <c r="L258" s="18">
        <f>ABS(MA1SONY[[#This Row],[Erorr 2]])</f>
        <v>1.5841666666666612</v>
      </c>
      <c r="M258" s="33">
        <f>MA1SONY[[#This Row],[Abs Erorr 2]]/MA1SONY[[#This Row],[Adj Close]]</f>
        <v>1.3725687266316696E-2</v>
      </c>
      <c r="N258" s="31">
        <f t="shared" si="19"/>
        <v>116.30281666666666</v>
      </c>
      <c r="O258" s="35">
        <f>MA1SONY[[#This Row],[Adj Close]]-MA1SONY[[#This Row],[6-MA]]</f>
        <v>-0.8866166666666544</v>
      </c>
      <c r="P258" s="18">
        <f>(MA1SONY[[#This Row],[Adj Close]]-N258)^2</f>
        <v>0.78608911361108935</v>
      </c>
      <c r="Q258" s="18">
        <f>ABS(MA1SONY[[#This Row],[Erorr 3]])</f>
        <v>0.8866166666666544</v>
      </c>
      <c r="R258" s="36">
        <f>MA1SONY[[#This Row],[Abs Erorr 3]]/MA1SONY[[#This Row],[Adj Close]]</f>
        <v>7.6819083167411015E-3</v>
      </c>
    </row>
    <row r="259" spans="2:18">
      <c r="B259" s="26">
        <v>44154.291666666664</v>
      </c>
      <c r="C259" s="22">
        <v>116.0127</v>
      </c>
      <c r="D259" s="31">
        <f t="shared" si="16"/>
        <v>115.4162</v>
      </c>
      <c r="E259" s="32">
        <f>MA1SONY[[#This Row],[Adj Close]]-MA1SONY[[#This Row],[Naive Trend ]]</f>
        <v>0.59649999999999181</v>
      </c>
      <c r="F259" s="22">
        <f t="shared" si="15"/>
        <v>0.35581224999999023</v>
      </c>
      <c r="G259" s="22">
        <f>ABS(MA1SONY[[#This Row],[Erorr 1]])</f>
        <v>0.59649999999999181</v>
      </c>
      <c r="H259" s="33">
        <f>MA1SONY[[#This Row],[Abs Erorr 1]]/MA1SONY[[#This Row],[Adj Close]]</f>
        <v>5.1416784541691712E-3</v>
      </c>
      <c r="I259" s="31">
        <f t="shared" si="18"/>
        <v>116.59943333333332</v>
      </c>
      <c r="J259" s="34">
        <f>(MA1SONY[[#This Row],[Adj Close]]-MA1SONY[[#This Row],[3-MA]])</f>
        <v>-0.58673333333332778</v>
      </c>
      <c r="K259" s="18">
        <f t="shared" si="17"/>
        <v>0.34425600444443794</v>
      </c>
      <c r="L259" s="18">
        <f>ABS(MA1SONY[[#This Row],[Erorr 2]])</f>
        <v>0.58673333333332778</v>
      </c>
      <c r="M259" s="33">
        <f>MA1SONY[[#This Row],[Abs Erorr 2]]/MA1SONY[[#This Row],[Adj Close]]</f>
        <v>5.0574922688061547E-3</v>
      </c>
      <c r="N259" s="31">
        <f t="shared" si="19"/>
        <v>116.63855</v>
      </c>
      <c r="O259" s="35">
        <f>MA1SONY[[#This Row],[Adj Close]]-MA1SONY[[#This Row],[6-MA]]</f>
        <v>-0.6258499999999998</v>
      </c>
      <c r="P259" s="18">
        <f>(MA1SONY[[#This Row],[Adj Close]]-N259)^2</f>
        <v>0.39168822249999974</v>
      </c>
      <c r="Q259" s="18">
        <f>ABS(MA1SONY[[#This Row],[Erorr 3]])</f>
        <v>0.6258499999999998</v>
      </c>
      <c r="R259" s="36">
        <f>MA1SONY[[#This Row],[Abs Erorr 3]]/MA1SONY[[#This Row],[Adj Close]]</f>
        <v>5.3946679975554381E-3</v>
      </c>
    </row>
    <row r="260" spans="2:18">
      <c r="B260" s="26">
        <v>44155.291666666664</v>
      </c>
      <c r="C260" s="22">
        <v>114.7415</v>
      </c>
      <c r="D260" s="31">
        <f t="shared" si="16"/>
        <v>116.0127</v>
      </c>
      <c r="E260" s="32">
        <f>MA1SONY[[#This Row],[Adj Close]]-MA1SONY[[#This Row],[Naive Trend ]]</f>
        <v>-1.2711999999999932</v>
      </c>
      <c r="F260" s="22">
        <f t="shared" ref="F260:F323" si="20">(C260-D260)^2</f>
        <v>1.6159494399999828</v>
      </c>
      <c r="G260" s="22">
        <f>ABS(MA1SONY[[#This Row],[Erorr 1]])</f>
        <v>1.2711999999999932</v>
      </c>
      <c r="H260" s="33">
        <f>MA1SONY[[#This Row],[Abs Erorr 1]]/MA1SONY[[#This Row],[Adj Close]]</f>
        <v>1.1078816295760411E-2</v>
      </c>
      <c r="I260" s="31">
        <f t="shared" si="18"/>
        <v>116.05833333333334</v>
      </c>
      <c r="J260" s="34">
        <f>(MA1SONY[[#This Row],[Adj Close]]-MA1SONY[[#This Row],[3-MA]])</f>
        <v>-1.3168333333333351</v>
      </c>
      <c r="K260" s="18">
        <f t="shared" si="17"/>
        <v>1.7340500277777824</v>
      </c>
      <c r="L260" s="18">
        <f>ABS(MA1SONY[[#This Row],[Erorr 2]])</f>
        <v>1.3168333333333351</v>
      </c>
      <c r="M260" s="33">
        <f>MA1SONY[[#This Row],[Abs Erorr 2]]/MA1SONY[[#This Row],[Adj Close]]</f>
        <v>1.1476521862912155E-2</v>
      </c>
      <c r="N260" s="31">
        <f t="shared" si="19"/>
        <v>116.50001666666667</v>
      </c>
      <c r="O260" s="35">
        <f>MA1SONY[[#This Row],[Adj Close]]-MA1SONY[[#This Row],[6-MA]]</f>
        <v>-1.7585166666666652</v>
      </c>
      <c r="P260" s="18">
        <f>(MA1SONY[[#This Row],[Adj Close]]-N260)^2</f>
        <v>3.0923808669444393</v>
      </c>
      <c r="Q260" s="18">
        <f>ABS(MA1SONY[[#This Row],[Erorr 3]])</f>
        <v>1.7585166666666652</v>
      </c>
      <c r="R260" s="36">
        <f>MA1SONY[[#This Row],[Abs Erorr 3]]/MA1SONY[[#This Row],[Adj Close]]</f>
        <v>1.5325899231460851E-2</v>
      </c>
    </row>
    <row r="261" spans="2:18">
      <c r="B261" s="26">
        <v>44158.291666666664</v>
      </c>
      <c r="C261" s="22">
        <v>111.3288</v>
      </c>
      <c r="D261" s="31">
        <f t="shared" ref="D261:D324" si="21">C260</f>
        <v>114.7415</v>
      </c>
      <c r="E261" s="32">
        <f>MA1SONY[[#This Row],[Adj Close]]-MA1SONY[[#This Row],[Naive Trend ]]</f>
        <v>-3.412700000000001</v>
      </c>
      <c r="F261" s="22">
        <f t="shared" si="20"/>
        <v>11.646521290000006</v>
      </c>
      <c r="G261" s="22">
        <f>ABS(MA1SONY[[#This Row],[Erorr 1]])</f>
        <v>3.412700000000001</v>
      </c>
      <c r="H261" s="33">
        <f>MA1SONY[[#This Row],[Abs Erorr 1]]/MA1SONY[[#This Row],[Adj Close]]</f>
        <v>3.0654242208664792E-2</v>
      </c>
      <c r="I261" s="31">
        <f t="shared" si="18"/>
        <v>115.39013333333332</v>
      </c>
      <c r="J261" s="34">
        <f>(MA1SONY[[#This Row],[Adj Close]]-MA1SONY[[#This Row],[3-MA]])</f>
        <v>-4.061333333333323</v>
      </c>
      <c r="K261" s="18">
        <f t="shared" si="17"/>
        <v>16.49442844444436</v>
      </c>
      <c r="L261" s="18">
        <f>ABS(MA1SONY[[#This Row],[Erorr 2]])</f>
        <v>4.061333333333323</v>
      </c>
      <c r="M261" s="33">
        <f>MA1SONY[[#This Row],[Abs Erorr 2]]/MA1SONY[[#This Row],[Adj Close]]</f>
        <v>3.6480527350814189E-2</v>
      </c>
      <c r="N261" s="31">
        <f t="shared" si="19"/>
        <v>116.19525</v>
      </c>
      <c r="O261" s="35">
        <f>MA1SONY[[#This Row],[Adj Close]]-MA1SONY[[#This Row],[6-MA]]</f>
        <v>-4.8664500000000004</v>
      </c>
      <c r="P261" s="18">
        <f>(MA1SONY[[#This Row],[Adj Close]]-N261)^2</f>
        <v>23.682335602500004</v>
      </c>
      <c r="Q261" s="18">
        <f>ABS(MA1SONY[[#This Row],[Erorr 3]])</f>
        <v>4.8664500000000004</v>
      </c>
      <c r="R261" s="36">
        <f>MA1SONY[[#This Row],[Abs Erorr 3]]/MA1SONY[[#This Row],[Adj Close]]</f>
        <v>4.3712408648974931E-2</v>
      </c>
    </row>
    <row r="262" spans="2:18">
      <c r="B262" s="26">
        <v>44159.291666666664</v>
      </c>
      <c r="C262" s="22">
        <v>112.61960000000001</v>
      </c>
      <c r="D262" s="31">
        <f t="shared" si="21"/>
        <v>111.3288</v>
      </c>
      <c r="E262" s="32">
        <f>MA1SONY[[#This Row],[Adj Close]]-MA1SONY[[#This Row],[Naive Trend ]]</f>
        <v>1.2908000000000044</v>
      </c>
      <c r="F262" s="22">
        <f t="shared" si="20"/>
        <v>1.6661646400000114</v>
      </c>
      <c r="G262" s="22">
        <f>ABS(MA1SONY[[#This Row],[Erorr 1]])</f>
        <v>1.2908000000000044</v>
      </c>
      <c r="H262" s="33">
        <f>MA1SONY[[#This Row],[Abs Erorr 1]]/MA1SONY[[#This Row],[Adj Close]]</f>
        <v>1.1461592831088056E-2</v>
      </c>
      <c r="I262" s="31">
        <f t="shared" si="18"/>
        <v>114.02766666666666</v>
      </c>
      <c r="J262" s="34">
        <f>(MA1SONY[[#This Row],[Adj Close]]-MA1SONY[[#This Row],[3-MA]])</f>
        <v>-1.4080666666666559</v>
      </c>
      <c r="K262" s="18">
        <f t="shared" ref="K262:K325" si="22">(C262-I262)^2</f>
        <v>1.9826517377777475</v>
      </c>
      <c r="L262" s="18">
        <f>ABS(MA1SONY[[#This Row],[Erorr 2]])</f>
        <v>1.4080666666666559</v>
      </c>
      <c r="M262" s="33">
        <f>MA1SONY[[#This Row],[Abs Erorr 2]]/MA1SONY[[#This Row],[Adj Close]]</f>
        <v>1.2502856222776993E-2</v>
      </c>
      <c r="N262" s="31">
        <f t="shared" si="19"/>
        <v>115.31355000000001</v>
      </c>
      <c r="O262" s="35">
        <f>MA1SONY[[#This Row],[Adj Close]]-MA1SONY[[#This Row],[6-MA]]</f>
        <v>-2.693950000000001</v>
      </c>
      <c r="P262" s="18">
        <f>(MA1SONY[[#This Row],[Adj Close]]-N262)^2</f>
        <v>7.2573666025000048</v>
      </c>
      <c r="Q262" s="18">
        <f>ABS(MA1SONY[[#This Row],[Erorr 3]])</f>
        <v>2.693950000000001</v>
      </c>
      <c r="R262" s="36">
        <f>MA1SONY[[#This Row],[Abs Erorr 3]]/MA1SONY[[#This Row],[Adj Close]]</f>
        <v>2.3920791762712716E-2</v>
      </c>
    </row>
    <row r="263" spans="2:18">
      <c r="B263" s="26">
        <v>44160.291666666664</v>
      </c>
      <c r="C263" s="22">
        <v>113.4605</v>
      </c>
      <c r="D263" s="31">
        <f t="shared" si="21"/>
        <v>112.61960000000001</v>
      </c>
      <c r="E263" s="32">
        <f>MA1SONY[[#This Row],[Adj Close]]-MA1SONY[[#This Row],[Naive Trend ]]</f>
        <v>0.84089999999999065</v>
      </c>
      <c r="F263" s="22">
        <f t="shared" si="20"/>
        <v>0.70711280999998427</v>
      </c>
      <c r="G263" s="22">
        <f>ABS(MA1SONY[[#This Row],[Erorr 1]])</f>
        <v>0.84089999999999065</v>
      </c>
      <c r="H263" s="33">
        <f>MA1SONY[[#This Row],[Abs Erorr 1]]/MA1SONY[[#This Row],[Adj Close]]</f>
        <v>7.4113898669580219E-3</v>
      </c>
      <c r="I263" s="31">
        <f t="shared" ref="I263:I326" si="23">AVERAGE(C260:C262)</f>
        <v>112.89663333333334</v>
      </c>
      <c r="J263" s="34">
        <f>(MA1SONY[[#This Row],[Adj Close]]-MA1SONY[[#This Row],[3-MA]])</f>
        <v>0.56386666666665519</v>
      </c>
      <c r="K263" s="18">
        <f t="shared" si="22"/>
        <v>0.31794561777776481</v>
      </c>
      <c r="L263" s="18">
        <f>ABS(MA1SONY[[#This Row],[Erorr 2]])</f>
        <v>0.56386666666665519</v>
      </c>
      <c r="M263" s="33">
        <f>MA1SONY[[#This Row],[Abs Erorr 2]]/MA1SONY[[#This Row],[Adj Close]]</f>
        <v>4.9697178019368436E-3</v>
      </c>
      <c r="N263" s="31">
        <f t="shared" si="19"/>
        <v>114.47748333333334</v>
      </c>
      <c r="O263" s="35">
        <f>MA1SONY[[#This Row],[Adj Close]]-MA1SONY[[#This Row],[6-MA]]</f>
        <v>-1.0169833333333429</v>
      </c>
      <c r="P263" s="18">
        <f>(MA1SONY[[#This Row],[Adj Close]]-N263)^2</f>
        <v>1.0342551002777973</v>
      </c>
      <c r="Q263" s="18">
        <f>ABS(MA1SONY[[#This Row],[Erorr 3]])</f>
        <v>1.0169833333333429</v>
      </c>
      <c r="R263" s="36">
        <f>MA1SONY[[#This Row],[Abs Erorr 3]]/MA1SONY[[#This Row],[Adj Close]]</f>
        <v>8.9633249750648274E-3</v>
      </c>
    </row>
    <row r="264" spans="2:18">
      <c r="B264" s="26">
        <v>44162.291666666664</v>
      </c>
      <c r="C264" s="22">
        <v>114.0081</v>
      </c>
      <c r="D264" s="31">
        <f t="shared" si="21"/>
        <v>113.4605</v>
      </c>
      <c r="E264" s="32">
        <f>MA1SONY[[#This Row],[Adj Close]]-MA1SONY[[#This Row],[Naive Trend ]]</f>
        <v>0.54760000000000275</v>
      </c>
      <c r="F264" s="22">
        <f t="shared" si="20"/>
        <v>0.29986576000000303</v>
      </c>
      <c r="G264" s="22">
        <f>ABS(MA1SONY[[#This Row],[Erorr 1]])</f>
        <v>0.54760000000000275</v>
      </c>
      <c r="H264" s="33">
        <f>MA1SONY[[#This Row],[Abs Erorr 1]]/MA1SONY[[#This Row],[Adj Close]]</f>
        <v>4.8031674942394685E-3</v>
      </c>
      <c r="I264" s="31">
        <f t="shared" si="23"/>
        <v>112.46963333333333</v>
      </c>
      <c r="J264" s="34">
        <f>(MA1SONY[[#This Row],[Adj Close]]-MA1SONY[[#This Row],[3-MA]])</f>
        <v>1.5384666666666647</v>
      </c>
      <c r="K264" s="18">
        <f t="shared" si="22"/>
        <v>2.3668796844444384</v>
      </c>
      <c r="L264" s="18">
        <f>ABS(MA1SONY[[#This Row],[Erorr 2]])</f>
        <v>1.5384666666666647</v>
      </c>
      <c r="M264" s="33">
        <f>MA1SONY[[#This Row],[Abs Erorr 2]]/MA1SONY[[#This Row],[Adj Close]]</f>
        <v>1.3494362827436513E-2</v>
      </c>
      <c r="N264" s="31">
        <f t="shared" si="19"/>
        <v>113.92988333333334</v>
      </c>
      <c r="O264" s="35">
        <f>MA1SONY[[#This Row],[Adj Close]]-MA1SONY[[#This Row],[6-MA]]</f>
        <v>7.8216666666662604E-2</v>
      </c>
      <c r="P264" s="18">
        <f>(MA1SONY[[#This Row],[Adj Close]]-N264)^2</f>
        <v>6.1178469444438093E-3</v>
      </c>
      <c r="Q264" s="18">
        <f>ABS(MA1SONY[[#This Row],[Erorr 3]])</f>
        <v>7.8216666666662604E-2</v>
      </c>
      <c r="R264" s="36">
        <f>MA1SONY[[#This Row],[Abs Erorr 3]]/MA1SONY[[#This Row],[Adj Close]]</f>
        <v>6.8606236457464519E-4</v>
      </c>
    </row>
    <row r="265" spans="2:18">
      <c r="B265" s="26">
        <v>44165.291666666664</v>
      </c>
      <c r="C265" s="22">
        <v>116.4136</v>
      </c>
      <c r="D265" s="31">
        <f t="shared" si="21"/>
        <v>114.0081</v>
      </c>
      <c r="E265" s="32">
        <f>MA1SONY[[#This Row],[Adj Close]]-MA1SONY[[#This Row],[Naive Trend ]]</f>
        <v>2.4055000000000035</v>
      </c>
      <c r="F265" s="22">
        <f t="shared" si="20"/>
        <v>5.7864302500000173</v>
      </c>
      <c r="G265" s="22">
        <f>ABS(MA1SONY[[#This Row],[Erorr 1]])</f>
        <v>2.4055000000000035</v>
      </c>
      <c r="H265" s="33">
        <f>MA1SONY[[#This Row],[Abs Erorr 1]]/MA1SONY[[#This Row],[Adj Close]]</f>
        <v>2.0663393280510211E-2</v>
      </c>
      <c r="I265" s="31">
        <f t="shared" si="23"/>
        <v>113.36273333333334</v>
      </c>
      <c r="J265" s="34">
        <f>(MA1SONY[[#This Row],[Adj Close]]-MA1SONY[[#This Row],[3-MA]])</f>
        <v>3.0508666666666642</v>
      </c>
      <c r="K265" s="18">
        <f t="shared" si="22"/>
        <v>9.307787417777762</v>
      </c>
      <c r="L265" s="18">
        <f>ABS(MA1SONY[[#This Row],[Erorr 2]])</f>
        <v>3.0508666666666642</v>
      </c>
      <c r="M265" s="33">
        <f>MA1SONY[[#This Row],[Abs Erorr 2]]/MA1SONY[[#This Row],[Adj Close]]</f>
        <v>2.6207132729051109E-2</v>
      </c>
      <c r="N265" s="31">
        <f t="shared" si="19"/>
        <v>113.6952</v>
      </c>
      <c r="O265" s="35">
        <f>MA1SONY[[#This Row],[Adj Close]]-MA1SONY[[#This Row],[6-MA]]</f>
        <v>2.7184000000000026</v>
      </c>
      <c r="P265" s="18">
        <f>(MA1SONY[[#This Row],[Adj Close]]-N265)^2</f>
        <v>7.3896985600000145</v>
      </c>
      <c r="Q265" s="18">
        <f>ABS(MA1SONY[[#This Row],[Erorr 3]])</f>
        <v>2.7184000000000026</v>
      </c>
      <c r="R265" s="36">
        <f>MA1SONY[[#This Row],[Abs Erorr 3]]/MA1SONY[[#This Row],[Adj Close]]</f>
        <v>2.3351223568380347E-2</v>
      </c>
    </row>
    <row r="266" spans="2:18">
      <c r="B266" s="26">
        <v>44166.291666666664</v>
      </c>
      <c r="C266" s="22">
        <v>120.00239999999999</v>
      </c>
      <c r="D266" s="31">
        <f t="shared" si="21"/>
        <v>116.4136</v>
      </c>
      <c r="E266" s="32">
        <f>MA1SONY[[#This Row],[Adj Close]]-MA1SONY[[#This Row],[Naive Trend ]]</f>
        <v>3.588799999999992</v>
      </c>
      <c r="F266" s="22">
        <f t="shared" si="20"/>
        <v>12.879485439999943</v>
      </c>
      <c r="G266" s="22">
        <f>ABS(MA1SONY[[#This Row],[Erorr 1]])</f>
        <v>3.588799999999992</v>
      </c>
      <c r="H266" s="33">
        <f>MA1SONY[[#This Row],[Abs Erorr 1]]/MA1SONY[[#This Row],[Adj Close]]</f>
        <v>2.9906068545295695E-2</v>
      </c>
      <c r="I266" s="31">
        <f t="shared" si="23"/>
        <v>114.62740000000001</v>
      </c>
      <c r="J266" s="34">
        <f>(MA1SONY[[#This Row],[Adj Close]]-MA1SONY[[#This Row],[3-MA]])</f>
        <v>5.3749999999999858</v>
      </c>
      <c r="K266" s="18">
        <f t="shared" si="22"/>
        <v>28.890624999999847</v>
      </c>
      <c r="L266" s="18">
        <f>ABS(MA1SONY[[#This Row],[Erorr 2]])</f>
        <v>5.3749999999999858</v>
      </c>
      <c r="M266" s="33">
        <f>MA1SONY[[#This Row],[Abs Erorr 2]]/MA1SONY[[#This Row],[Adj Close]]</f>
        <v>4.4790770851249523E-2</v>
      </c>
      <c r="N266" s="31">
        <f t="shared" ref="N266:N329" si="24">AVERAGE(C260:C265)</f>
        <v>113.76201666666667</v>
      </c>
      <c r="O266" s="35">
        <f>MA1SONY[[#This Row],[Adj Close]]-MA1SONY[[#This Row],[6-MA]]</f>
        <v>6.2403833333333267</v>
      </c>
      <c r="P266" s="18">
        <f>(MA1SONY[[#This Row],[Adj Close]]-N266)^2</f>
        <v>38.942384146944363</v>
      </c>
      <c r="Q266" s="18">
        <f>ABS(MA1SONY[[#This Row],[Erorr 3]])</f>
        <v>6.2403833333333267</v>
      </c>
      <c r="R266" s="36">
        <f>MA1SONY[[#This Row],[Abs Erorr 3]]/MA1SONY[[#This Row],[Adj Close]]</f>
        <v>5.2002154401356367E-2</v>
      </c>
    </row>
    <row r="267" spans="2:18">
      <c r="B267" s="26">
        <v>44167.291666666664</v>
      </c>
      <c r="C267" s="22">
        <v>120.3544</v>
      </c>
      <c r="D267" s="31">
        <f t="shared" si="21"/>
        <v>120.00239999999999</v>
      </c>
      <c r="E267" s="32">
        <f>MA1SONY[[#This Row],[Adj Close]]-MA1SONY[[#This Row],[Naive Trend ]]</f>
        <v>0.35200000000000387</v>
      </c>
      <c r="F267" s="22">
        <f t="shared" si="20"/>
        <v>0.12390400000000272</v>
      </c>
      <c r="G267" s="22">
        <f>ABS(MA1SONY[[#This Row],[Erorr 1]])</f>
        <v>0.35200000000000387</v>
      </c>
      <c r="H267" s="33">
        <f>MA1SONY[[#This Row],[Abs Erorr 1]]/MA1SONY[[#This Row],[Adj Close]]</f>
        <v>2.9246957319383742E-3</v>
      </c>
      <c r="I267" s="31">
        <f t="shared" si="23"/>
        <v>116.80803333333331</v>
      </c>
      <c r="J267" s="34">
        <f>(MA1SONY[[#This Row],[Adj Close]]-MA1SONY[[#This Row],[3-MA]])</f>
        <v>3.5463666666666853</v>
      </c>
      <c r="K267" s="18">
        <f t="shared" si="22"/>
        <v>12.576716534444577</v>
      </c>
      <c r="L267" s="18">
        <f>ABS(MA1SONY[[#This Row],[Erorr 2]])</f>
        <v>3.5463666666666853</v>
      </c>
      <c r="M267" s="33">
        <f>MA1SONY[[#This Row],[Abs Erorr 2]]/MA1SONY[[#This Row],[Adj Close]]</f>
        <v>2.9466032539455851E-2</v>
      </c>
      <c r="N267" s="31">
        <f t="shared" si="24"/>
        <v>114.63883333333332</v>
      </c>
      <c r="O267" s="35">
        <f>MA1SONY[[#This Row],[Adj Close]]-MA1SONY[[#This Row],[6-MA]]</f>
        <v>5.7155666666666747</v>
      </c>
      <c r="P267" s="18">
        <f>(MA1SONY[[#This Row],[Adj Close]]-N267)^2</f>
        <v>32.6677023211112</v>
      </c>
      <c r="Q267" s="18">
        <f>ABS(MA1SONY[[#This Row],[Erorr 3]])</f>
        <v>5.7155666666666747</v>
      </c>
      <c r="R267" s="36">
        <f>MA1SONY[[#This Row],[Abs Erorr 3]]/MA1SONY[[#This Row],[Adj Close]]</f>
        <v>4.7489469987525797E-2</v>
      </c>
    </row>
    <row r="268" spans="2:18">
      <c r="B268" s="26">
        <v>44168.291666666664</v>
      </c>
      <c r="C268" s="22">
        <v>120.2175</v>
      </c>
      <c r="D268" s="31">
        <f t="shared" si="21"/>
        <v>120.3544</v>
      </c>
      <c r="E268" s="32">
        <f>MA1SONY[[#This Row],[Adj Close]]-MA1SONY[[#This Row],[Naive Trend ]]</f>
        <v>-0.13689999999999714</v>
      </c>
      <c r="F268" s="22">
        <f t="shared" si="20"/>
        <v>1.8741609999999215E-2</v>
      </c>
      <c r="G268" s="22">
        <f>ABS(MA1SONY[[#This Row],[Erorr 1]])</f>
        <v>0.13689999999999714</v>
      </c>
      <c r="H268" s="33">
        <f>MA1SONY[[#This Row],[Abs Erorr 1]]/MA1SONY[[#This Row],[Adj Close]]</f>
        <v>1.1387693139517719E-3</v>
      </c>
      <c r="I268" s="31">
        <f t="shared" si="23"/>
        <v>118.92346666666667</v>
      </c>
      <c r="J268" s="34">
        <f>(MA1SONY[[#This Row],[Adj Close]]-MA1SONY[[#This Row],[3-MA]])</f>
        <v>1.2940333333333314</v>
      </c>
      <c r="K268" s="18">
        <f t="shared" si="22"/>
        <v>1.6745222677777727</v>
      </c>
      <c r="L268" s="18">
        <f>ABS(MA1SONY[[#This Row],[Erorr 2]])</f>
        <v>1.2940333333333314</v>
      </c>
      <c r="M268" s="33">
        <f>MA1SONY[[#This Row],[Abs Erorr 2]]/MA1SONY[[#This Row],[Adj Close]]</f>
        <v>1.0764101177726465E-2</v>
      </c>
      <c r="N268" s="31">
        <f t="shared" si="24"/>
        <v>116.1431</v>
      </c>
      <c r="O268" s="35">
        <f>MA1SONY[[#This Row],[Adj Close]]-MA1SONY[[#This Row],[6-MA]]</f>
        <v>4.0743999999999971</v>
      </c>
      <c r="P268" s="18">
        <f>(MA1SONY[[#This Row],[Adj Close]]-N268)^2</f>
        <v>16.600735359999977</v>
      </c>
      <c r="Q268" s="18">
        <f>ABS(MA1SONY[[#This Row],[Erorr 3]])</f>
        <v>4.0743999999999971</v>
      </c>
      <c r="R268" s="36">
        <f>MA1SONY[[#This Row],[Abs Erorr 3]]/MA1SONY[[#This Row],[Adj Close]]</f>
        <v>3.3891904256867736E-2</v>
      </c>
    </row>
    <row r="269" spans="2:18">
      <c r="B269" s="26">
        <v>44169.291666666664</v>
      </c>
      <c r="C269" s="22">
        <v>119.5428</v>
      </c>
      <c r="D269" s="31">
        <f t="shared" si="21"/>
        <v>120.2175</v>
      </c>
      <c r="E269" s="32">
        <f>MA1SONY[[#This Row],[Adj Close]]-MA1SONY[[#This Row],[Naive Trend ]]</f>
        <v>-0.67470000000000141</v>
      </c>
      <c r="F269" s="22">
        <f t="shared" si="20"/>
        <v>0.45522009000000191</v>
      </c>
      <c r="G269" s="22">
        <f>ABS(MA1SONY[[#This Row],[Erorr 1]])</f>
        <v>0.67470000000000141</v>
      </c>
      <c r="H269" s="33">
        <f>MA1SONY[[#This Row],[Abs Erorr 1]]/MA1SONY[[#This Row],[Adj Close]]</f>
        <v>5.6440036539214524E-3</v>
      </c>
      <c r="I269" s="31">
        <f t="shared" si="23"/>
        <v>120.19143333333334</v>
      </c>
      <c r="J269" s="34">
        <f>(MA1SONY[[#This Row],[Adj Close]]-MA1SONY[[#This Row],[3-MA]])</f>
        <v>-0.64863333333333628</v>
      </c>
      <c r="K269" s="18">
        <f t="shared" si="22"/>
        <v>0.42072520111111494</v>
      </c>
      <c r="L269" s="18">
        <f>ABS(MA1SONY[[#This Row],[Erorr 2]])</f>
        <v>0.64863333333333628</v>
      </c>
      <c r="M269" s="33">
        <f>MA1SONY[[#This Row],[Abs Erorr 2]]/MA1SONY[[#This Row],[Adj Close]]</f>
        <v>5.4259506497533628E-3</v>
      </c>
      <c r="N269" s="31">
        <f t="shared" si="24"/>
        <v>117.40941666666667</v>
      </c>
      <c r="O269" s="35">
        <f>MA1SONY[[#This Row],[Adj Close]]-MA1SONY[[#This Row],[6-MA]]</f>
        <v>2.1333833333333274</v>
      </c>
      <c r="P269" s="18">
        <f>(MA1SONY[[#This Row],[Adj Close]]-N269)^2</f>
        <v>4.5513244469444194</v>
      </c>
      <c r="Q269" s="18">
        <f>ABS(MA1SONY[[#This Row],[Erorr 3]])</f>
        <v>2.1333833333333274</v>
      </c>
      <c r="R269" s="36">
        <f>MA1SONY[[#This Row],[Abs Erorr 3]]/MA1SONY[[#This Row],[Adj Close]]</f>
        <v>1.7846188422333487E-2</v>
      </c>
    </row>
    <row r="270" spans="2:18">
      <c r="B270" s="26">
        <v>44172.291666666664</v>
      </c>
      <c r="C270" s="22">
        <v>121.00960000000001</v>
      </c>
      <c r="D270" s="31">
        <f t="shared" si="21"/>
        <v>119.5428</v>
      </c>
      <c r="E270" s="32">
        <f>MA1SONY[[#This Row],[Adj Close]]-MA1SONY[[#This Row],[Naive Trend ]]</f>
        <v>1.4668000000000063</v>
      </c>
      <c r="F270" s="22">
        <f t="shared" si="20"/>
        <v>2.1515022400000183</v>
      </c>
      <c r="G270" s="22">
        <f>ABS(MA1SONY[[#This Row],[Erorr 1]])</f>
        <v>1.4668000000000063</v>
      </c>
      <c r="H270" s="33">
        <f>MA1SONY[[#This Row],[Abs Erorr 1]]/MA1SONY[[#This Row],[Adj Close]]</f>
        <v>1.2121352355515647E-2</v>
      </c>
      <c r="I270" s="31">
        <f t="shared" si="23"/>
        <v>120.03823333333332</v>
      </c>
      <c r="J270" s="34">
        <f>(MA1SONY[[#This Row],[Adj Close]]-MA1SONY[[#This Row],[3-MA]])</f>
        <v>0.97136666666668248</v>
      </c>
      <c r="K270" s="18">
        <f t="shared" si="22"/>
        <v>0.94355320111114183</v>
      </c>
      <c r="L270" s="18">
        <f>ABS(MA1SONY[[#This Row],[Erorr 2]])</f>
        <v>0.97136666666668248</v>
      </c>
      <c r="M270" s="33">
        <f>MA1SONY[[#This Row],[Abs Erorr 2]]/MA1SONY[[#This Row],[Adj Close]]</f>
        <v>8.0271868237452443E-3</v>
      </c>
      <c r="N270" s="31">
        <f t="shared" si="24"/>
        <v>118.42313333333334</v>
      </c>
      <c r="O270" s="35">
        <f>MA1SONY[[#This Row],[Adj Close]]-MA1SONY[[#This Row],[6-MA]]</f>
        <v>2.5864666666666665</v>
      </c>
      <c r="P270" s="18">
        <f>(MA1SONY[[#This Row],[Adj Close]]-N270)^2</f>
        <v>6.6898098177777765</v>
      </c>
      <c r="Q270" s="18">
        <f>ABS(MA1SONY[[#This Row],[Erorr 3]])</f>
        <v>2.5864666666666665</v>
      </c>
      <c r="R270" s="36">
        <f>MA1SONY[[#This Row],[Abs Erorr 3]]/MA1SONY[[#This Row],[Adj Close]]</f>
        <v>2.1374061782426075E-2</v>
      </c>
    </row>
    <row r="271" spans="2:18">
      <c r="B271" s="26">
        <v>44173.291666666664</v>
      </c>
      <c r="C271" s="22">
        <v>121.62560000000001</v>
      </c>
      <c r="D271" s="31">
        <f t="shared" si="21"/>
        <v>121.00960000000001</v>
      </c>
      <c r="E271" s="32">
        <f>MA1SONY[[#This Row],[Adj Close]]-MA1SONY[[#This Row],[Naive Trend ]]</f>
        <v>0.61599999999999966</v>
      </c>
      <c r="F271" s="22">
        <f t="shared" si="20"/>
        <v>0.37945599999999957</v>
      </c>
      <c r="G271" s="22">
        <f>ABS(MA1SONY[[#This Row],[Erorr 1]])</f>
        <v>0.61599999999999966</v>
      </c>
      <c r="H271" s="33">
        <f>MA1SONY[[#This Row],[Abs Erorr 1]]/MA1SONY[[#This Row],[Adj Close]]</f>
        <v>5.0647232161650148E-3</v>
      </c>
      <c r="I271" s="31">
        <f t="shared" si="23"/>
        <v>120.25663333333334</v>
      </c>
      <c r="J271" s="34">
        <f>(MA1SONY[[#This Row],[Adj Close]]-MA1SONY[[#This Row],[3-MA]])</f>
        <v>1.3689666666666653</v>
      </c>
      <c r="K271" s="18">
        <f t="shared" si="22"/>
        <v>1.8740697344444408</v>
      </c>
      <c r="L271" s="18">
        <f>ABS(MA1SONY[[#This Row],[Erorr 2]])</f>
        <v>1.3689666666666653</v>
      </c>
      <c r="M271" s="33">
        <f>MA1SONY[[#This Row],[Abs Erorr 2]]/MA1SONY[[#This Row],[Adj Close]]</f>
        <v>1.1255579965621262E-2</v>
      </c>
      <c r="N271" s="31">
        <f t="shared" si="24"/>
        <v>119.59005000000001</v>
      </c>
      <c r="O271" s="35">
        <f>MA1SONY[[#This Row],[Adj Close]]-MA1SONY[[#This Row],[6-MA]]</f>
        <v>2.0355500000000006</v>
      </c>
      <c r="P271" s="18">
        <f>(MA1SONY[[#This Row],[Adj Close]]-N271)^2</f>
        <v>4.143463802500003</v>
      </c>
      <c r="Q271" s="18">
        <f>ABS(MA1SONY[[#This Row],[Erorr 3]])</f>
        <v>2.0355500000000006</v>
      </c>
      <c r="R271" s="36">
        <f>MA1SONY[[#This Row],[Abs Erorr 3]]/MA1SONY[[#This Row],[Adj Close]]</f>
        <v>1.6736196984845301E-2</v>
      </c>
    </row>
    <row r="272" spans="2:18">
      <c r="B272" s="26">
        <v>44174.291666666664</v>
      </c>
      <c r="C272" s="22">
        <v>119.08320000000001</v>
      </c>
      <c r="D272" s="31">
        <f t="shared" si="21"/>
        <v>121.62560000000001</v>
      </c>
      <c r="E272" s="32">
        <f>MA1SONY[[#This Row],[Adj Close]]-MA1SONY[[#This Row],[Naive Trend ]]</f>
        <v>-2.5424000000000007</v>
      </c>
      <c r="F272" s="22">
        <f t="shared" si="20"/>
        <v>6.4637977600000029</v>
      </c>
      <c r="G272" s="22">
        <f>ABS(MA1SONY[[#This Row],[Erorr 1]])</f>
        <v>2.5424000000000007</v>
      </c>
      <c r="H272" s="33">
        <f>MA1SONY[[#This Row],[Abs Erorr 1]]/MA1SONY[[#This Row],[Adj Close]]</f>
        <v>2.1349778978059043E-2</v>
      </c>
      <c r="I272" s="31">
        <f t="shared" si="23"/>
        <v>120.726</v>
      </c>
      <c r="J272" s="34">
        <f>(MA1SONY[[#This Row],[Adj Close]]-MA1SONY[[#This Row],[3-MA]])</f>
        <v>-1.642799999999994</v>
      </c>
      <c r="K272" s="18">
        <f t="shared" si="22"/>
        <v>2.6987918399999806</v>
      </c>
      <c r="L272" s="18">
        <f>ABS(MA1SONY[[#This Row],[Erorr 2]])</f>
        <v>1.642799999999994</v>
      </c>
      <c r="M272" s="33">
        <f>MA1SONY[[#This Row],[Abs Erorr 2]]/MA1SONY[[#This Row],[Adj Close]]</f>
        <v>1.3795396831794862E-2</v>
      </c>
      <c r="N272" s="31">
        <f t="shared" si="24"/>
        <v>120.45871666666666</v>
      </c>
      <c r="O272" s="35">
        <f>MA1SONY[[#This Row],[Adj Close]]-MA1SONY[[#This Row],[6-MA]]</f>
        <v>-1.3755166666666554</v>
      </c>
      <c r="P272" s="18">
        <f>(MA1SONY[[#This Row],[Adj Close]]-N272)^2</f>
        <v>1.8920461002777467</v>
      </c>
      <c r="Q272" s="18">
        <f>ABS(MA1SONY[[#This Row],[Erorr 3]])</f>
        <v>1.3755166666666554</v>
      </c>
      <c r="R272" s="36">
        <f>MA1SONY[[#This Row],[Abs Erorr 3]]/MA1SONY[[#This Row],[Adj Close]]</f>
        <v>1.1550887670692888E-2</v>
      </c>
    </row>
    <row r="273" spans="2:18">
      <c r="B273" s="26">
        <v>44175.291666666664</v>
      </c>
      <c r="C273" s="22">
        <v>120.5108</v>
      </c>
      <c r="D273" s="31">
        <f t="shared" si="21"/>
        <v>119.08320000000001</v>
      </c>
      <c r="E273" s="32">
        <f>MA1SONY[[#This Row],[Adj Close]]-MA1SONY[[#This Row],[Naive Trend ]]</f>
        <v>1.4275999999999982</v>
      </c>
      <c r="F273" s="22">
        <f t="shared" si="20"/>
        <v>2.0380417599999947</v>
      </c>
      <c r="G273" s="22">
        <f>ABS(MA1SONY[[#This Row],[Erorr 1]])</f>
        <v>1.4275999999999982</v>
      </c>
      <c r="H273" s="33">
        <f>MA1SONY[[#This Row],[Abs Erorr 1]]/MA1SONY[[#This Row],[Adj Close]]</f>
        <v>1.1846241166766781E-2</v>
      </c>
      <c r="I273" s="31">
        <f t="shared" si="23"/>
        <v>120.57279999999999</v>
      </c>
      <c r="J273" s="34">
        <f>(MA1SONY[[#This Row],[Adj Close]]-MA1SONY[[#This Row],[3-MA]])</f>
        <v>-6.1999999999983402E-2</v>
      </c>
      <c r="K273" s="18">
        <f t="shared" si="22"/>
        <v>3.8439999999979419E-3</v>
      </c>
      <c r="L273" s="18">
        <f>ABS(MA1SONY[[#This Row],[Erorr 2]])</f>
        <v>6.1999999999983402E-2</v>
      </c>
      <c r="M273" s="33">
        <f>MA1SONY[[#This Row],[Abs Erorr 2]]/MA1SONY[[#This Row],[Adj Close]]</f>
        <v>5.1447671080088585E-4</v>
      </c>
      <c r="N273" s="31">
        <f t="shared" si="24"/>
        <v>120.30551666666666</v>
      </c>
      <c r="O273" s="35">
        <f>MA1SONY[[#This Row],[Adj Close]]-MA1SONY[[#This Row],[6-MA]]</f>
        <v>0.20528333333334103</v>
      </c>
      <c r="P273" s="18">
        <f>(MA1SONY[[#This Row],[Adj Close]]-N273)^2</f>
        <v>4.2141246944447604E-2</v>
      </c>
      <c r="Q273" s="18">
        <f>ABS(MA1SONY[[#This Row],[Erorr 3]])</f>
        <v>0.20528333333334103</v>
      </c>
      <c r="R273" s="36">
        <f>MA1SONY[[#This Row],[Abs Erorr 3]]/MA1SONY[[#This Row],[Adj Close]]</f>
        <v>1.7034434534775392E-3</v>
      </c>
    </row>
    <row r="274" spans="2:18">
      <c r="B274" s="26">
        <v>44176.291666666664</v>
      </c>
      <c r="C274" s="22">
        <v>119.6992</v>
      </c>
      <c r="D274" s="31">
        <f t="shared" si="21"/>
        <v>120.5108</v>
      </c>
      <c r="E274" s="32">
        <f>MA1SONY[[#This Row],[Adj Close]]-MA1SONY[[#This Row],[Naive Trend ]]</f>
        <v>-0.81159999999999854</v>
      </c>
      <c r="F274" s="22">
        <f t="shared" si="20"/>
        <v>0.6586945599999976</v>
      </c>
      <c r="G274" s="22">
        <f>ABS(MA1SONY[[#This Row],[Erorr 1]])</f>
        <v>0.81159999999999854</v>
      </c>
      <c r="H274" s="33">
        <f>MA1SONY[[#This Row],[Abs Erorr 1]]/MA1SONY[[#This Row],[Adj Close]]</f>
        <v>6.7803293589263633E-3</v>
      </c>
      <c r="I274" s="31">
        <f t="shared" si="23"/>
        <v>120.40653333333334</v>
      </c>
      <c r="J274" s="34">
        <f>(MA1SONY[[#This Row],[Adj Close]]-MA1SONY[[#This Row],[3-MA]])</f>
        <v>-0.70733333333333803</v>
      </c>
      <c r="K274" s="18">
        <f t="shared" si="22"/>
        <v>0.50032044444445112</v>
      </c>
      <c r="L274" s="18">
        <f>ABS(MA1SONY[[#This Row],[Erorr 2]])</f>
        <v>0.70733333333333803</v>
      </c>
      <c r="M274" s="33">
        <f>MA1SONY[[#This Row],[Abs Erorr 2]]/MA1SONY[[#This Row],[Adj Close]]</f>
        <v>5.9092569819458943E-3</v>
      </c>
      <c r="N274" s="31">
        <f t="shared" si="24"/>
        <v>120.33158333333334</v>
      </c>
      <c r="O274" s="35">
        <f>MA1SONY[[#This Row],[Adj Close]]-MA1SONY[[#This Row],[6-MA]]</f>
        <v>-0.63238333333333685</v>
      </c>
      <c r="P274" s="18">
        <f>(MA1SONY[[#This Row],[Adj Close]]-N274)^2</f>
        <v>0.3999086802777822</v>
      </c>
      <c r="Q274" s="18">
        <f>ABS(MA1SONY[[#This Row],[Erorr 3]])</f>
        <v>0.63238333333333685</v>
      </c>
      <c r="R274" s="36">
        <f>MA1SONY[[#This Row],[Abs Erorr 3]]/MA1SONY[[#This Row],[Adj Close]]</f>
        <v>5.2831040920351749E-3</v>
      </c>
    </row>
    <row r="275" spans="2:18">
      <c r="B275" s="26">
        <v>44179.291666666664</v>
      </c>
      <c r="C275" s="22">
        <v>119.08320000000001</v>
      </c>
      <c r="D275" s="31">
        <f t="shared" si="21"/>
        <v>119.6992</v>
      </c>
      <c r="E275" s="32">
        <f>MA1SONY[[#This Row],[Adj Close]]-MA1SONY[[#This Row],[Naive Trend ]]</f>
        <v>-0.61599999999999966</v>
      </c>
      <c r="F275" s="22">
        <f t="shared" si="20"/>
        <v>0.37945599999999957</v>
      </c>
      <c r="G275" s="22">
        <f>ABS(MA1SONY[[#This Row],[Erorr 1]])</f>
        <v>0.61599999999999966</v>
      </c>
      <c r="H275" s="33">
        <f>MA1SONY[[#This Row],[Abs Erorr 1]]/MA1SONY[[#This Row],[Adj Close]]</f>
        <v>5.1728539374151826E-3</v>
      </c>
      <c r="I275" s="31">
        <f t="shared" si="23"/>
        <v>119.76440000000001</v>
      </c>
      <c r="J275" s="34">
        <f>(MA1SONY[[#This Row],[Adj Close]]-MA1SONY[[#This Row],[3-MA]])</f>
        <v>-0.68120000000000402</v>
      </c>
      <c r="K275" s="18">
        <f t="shared" si="22"/>
        <v>0.46403344000000546</v>
      </c>
      <c r="L275" s="18">
        <f>ABS(MA1SONY[[#This Row],[Erorr 2]])</f>
        <v>0.68120000000000402</v>
      </c>
      <c r="M275" s="33">
        <f>MA1SONY[[#This Row],[Abs Erorr 2]]/MA1SONY[[#This Row],[Adj Close]]</f>
        <v>5.7203702957260467E-3</v>
      </c>
      <c r="N275" s="31">
        <f t="shared" si="24"/>
        <v>120.24520000000001</v>
      </c>
      <c r="O275" s="35">
        <f>MA1SONY[[#This Row],[Adj Close]]-MA1SONY[[#This Row],[6-MA]]</f>
        <v>-1.1620000000000061</v>
      </c>
      <c r="P275" s="18">
        <f>(MA1SONY[[#This Row],[Adj Close]]-N275)^2</f>
        <v>1.3502440000000142</v>
      </c>
      <c r="Q275" s="18">
        <f>ABS(MA1SONY[[#This Row],[Erorr 3]])</f>
        <v>1.1620000000000061</v>
      </c>
      <c r="R275" s="36">
        <f>MA1SONY[[#This Row],[Abs Erorr 3]]/MA1SONY[[#This Row],[Adj Close]]</f>
        <v>9.7578835637605141E-3</v>
      </c>
    </row>
    <row r="276" spans="2:18">
      <c r="B276" s="26">
        <v>44180.291666666664</v>
      </c>
      <c r="C276" s="22">
        <v>125.04810000000001</v>
      </c>
      <c r="D276" s="31">
        <f t="shared" si="21"/>
        <v>119.08320000000001</v>
      </c>
      <c r="E276" s="32">
        <f>MA1SONY[[#This Row],[Adj Close]]-MA1SONY[[#This Row],[Naive Trend ]]</f>
        <v>5.9649000000000001</v>
      </c>
      <c r="F276" s="22">
        <f t="shared" si="20"/>
        <v>35.580032010000004</v>
      </c>
      <c r="G276" s="22">
        <f>ABS(MA1SONY[[#This Row],[Erorr 1]])</f>
        <v>5.9649000000000001</v>
      </c>
      <c r="H276" s="33">
        <f>MA1SONY[[#This Row],[Abs Erorr 1]]/MA1SONY[[#This Row],[Adj Close]]</f>
        <v>4.7700844714953686E-2</v>
      </c>
      <c r="I276" s="31">
        <f t="shared" si="23"/>
        <v>119.76440000000001</v>
      </c>
      <c r="J276" s="34">
        <f>(MA1SONY[[#This Row],[Adj Close]]-MA1SONY[[#This Row],[3-MA]])</f>
        <v>5.2836999999999961</v>
      </c>
      <c r="K276" s="18">
        <f t="shared" si="22"/>
        <v>27.917485689999957</v>
      </c>
      <c r="L276" s="18">
        <f>ABS(MA1SONY[[#This Row],[Erorr 2]])</f>
        <v>5.2836999999999961</v>
      </c>
      <c r="M276" s="33">
        <f>MA1SONY[[#This Row],[Abs Erorr 2]]/MA1SONY[[#This Row],[Adj Close]]</f>
        <v>4.2253340914416099E-2</v>
      </c>
      <c r="N276" s="31">
        <f t="shared" si="24"/>
        <v>120.16860000000001</v>
      </c>
      <c r="O276" s="35">
        <f>MA1SONY[[#This Row],[Adj Close]]-MA1SONY[[#This Row],[6-MA]]</f>
        <v>4.8794999999999931</v>
      </c>
      <c r="P276" s="18">
        <f>(MA1SONY[[#This Row],[Adj Close]]-N276)^2</f>
        <v>23.809520249999931</v>
      </c>
      <c r="Q276" s="18">
        <f>ABS(MA1SONY[[#This Row],[Erorr 3]])</f>
        <v>4.8794999999999931</v>
      </c>
      <c r="R276" s="36">
        <f>MA1SONY[[#This Row],[Abs Erorr 3]]/MA1SONY[[#This Row],[Adj Close]]</f>
        <v>3.9020984725077736E-2</v>
      </c>
    </row>
    <row r="277" spans="2:18">
      <c r="B277" s="26">
        <v>44181.291666666664</v>
      </c>
      <c r="C277" s="22">
        <v>124.9796</v>
      </c>
      <c r="D277" s="31">
        <f t="shared" si="21"/>
        <v>125.04810000000001</v>
      </c>
      <c r="E277" s="32">
        <f>MA1SONY[[#This Row],[Adj Close]]-MA1SONY[[#This Row],[Naive Trend ]]</f>
        <v>-6.8500000000000227E-2</v>
      </c>
      <c r="F277" s="22">
        <f t="shared" si="20"/>
        <v>4.6922500000000315E-3</v>
      </c>
      <c r="G277" s="22">
        <f>ABS(MA1SONY[[#This Row],[Erorr 1]])</f>
        <v>6.8500000000000227E-2</v>
      </c>
      <c r="H277" s="33">
        <f>MA1SONY[[#This Row],[Abs Erorr 1]]/MA1SONY[[#This Row],[Adj Close]]</f>
        <v>5.480894481979477E-4</v>
      </c>
      <c r="I277" s="31">
        <f t="shared" si="23"/>
        <v>121.27683333333334</v>
      </c>
      <c r="J277" s="34">
        <f>(MA1SONY[[#This Row],[Adj Close]]-MA1SONY[[#This Row],[3-MA]])</f>
        <v>3.7027666666666619</v>
      </c>
      <c r="K277" s="18">
        <f t="shared" si="22"/>
        <v>13.710480987777743</v>
      </c>
      <c r="L277" s="18">
        <f>ABS(MA1SONY[[#This Row],[Erorr 2]])</f>
        <v>3.7027666666666619</v>
      </c>
      <c r="M277" s="33">
        <f>MA1SONY[[#This Row],[Abs Erorr 2]]/MA1SONY[[#This Row],[Adj Close]]</f>
        <v>2.9626968454585081E-2</v>
      </c>
      <c r="N277" s="31">
        <f t="shared" si="24"/>
        <v>120.84168333333334</v>
      </c>
      <c r="O277" s="35">
        <f>MA1SONY[[#This Row],[Adj Close]]-MA1SONY[[#This Row],[6-MA]]</f>
        <v>4.1379166666666691</v>
      </c>
      <c r="P277" s="18">
        <f>(MA1SONY[[#This Row],[Adj Close]]-N277)^2</f>
        <v>17.122354340277798</v>
      </c>
      <c r="Q277" s="18">
        <f>ABS(MA1SONY[[#This Row],[Erorr 3]])</f>
        <v>4.1379166666666691</v>
      </c>
      <c r="R277" s="36">
        <f>MA1SONY[[#This Row],[Abs Erorr 3]]/MA1SONY[[#This Row],[Adj Close]]</f>
        <v>3.3108736679159388E-2</v>
      </c>
    </row>
    <row r="278" spans="2:18">
      <c r="B278" s="26">
        <v>44182.291666666664</v>
      </c>
      <c r="C278" s="22">
        <v>125.85</v>
      </c>
      <c r="D278" s="31">
        <f t="shared" si="21"/>
        <v>124.9796</v>
      </c>
      <c r="E278" s="32">
        <f>MA1SONY[[#This Row],[Adj Close]]-MA1SONY[[#This Row],[Naive Trend ]]</f>
        <v>0.8703999999999894</v>
      </c>
      <c r="F278" s="22">
        <f t="shared" si="20"/>
        <v>0.75759615999998153</v>
      </c>
      <c r="G278" s="22">
        <f>ABS(MA1SONY[[#This Row],[Erorr 1]])</f>
        <v>0.8703999999999894</v>
      </c>
      <c r="H278" s="33">
        <f>MA1SONY[[#This Row],[Abs Erorr 1]]/MA1SONY[[#This Row],[Adj Close]]</f>
        <v>6.9161700437027369E-3</v>
      </c>
      <c r="I278" s="31">
        <f t="shared" si="23"/>
        <v>123.03696666666667</v>
      </c>
      <c r="J278" s="34">
        <f>(MA1SONY[[#This Row],[Adj Close]]-MA1SONY[[#This Row],[3-MA]])</f>
        <v>2.8130333333333226</v>
      </c>
      <c r="K278" s="18">
        <f t="shared" si="22"/>
        <v>7.9131565344443837</v>
      </c>
      <c r="L278" s="18">
        <f>ABS(MA1SONY[[#This Row],[Erorr 2]])</f>
        <v>2.8130333333333226</v>
      </c>
      <c r="M278" s="33">
        <f>MA1SONY[[#This Row],[Abs Erorr 2]]/MA1SONY[[#This Row],[Adj Close]]</f>
        <v>2.2352271222354572E-2</v>
      </c>
      <c r="N278" s="31">
        <f t="shared" si="24"/>
        <v>121.40068333333333</v>
      </c>
      <c r="O278" s="35">
        <f>MA1SONY[[#This Row],[Adj Close]]-MA1SONY[[#This Row],[6-MA]]</f>
        <v>4.449316666666661</v>
      </c>
      <c r="P278" s="18">
        <f>(MA1SONY[[#This Row],[Adj Close]]-N278)^2</f>
        <v>19.796418800277728</v>
      </c>
      <c r="Q278" s="18">
        <f>ABS(MA1SONY[[#This Row],[Erorr 3]])</f>
        <v>4.449316666666661</v>
      </c>
      <c r="R278" s="36">
        <f>MA1SONY[[#This Row],[Abs Erorr 3]]/MA1SONY[[#This Row],[Adj Close]]</f>
        <v>3.5354125281419638E-2</v>
      </c>
    </row>
    <row r="279" spans="2:18">
      <c r="B279" s="26">
        <v>44183.291666666664</v>
      </c>
      <c r="C279" s="22">
        <v>123.85509999999999</v>
      </c>
      <c r="D279" s="31">
        <f t="shared" si="21"/>
        <v>125.85</v>
      </c>
      <c r="E279" s="32">
        <f>MA1SONY[[#This Row],[Adj Close]]-MA1SONY[[#This Row],[Naive Trend ]]</f>
        <v>-1.9949000000000012</v>
      </c>
      <c r="F279" s="22">
        <f t="shared" si="20"/>
        <v>3.9796260100000049</v>
      </c>
      <c r="G279" s="22">
        <f>ABS(MA1SONY[[#This Row],[Erorr 1]])</f>
        <v>1.9949000000000012</v>
      </c>
      <c r="H279" s="33">
        <f>MA1SONY[[#This Row],[Abs Erorr 1]]/MA1SONY[[#This Row],[Adj Close]]</f>
        <v>1.6106724712991242E-2</v>
      </c>
      <c r="I279" s="31">
        <f t="shared" si="23"/>
        <v>125.29256666666667</v>
      </c>
      <c r="J279" s="34">
        <f>(MA1SONY[[#This Row],[Adj Close]]-MA1SONY[[#This Row],[3-MA]])</f>
        <v>-1.4374666666666798</v>
      </c>
      <c r="K279" s="18">
        <f t="shared" si="22"/>
        <v>2.0663104177778155</v>
      </c>
      <c r="L279" s="18">
        <f>ABS(MA1SONY[[#This Row],[Erorr 2]])</f>
        <v>1.4374666666666798</v>
      </c>
      <c r="M279" s="33">
        <f>MA1SONY[[#This Row],[Abs Erorr 2]]/MA1SONY[[#This Row],[Adj Close]]</f>
        <v>1.1606035332147645E-2</v>
      </c>
      <c r="N279" s="31">
        <f t="shared" si="24"/>
        <v>122.52848333333334</v>
      </c>
      <c r="O279" s="35">
        <f>MA1SONY[[#This Row],[Adj Close]]-MA1SONY[[#This Row],[6-MA]]</f>
        <v>1.3266166666666521</v>
      </c>
      <c r="P279" s="18">
        <f>(MA1SONY[[#This Row],[Adj Close]]-N279)^2</f>
        <v>1.7599117802777391</v>
      </c>
      <c r="Q279" s="18">
        <f>ABS(MA1SONY[[#This Row],[Erorr 3]])</f>
        <v>1.3266166666666521</v>
      </c>
      <c r="R279" s="36">
        <f>MA1SONY[[#This Row],[Abs Erorr 3]]/MA1SONY[[#This Row],[Adj Close]]</f>
        <v>1.0711037871404989E-2</v>
      </c>
    </row>
    <row r="280" spans="2:18">
      <c r="B280" s="26">
        <v>44186.291666666664</v>
      </c>
      <c r="C280" s="22">
        <v>125.3903</v>
      </c>
      <c r="D280" s="31">
        <f t="shared" si="21"/>
        <v>123.85509999999999</v>
      </c>
      <c r="E280" s="32">
        <f>MA1SONY[[#This Row],[Adj Close]]-MA1SONY[[#This Row],[Naive Trend ]]</f>
        <v>1.5352000000000032</v>
      </c>
      <c r="F280" s="22">
        <f t="shared" si="20"/>
        <v>2.3568390400000099</v>
      </c>
      <c r="G280" s="22">
        <f>ABS(MA1SONY[[#This Row],[Erorr 1]])</f>
        <v>1.5352000000000032</v>
      </c>
      <c r="H280" s="33">
        <f>MA1SONY[[#This Row],[Abs Erorr 1]]/MA1SONY[[#This Row],[Adj Close]]</f>
        <v>1.2243371297460835E-2</v>
      </c>
      <c r="I280" s="31">
        <f t="shared" si="23"/>
        <v>124.89490000000001</v>
      </c>
      <c r="J280" s="34">
        <f>(MA1SONY[[#This Row],[Adj Close]]-MA1SONY[[#This Row],[3-MA]])</f>
        <v>0.4953999999999894</v>
      </c>
      <c r="K280" s="18">
        <f t="shared" si="22"/>
        <v>0.24542115999998951</v>
      </c>
      <c r="L280" s="18">
        <f>ABS(MA1SONY[[#This Row],[Erorr 2]])</f>
        <v>0.4953999999999894</v>
      </c>
      <c r="M280" s="33">
        <f>MA1SONY[[#This Row],[Abs Erorr 2]]/MA1SONY[[#This Row],[Adj Close]]</f>
        <v>3.950863822799606E-3</v>
      </c>
      <c r="N280" s="31">
        <f t="shared" si="24"/>
        <v>123.08586666666667</v>
      </c>
      <c r="O280" s="35">
        <f>MA1SONY[[#This Row],[Adj Close]]-MA1SONY[[#This Row],[6-MA]]</f>
        <v>2.3044333333333213</v>
      </c>
      <c r="P280" s="18">
        <f>(MA1SONY[[#This Row],[Adj Close]]-N280)^2</f>
        <v>5.3104129877777222</v>
      </c>
      <c r="Q280" s="18">
        <f>ABS(MA1SONY[[#This Row],[Erorr 3]])</f>
        <v>2.3044333333333213</v>
      </c>
      <c r="R280" s="36">
        <f>MA1SONY[[#This Row],[Abs Erorr 3]]/MA1SONY[[#This Row],[Adj Close]]</f>
        <v>1.8378082940493177E-2</v>
      </c>
    </row>
    <row r="281" spans="2:18">
      <c r="B281" s="26">
        <v>44187.291666666664</v>
      </c>
      <c r="C281" s="22">
        <v>128.95949999999999</v>
      </c>
      <c r="D281" s="31">
        <f t="shared" si="21"/>
        <v>125.3903</v>
      </c>
      <c r="E281" s="32">
        <f>MA1SONY[[#This Row],[Adj Close]]-MA1SONY[[#This Row],[Naive Trend ]]</f>
        <v>3.569199999999995</v>
      </c>
      <c r="F281" s="22">
        <f t="shared" si="20"/>
        <v>12.739188639999965</v>
      </c>
      <c r="G281" s="22">
        <f>ABS(MA1SONY[[#This Row],[Erorr 1]])</f>
        <v>3.569199999999995</v>
      </c>
      <c r="H281" s="33">
        <f>MA1SONY[[#This Row],[Abs Erorr 1]]/MA1SONY[[#This Row],[Adj Close]]</f>
        <v>2.7676906315548644E-2</v>
      </c>
      <c r="I281" s="31">
        <f t="shared" si="23"/>
        <v>125.03179999999999</v>
      </c>
      <c r="J281" s="34">
        <f>(MA1SONY[[#This Row],[Adj Close]]-MA1SONY[[#This Row],[3-MA]])</f>
        <v>3.9277000000000015</v>
      </c>
      <c r="K281" s="18">
        <f t="shared" si="22"/>
        <v>15.426827290000013</v>
      </c>
      <c r="L281" s="18">
        <f>ABS(MA1SONY[[#This Row],[Erorr 2]])</f>
        <v>3.9277000000000015</v>
      </c>
      <c r="M281" s="33">
        <f>MA1SONY[[#This Row],[Abs Erorr 2]]/MA1SONY[[#This Row],[Adj Close]]</f>
        <v>3.0456848855648491E-2</v>
      </c>
      <c r="N281" s="31">
        <f t="shared" si="24"/>
        <v>124.03438333333334</v>
      </c>
      <c r="O281" s="35">
        <f>MA1SONY[[#This Row],[Adj Close]]-MA1SONY[[#This Row],[6-MA]]</f>
        <v>4.9251166666666535</v>
      </c>
      <c r="P281" s="18">
        <f>(MA1SONY[[#This Row],[Adj Close]]-N281)^2</f>
        <v>24.256774180277649</v>
      </c>
      <c r="Q281" s="18">
        <f>ABS(MA1SONY[[#This Row],[Erorr 3]])</f>
        <v>4.9251166666666535</v>
      </c>
      <c r="R281" s="36">
        <f>MA1SONY[[#This Row],[Abs Erorr 3]]/MA1SONY[[#This Row],[Adj Close]]</f>
        <v>3.8191189223489963E-2</v>
      </c>
    </row>
    <row r="282" spans="2:18">
      <c r="B282" s="26">
        <v>44188.291666666664</v>
      </c>
      <c r="C282" s="22">
        <v>128.0599</v>
      </c>
      <c r="D282" s="31">
        <f t="shared" si="21"/>
        <v>128.95949999999999</v>
      </c>
      <c r="E282" s="32">
        <f>MA1SONY[[#This Row],[Adj Close]]-MA1SONY[[#This Row],[Naive Trend ]]</f>
        <v>-0.89959999999999241</v>
      </c>
      <c r="F282" s="22">
        <f t="shared" si="20"/>
        <v>0.80928015999998637</v>
      </c>
      <c r="G282" s="22">
        <f>ABS(MA1SONY[[#This Row],[Erorr 1]])</f>
        <v>0.89959999999999241</v>
      </c>
      <c r="H282" s="33">
        <f>MA1SONY[[#This Row],[Abs Erorr 1]]/MA1SONY[[#This Row],[Adj Close]]</f>
        <v>7.0248375955314071E-3</v>
      </c>
      <c r="I282" s="31">
        <f t="shared" si="23"/>
        <v>126.06829999999998</v>
      </c>
      <c r="J282" s="34">
        <f>(MA1SONY[[#This Row],[Adj Close]]-MA1SONY[[#This Row],[3-MA]])</f>
        <v>1.9916000000000196</v>
      </c>
      <c r="K282" s="18">
        <f t="shared" si="22"/>
        <v>3.966470560000078</v>
      </c>
      <c r="L282" s="18">
        <f>ABS(MA1SONY[[#This Row],[Erorr 2]])</f>
        <v>1.9916000000000196</v>
      </c>
      <c r="M282" s="33">
        <f>MA1SONY[[#This Row],[Abs Erorr 2]]/MA1SONY[[#This Row],[Adj Close]]</f>
        <v>1.5552097104558254E-2</v>
      </c>
      <c r="N282" s="31">
        <f t="shared" si="24"/>
        <v>125.68043333333333</v>
      </c>
      <c r="O282" s="35">
        <f>MA1SONY[[#This Row],[Adj Close]]-MA1SONY[[#This Row],[6-MA]]</f>
        <v>2.3794666666666728</v>
      </c>
      <c r="P282" s="18">
        <f>(MA1SONY[[#This Row],[Adj Close]]-N282)^2</f>
        <v>5.6618616177778067</v>
      </c>
      <c r="Q282" s="18">
        <f>ABS(MA1SONY[[#This Row],[Erorr 3]])</f>
        <v>2.3794666666666728</v>
      </c>
      <c r="R282" s="36">
        <f>MA1SONY[[#This Row],[Abs Erorr 3]]/MA1SONY[[#This Row],[Adj Close]]</f>
        <v>1.8580888058374816E-2</v>
      </c>
    </row>
    <row r="283" spans="2:18">
      <c r="B283" s="26">
        <v>44189.291666666664</v>
      </c>
      <c r="C283" s="22">
        <v>129.04750000000001</v>
      </c>
      <c r="D283" s="31">
        <f t="shared" si="21"/>
        <v>128.0599</v>
      </c>
      <c r="E283" s="32">
        <f>MA1SONY[[#This Row],[Adj Close]]-MA1SONY[[#This Row],[Naive Trend ]]</f>
        <v>0.98760000000001469</v>
      </c>
      <c r="F283" s="22">
        <f t="shared" si="20"/>
        <v>0.97535376000002905</v>
      </c>
      <c r="G283" s="22">
        <f>ABS(MA1SONY[[#This Row],[Erorr 1]])</f>
        <v>0.98760000000001469</v>
      </c>
      <c r="H283" s="33">
        <f>MA1SONY[[#This Row],[Abs Erorr 1]]/MA1SONY[[#This Row],[Adj Close]]</f>
        <v>7.6529959898488124E-3</v>
      </c>
      <c r="I283" s="31">
        <f t="shared" si="23"/>
        <v>127.4699</v>
      </c>
      <c r="J283" s="34">
        <f>(MA1SONY[[#This Row],[Adj Close]]-MA1SONY[[#This Row],[3-MA]])</f>
        <v>1.5776000000000181</v>
      </c>
      <c r="K283" s="18">
        <f t="shared" si="22"/>
        <v>2.4888217600000573</v>
      </c>
      <c r="L283" s="18">
        <f>ABS(MA1SONY[[#This Row],[Erorr 2]])</f>
        <v>1.5776000000000181</v>
      </c>
      <c r="M283" s="33">
        <f>MA1SONY[[#This Row],[Abs Erorr 2]]/MA1SONY[[#This Row],[Adj Close]]</f>
        <v>1.2224955927081253E-2</v>
      </c>
      <c r="N283" s="31">
        <f t="shared" si="24"/>
        <v>126.18239999999999</v>
      </c>
      <c r="O283" s="35">
        <f>MA1SONY[[#This Row],[Adj Close]]-MA1SONY[[#This Row],[6-MA]]</f>
        <v>2.8651000000000266</v>
      </c>
      <c r="P283" s="18">
        <f>(MA1SONY[[#This Row],[Adj Close]]-N283)^2</f>
        <v>8.2087980100001534</v>
      </c>
      <c r="Q283" s="18">
        <f>ABS(MA1SONY[[#This Row],[Erorr 3]])</f>
        <v>2.8651000000000266</v>
      </c>
      <c r="R283" s="36">
        <f>MA1SONY[[#This Row],[Abs Erorr 3]]/MA1SONY[[#This Row],[Adj Close]]</f>
        <v>2.220190240027917E-2</v>
      </c>
    </row>
    <row r="284" spans="2:18">
      <c r="B284" s="26">
        <v>44193.291666666664</v>
      </c>
      <c r="C284" s="22">
        <v>133.66300000000001</v>
      </c>
      <c r="D284" s="31">
        <f t="shared" si="21"/>
        <v>129.04750000000001</v>
      </c>
      <c r="E284" s="32">
        <f>MA1SONY[[#This Row],[Adj Close]]-MA1SONY[[#This Row],[Naive Trend ]]</f>
        <v>4.6154999999999973</v>
      </c>
      <c r="F284" s="22">
        <f t="shared" si="20"/>
        <v>21.302840249999974</v>
      </c>
      <c r="G284" s="22">
        <f>ABS(MA1SONY[[#This Row],[Erorr 1]])</f>
        <v>4.6154999999999973</v>
      </c>
      <c r="H284" s="33">
        <f>MA1SONY[[#This Row],[Abs Erorr 1]]/MA1SONY[[#This Row],[Adj Close]]</f>
        <v>3.4530872417946605E-2</v>
      </c>
      <c r="I284" s="31">
        <f t="shared" si="23"/>
        <v>128.68896666666669</v>
      </c>
      <c r="J284" s="34">
        <f>(MA1SONY[[#This Row],[Adj Close]]-MA1SONY[[#This Row],[3-MA]])</f>
        <v>4.974033333333324</v>
      </c>
      <c r="K284" s="18">
        <f t="shared" si="22"/>
        <v>24.741007601111018</v>
      </c>
      <c r="L284" s="18">
        <f>ABS(MA1SONY[[#This Row],[Erorr 2]])</f>
        <v>4.974033333333324</v>
      </c>
      <c r="M284" s="33">
        <f>MA1SONY[[#This Row],[Abs Erorr 2]]/MA1SONY[[#This Row],[Adj Close]]</f>
        <v>3.7213240263448549E-2</v>
      </c>
      <c r="N284" s="31">
        <f t="shared" si="24"/>
        <v>126.86038333333333</v>
      </c>
      <c r="O284" s="35">
        <f>MA1SONY[[#This Row],[Adj Close]]-MA1SONY[[#This Row],[6-MA]]</f>
        <v>6.8026166666666796</v>
      </c>
      <c r="P284" s="18">
        <f>(MA1SONY[[#This Row],[Adj Close]]-N284)^2</f>
        <v>46.275593513611291</v>
      </c>
      <c r="Q284" s="18">
        <f>ABS(MA1SONY[[#This Row],[Erorr 3]])</f>
        <v>6.8026166666666796</v>
      </c>
      <c r="R284" s="36">
        <f>MA1SONY[[#This Row],[Abs Erorr 3]]/MA1SONY[[#This Row],[Adj Close]]</f>
        <v>5.089379010396803E-2</v>
      </c>
    </row>
    <row r="285" spans="2:18">
      <c r="B285" s="26">
        <v>44194.291666666664</v>
      </c>
      <c r="C285" s="22">
        <v>131.88329999999999</v>
      </c>
      <c r="D285" s="31">
        <f t="shared" si="21"/>
        <v>133.66300000000001</v>
      </c>
      <c r="E285" s="32">
        <f>MA1SONY[[#This Row],[Adj Close]]-MA1SONY[[#This Row],[Naive Trend ]]</f>
        <v>-1.7797000000000196</v>
      </c>
      <c r="F285" s="22">
        <f t="shared" si="20"/>
        <v>3.1673320900000697</v>
      </c>
      <c r="G285" s="22">
        <f>ABS(MA1SONY[[#This Row],[Erorr 1]])</f>
        <v>1.7797000000000196</v>
      </c>
      <c r="H285" s="33">
        <f>MA1SONY[[#This Row],[Abs Erorr 1]]/MA1SONY[[#This Row],[Adj Close]]</f>
        <v>1.3494506127766136E-2</v>
      </c>
      <c r="I285" s="31">
        <f t="shared" si="23"/>
        <v>130.2568</v>
      </c>
      <c r="J285" s="34">
        <f>(MA1SONY[[#This Row],[Adj Close]]-MA1SONY[[#This Row],[3-MA]])</f>
        <v>1.626499999999993</v>
      </c>
      <c r="K285" s="18">
        <f t="shared" si="22"/>
        <v>2.6455022499999772</v>
      </c>
      <c r="L285" s="18">
        <f>ABS(MA1SONY[[#This Row],[Erorr 2]])</f>
        <v>1.626499999999993</v>
      </c>
      <c r="M285" s="33">
        <f>MA1SONY[[#This Row],[Abs Erorr 2]]/MA1SONY[[#This Row],[Adj Close]]</f>
        <v>1.2332873077940823E-2</v>
      </c>
      <c r="N285" s="31">
        <f t="shared" si="24"/>
        <v>128.16254999999998</v>
      </c>
      <c r="O285" s="35">
        <f>MA1SONY[[#This Row],[Adj Close]]-MA1SONY[[#This Row],[6-MA]]</f>
        <v>3.7207500000000095</v>
      </c>
      <c r="P285" s="18">
        <f>(MA1SONY[[#This Row],[Adj Close]]-N285)^2</f>
        <v>13.843980562500072</v>
      </c>
      <c r="Q285" s="18">
        <f>ABS(MA1SONY[[#This Row],[Erorr 3]])</f>
        <v>3.7207500000000095</v>
      </c>
      <c r="R285" s="36">
        <f>MA1SONY[[#This Row],[Abs Erorr 3]]/MA1SONY[[#This Row],[Adj Close]]</f>
        <v>2.8212442363817175E-2</v>
      </c>
    </row>
    <row r="286" spans="2:18">
      <c r="B286" s="26">
        <v>44195.291666666664</v>
      </c>
      <c r="C286" s="22">
        <v>130.75880000000001</v>
      </c>
      <c r="D286" s="31">
        <f t="shared" si="21"/>
        <v>131.88329999999999</v>
      </c>
      <c r="E286" s="32">
        <f>MA1SONY[[#This Row],[Adj Close]]-MA1SONY[[#This Row],[Naive Trend ]]</f>
        <v>-1.1244999999999834</v>
      </c>
      <c r="F286" s="22">
        <f t="shared" si="20"/>
        <v>1.2645002499999627</v>
      </c>
      <c r="G286" s="22">
        <f>ABS(MA1SONY[[#This Row],[Erorr 1]])</f>
        <v>1.1244999999999834</v>
      </c>
      <c r="H286" s="33">
        <f>MA1SONY[[#This Row],[Abs Erorr 1]]/MA1SONY[[#This Row],[Adj Close]]</f>
        <v>8.5998036078641232E-3</v>
      </c>
      <c r="I286" s="31">
        <f t="shared" si="23"/>
        <v>131.53126666666665</v>
      </c>
      <c r="J286" s="34">
        <f>(MA1SONY[[#This Row],[Adj Close]]-MA1SONY[[#This Row],[3-MA]])</f>
        <v>-0.7724666666666451</v>
      </c>
      <c r="K286" s="18">
        <f t="shared" si="22"/>
        <v>0.59670475111107779</v>
      </c>
      <c r="L286" s="18">
        <f>ABS(MA1SONY[[#This Row],[Erorr 2]])</f>
        <v>0.7724666666666451</v>
      </c>
      <c r="M286" s="33">
        <f>MA1SONY[[#This Row],[Abs Erorr 2]]/MA1SONY[[#This Row],[Adj Close]]</f>
        <v>5.9075692547396049E-3</v>
      </c>
      <c r="N286" s="31">
        <f t="shared" si="24"/>
        <v>129.50058333333334</v>
      </c>
      <c r="O286" s="35">
        <f>MA1SONY[[#This Row],[Adj Close]]-MA1SONY[[#This Row],[6-MA]]</f>
        <v>1.2582166666666694</v>
      </c>
      <c r="P286" s="18">
        <f>(MA1SONY[[#This Row],[Adj Close]]-N286)^2</f>
        <v>1.5831091802777848</v>
      </c>
      <c r="Q286" s="18">
        <f>ABS(MA1SONY[[#This Row],[Erorr 3]])</f>
        <v>1.2582166666666694</v>
      </c>
      <c r="R286" s="36">
        <f>MA1SONY[[#This Row],[Abs Erorr 3]]/MA1SONY[[#This Row],[Adj Close]]</f>
        <v>9.6224243925966697E-3</v>
      </c>
    </row>
    <row r="287" spans="2:18">
      <c r="B287" s="26">
        <v>44196.291666666664</v>
      </c>
      <c r="C287" s="22">
        <v>129.7516</v>
      </c>
      <c r="D287" s="31">
        <f t="shared" si="21"/>
        <v>130.75880000000001</v>
      </c>
      <c r="E287" s="32">
        <f>MA1SONY[[#This Row],[Adj Close]]-MA1SONY[[#This Row],[Naive Trend ]]</f>
        <v>-1.0072000000000116</v>
      </c>
      <c r="F287" s="22">
        <f t="shared" si="20"/>
        <v>1.0144518400000235</v>
      </c>
      <c r="G287" s="22">
        <f>ABS(MA1SONY[[#This Row],[Erorr 1]])</f>
        <v>1.0072000000000116</v>
      </c>
      <c r="H287" s="33">
        <f>MA1SONY[[#This Row],[Abs Erorr 1]]/MA1SONY[[#This Row],[Adj Close]]</f>
        <v>7.762524701044239E-3</v>
      </c>
      <c r="I287" s="31">
        <f t="shared" si="23"/>
        <v>132.10169999999999</v>
      </c>
      <c r="J287" s="34">
        <f>(MA1SONY[[#This Row],[Adj Close]]-MA1SONY[[#This Row],[3-MA]])</f>
        <v>-2.3500999999999976</v>
      </c>
      <c r="K287" s="18">
        <f t="shared" si="22"/>
        <v>5.5229700099999892</v>
      </c>
      <c r="L287" s="18">
        <f>ABS(MA1SONY[[#This Row],[Erorr 2]])</f>
        <v>2.3500999999999976</v>
      </c>
      <c r="M287" s="33">
        <f>MA1SONY[[#This Row],[Abs Erorr 2]]/MA1SONY[[#This Row],[Adj Close]]</f>
        <v>1.8112300734634469E-2</v>
      </c>
      <c r="N287" s="31">
        <f t="shared" si="24"/>
        <v>130.39533333333335</v>
      </c>
      <c r="O287" s="35">
        <f>MA1SONY[[#This Row],[Adj Close]]-MA1SONY[[#This Row],[6-MA]]</f>
        <v>-0.64373333333335836</v>
      </c>
      <c r="P287" s="18">
        <f>(MA1SONY[[#This Row],[Adj Close]]-N287)^2</f>
        <v>0.41439260444447668</v>
      </c>
      <c r="Q287" s="18">
        <f>ABS(MA1SONY[[#This Row],[Erorr 3]])</f>
        <v>0.64373333333335836</v>
      </c>
      <c r="R287" s="36">
        <f>MA1SONY[[#This Row],[Abs Erorr 3]]/MA1SONY[[#This Row],[Adj Close]]</f>
        <v>4.9612747228809382E-3</v>
      </c>
    </row>
    <row r="288" spans="2:18">
      <c r="B288" s="26">
        <v>44200.291666666664</v>
      </c>
      <c r="C288" s="22">
        <v>126.5442</v>
      </c>
      <c r="D288" s="31">
        <f t="shared" si="21"/>
        <v>129.7516</v>
      </c>
      <c r="E288" s="32">
        <f>MA1SONY[[#This Row],[Adj Close]]-MA1SONY[[#This Row],[Naive Trend ]]</f>
        <v>-3.2073999999999927</v>
      </c>
      <c r="F288" s="22">
        <f t="shared" si="20"/>
        <v>10.287414759999953</v>
      </c>
      <c r="G288" s="22">
        <f>ABS(MA1SONY[[#This Row],[Erorr 1]])</f>
        <v>3.2073999999999927</v>
      </c>
      <c r="H288" s="33">
        <f>MA1SONY[[#This Row],[Abs Erorr 1]]/MA1SONY[[#This Row],[Adj Close]]</f>
        <v>2.5346084609172072E-2</v>
      </c>
      <c r="I288" s="31">
        <f t="shared" si="23"/>
        <v>130.7979</v>
      </c>
      <c r="J288" s="34">
        <f>(MA1SONY[[#This Row],[Adj Close]]-MA1SONY[[#This Row],[3-MA]])</f>
        <v>-4.2536999999999949</v>
      </c>
      <c r="K288" s="18">
        <f t="shared" si="22"/>
        <v>18.093963689999956</v>
      </c>
      <c r="L288" s="18">
        <f>ABS(MA1SONY[[#This Row],[Erorr 2]])</f>
        <v>4.2536999999999949</v>
      </c>
      <c r="M288" s="33">
        <f>MA1SONY[[#This Row],[Abs Erorr 2]]/MA1SONY[[#This Row],[Adj Close]]</f>
        <v>3.3614341866320188E-2</v>
      </c>
      <c r="N288" s="31">
        <f t="shared" si="24"/>
        <v>130.52734999999998</v>
      </c>
      <c r="O288" s="35">
        <f>MA1SONY[[#This Row],[Adj Close]]-MA1SONY[[#This Row],[6-MA]]</f>
        <v>-3.9831499999999807</v>
      </c>
      <c r="P288" s="18">
        <f>(MA1SONY[[#This Row],[Adj Close]]-N288)^2</f>
        <v>15.865483922499847</v>
      </c>
      <c r="Q288" s="18">
        <f>ABS(MA1SONY[[#This Row],[Erorr 3]])</f>
        <v>3.9831499999999807</v>
      </c>
      <c r="R288" s="36">
        <f>MA1SONY[[#This Row],[Abs Erorr 3]]/MA1SONY[[#This Row],[Adj Close]]</f>
        <v>3.1476353716724914E-2</v>
      </c>
    </row>
    <row r="289" spans="2:18">
      <c r="B289" s="26">
        <v>44201.291666666664</v>
      </c>
      <c r="C289" s="22">
        <v>128.1088</v>
      </c>
      <c r="D289" s="31">
        <f t="shared" si="21"/>
        <v>126.5442</v>
      </c>
      <c r="E289" s="32">
        <f>MA1SONY[[#This Row],[Adj Close]]-MA1SONY[[#This Row],[Naive Trend ]]</f>
        <v>1.5645999999999987</v>
      </c>
      <c r="F289" s="22">
        <f t="shared" si="20"/>
        <v>2.4479731599999957</v>
      </c>
      <c r="G289" s="22">
        <f>ABS(MA1SONY[[#This Row],[Erorr 1]])</f>
        <v>1.5645999999999987</v>
      </c>
      <c r="H289" s="33">
        <f>MA1SONY[[#This Row],[Abs Erorr 1]]/MA1SONY[[#This Row],[Adj Close]]</f>
        <v>1.2213056402058239E-2</v>
      </c>
      <c r="I289" s="31">
        <f t="shared" si="23"/>
        <v>129.01820000000001</v>
      </c>
      <c r="J289" s="34">
        <f>(MA1SONY[[#This Row],[Adj Close]]-MA1SONY[[#This Row],[3-MA]])</f>
        <v>-0.90940000000000509</v>
      </c>
      <c r="K289" s="18">
        <f t="shared" si="22"/>
        <v>0.82700836000000921</v>
      </c>
      <c r="L289" s="18">
        <f>ABS(MA1SONY[[#This Row],[Erorr 2]])</f>
        <v>0.90940000000000509</v>
      </c>
      <c r="M289" s="33">
        <f>MA1SONY[[#This Row],[Abs Erorr 2]]/MA1SONY[[#This Row],[Adj Close]]</f>
        <v>7.0986536444022979E-3</v>
      </c>
      <c r="N289" s="31">
        <f t="shared" si="24"/>
        <v>130.27473333333333</v>
      </c>
      <c r="O289" s="35">
        <f>MA1SONY[[#This Row],[Adj Close]]-MA1SONY[[#This Row],[6-MA]]</f>
        <v>-2.1659333333333279</v>
      </c>
      <c r="P289" s="18">
        <f>(MA1SONY[[#This Row],[Adj Close]]-N289)^2</f>
        <v>4.6912672044444212</v>
      </c>
      <c r="Q289" s="18">
        <f>ABS(MA1SONY[[#This Row],[Erorr 3]])</f>
        <v>2.1659333333333279</v>
      </c>
      <c r="R289" s="36">
        <f>MA1SONY[[#This Row],[Abs Erorr 3]]/MA1SONY[[#This Row],[Adj Close]]</f>
        <v>1.6906983230920342E-2</v>
      </c>
    </row>
    <row r="290" spans="2:18">
      <c r="B290" s="26">
        <v>44202.291666666664</v>
      </c>
      <c r="C290" s="22">
        <v>123.79640000000001</v>
      </c>
      <c r="D290" s="31">
        <f t="shared" si="21"/>
        <v>128.1088</v>
      </c>
      <c r="E290" s="32">
        <f>MA1SONY[[#This Row],[Adj Close]]-MA1SONY[[#This Row],[Naive Trend ]]</f>
        <v>-4.3123999999999967</v>
      </c>
      <c r="F290" s="22">
        <f t="shared" si="20"/>
        <v>18.596793759999972</v>
      </c>
      <c r="G290" s="22">
        <f>ABS(MA1SONY[[#This Row],[Erorr 1]])</f>
        <v>4.3123999999999967</v>
      </c>
      <c r="H290" s="33">
        <f>MA1SONY[[#This Row],[Abs Erorr 1]]/MA1SONY[[#This Row],[Adj Close]]</f>
        <v>3.4834615546170941E-2</v>
      </c>
      <c r="I290" s="31">
        <f t="shared" si="23"/>
        <v>128.13486666666665</v>
      </c>
      <c r="J290" s="34">
        <f>(MA1SONY[[#This Row],[Adj Close]]-MA1SONY[[#This Row],[3-MA]])</f>
        <v>-4.3384666666666476</v>
      </c>
      <c r="K290" s="18">
        <f t="shared" si="22"/>
        <v>18.822293017777611</v>
      </c>
      <c r="L290" s="18">
        <f>ABS(MA1SONY[[#This Row],[Erorr 2]])</f>
        <v>4.3384666666666476</v>
      </c>
      <c r="M290" s="33">
        <f>MA1SONY[[#This Row],[Abs Erorr 2]]/MA1SONY[[#This Row],[Adj Close]]</f>
        <v>3.504517632715206E-2</v>
      </c>
      <c r="N290" s="31">
        <f t="shared" si="24"/>
        <v>130.11828333333332</v>
      </c>
      <c r="O290" s="35">
        <f>MA1SONY[[#This Row],[Adj Close]]-MA1SONY[[#This Row],[6-MA]]</f>
        <v>-6.321883333333318</v>
      </c>
      <c r="P290" s="18">
        <f>(MA1SONY[[#This Row],[Adj Close]]-N290)^2</f>
        <v>39.966208880277584</v>
      </c>
      <c r="Q290" s="18">
        <f>ABS(MA1SONY[[#This Row],[Erorr 3]])</f>
        <v>6.321883333333318</v>
      </c>
      <c r="R290" s="36">
        <f>MA1SONY[[#This Row],[Abs Erorr 3]]/MA1SONY[[#This Row],[Adj Close]]</f>
        <v>5.1066778463132352E-2</v>
      </c>
    </row>
    <row r="291" spans="2:18">
      <c r="B291" s="26">
        <v>44203.291666666664</v>
      </c>
      <c r="C291" s="22">
        <v>128.02080000000001</v>
      </c>
      <c r="D291" s="31">
        <f t="shared" si="21"/>
        <v>123.79640000000001</v>
      </c>
      <c r="E291" s="32">
        <f>MA1SONY[[#This Row],[Adj Close]]-MA1SONY[[#This Row],[Naive Trend ]]</f>
        <v>4.2244000000000028</v>
      </c>
      <c r="F291" s="22">
        <f t="shared" si="20"/>
        <v>17.845555360000024</v>
      </c>
      <c r="G291" s="22">
        <f>ABS(MA1SONY[[#This Row],[Erorr 1]])</f>
        <v>4.2244000000000028</v>
      </c>
      <c r="H291" s="33">
        <f>MA1SONY[[#This Row],[Abs Erorr 1]]/MA1SONY[[#This Row],[Adj Close]]</f>
        <v>3.2997762863534695E-2</v>
      </c>
      <c r="I291" s="31">
        <f t="shared" si="23"/>
        <v>126.14980000000001</v>
      </c>
      <c r="J291" s="34">
        <f>(MA1SONY[[#This Row],[Adj Close]]-MA1SONY[[#This Row],[3-MA]])</f>
        <v>1.8709999999999951</v>
      </c>
      <c r="K291" s="18">
        <f t="shared" si="22"/>
        <v>3.5006409999999817</v>
      </c>
      <c r="L291" s="18">
        <f>ABS(MA1SONY[[#This Row],[Erorr 2]])</f>
        <v>1.8709999999999951</v>
      </c>
      <c r="M291" s="33">
        <f>MA1SONY[[#This Row],[Abs Erorr 2]]/MA1SONY[[#This Row],[Adj Close]]</f>
        <v>1.4614812592953606E-2</v>
      </c>
      <c r="N291" s="31">
        <f t="shared" si="24"/>
        <v>128.47385</v>
      </c>
      <c r="O291" s="35">
        <f>MA1SONY[[#This Row],[Adj Close]]-MA1SONY[[#This Row],[6-MA]]</f>
        <v>-0.4530499999999904</v>
      </c>
      <c r="P291" s="18">
        <f>(MA1SONY[[#This Row],[Adj Close]]-N291)^2</f>
        <v>0.2052543024999913</v>
      </c>
      <c r="Q291" s="18">
        <f>ABS(MA1SONY[[#This Row],[Erorr 3]])</f>
        <v>0.4530499999999904</v>
      </c>
      <c r="R291" s="36">
        <f>MA1SONY[[#This Row],[Abs Erorr 3]]/MA1SONY[[#This Row],[Adj Close]]</f>
        <v>3.5388780573156111E-3</v>
      </c>
    </row>
    <row r="292" spans="2:18">
      <c r="B292" s="26">
        <v>44204.291666666664</v>
      </c>
      <c r="C292" s="22">
        <v>129.12569999999999</v>
      </c>
      <c r="D292" s="31">
        <f t="shared" si="21"/>
        <v>128.02080000000001</v>
      </c>
      <c r="E292" s="32">
        <f>MA1SONY[[#This Row],[Adj Close]]-MA1SONY[[#This Row],[Naive Trend ]]</f>
        <v>1.1048999999999864</v>
      </c>
      <c r="F292" s="22">
        <f t="shared" si="20"/>
        <v>1.22080400999997</v>
      </c>
      <c r="G292" s="22">
        <f>ABS(MA1SONY[[#This Row],[Erorr 1]])</f>
        <v>1.1048999999999864</v>
      </c>
      <c r="H292" s="33">
        <f>MA1SONY[[#This Row],[Abs Erorr 1]]/MA1SONY[[#This Row],[Adj Close]]</f>
        <v>8.5567783950056923E-3</v>
      </c>
      <c r="I292" s="31">
        <f t="shared" si="23"/>
        <v>126.64200000000001</v>
      </c>
      <c r="J292" s="34">
        <f>(MA1SONY[[#This Row],[Adj Close]]-MA1SONY[[#This Row],[3-MA]])</f>
        <v>2.4836999999999847</v>
      </c>
      <c r="K292" s="18">
        <f t="shared" si="22"/>
        <v>6.1687656899999244</v>
      </c>
      <c r="L292" s="18">
        <f>ABS(MA1SONY[[#This Row],[Erorr 2]])</f>
        <v>2.4836999999999847</v>
      </c>
      <c r="M292" s="33">
        <f>MA1SONY[[#This Row],[Abs Erorr 2]]/MA1SONY[[#This Row],[Adj Close]]</f>
        <v>1.9234745678048483E-2</v>
      </c>
      <c r="N292" s="31">
        <f t="shared" si="24"/>
        <v>127.83010000000002</v>
      </c>
      <c r="O292" s="35">
        <f>MA1SONY[[#This Row],[Adj Close]]-MA1SONY[[#This Row],[6-MA]]</f>
        <v>1.295599999999979</v>
      </c>
      <c r="P292" s="18">
        <f>(MA1SONY[[#This Row],[Adj Close]]-N292)^2</f>
        <v>1.6785793599999455</v>
      </c>
      <c r="Q292" s="18">
        <f>ABS(MA1SONY[[#This Row],[Erorr 3]])</f>
        <v>1.295599999999979</v>
      </c>
      <c r="R292" s="36">
        <f>MA1SONY[[#This Row],[Abs Erorr 3]]/MA1SONY[[#This Row],[Adj Close]]</f>
        <v>1.0033633893175247E-2</v>
      </c>
    </row>
    <row r="293" spans="2:18">
      <c r="B293" s="26">
        <v>44207.291666666664</v>
      </c>
      <c r="C293" s="22">
        <v>126.1237</v>
      </c>
      <c r="D293" s="31">
        <f t="shared" si="21"/>
        <v>129.12569999999999</v>
      </c>
      <c r="E293" s="32">
        <f>MA1SONY[[#This Row],[Adj Close]]-MA1SONY[[#This Row],[Naive Trend ]]</f>
        <v>-3.0019999999999953</v>
      </c>
      <c r="F293" s="22">
        <f t="shared" si="20"/>
        <v>9.0120039999999726</v>
      </c>
      <c r="G293" s="22">
        <f>ABS(MA1SONY[[#This Row],[Erorr 1]])</f>
        <v>3.0019999999999953</v>
      </c>
      <c r="H293" s="33">
        <f>MA1SONY[[#This Row],[Abs Erorr 1]]/MA1SONY[[#This Row],[Adj Close]]</f>
        <v>2.3802029277605996E-2</v>
      </c>
      <c r="I293" s="31">
        <f t="shared" si="23"/>
        <v>126.98096666666667</v>
      </c>
      <c r="J293" s="34">
        <f>(MA1SONY[[#This Row],[Adj Close]]-MA1SONY[[#This Row],[3-MA]])</f>
        <v>-0.85726666666667484</v>
      </c>
      <c r="K293" s="18">
        <f t="shared" si="22"/>
        <v>0.73490613777779179</v>
      </c>
      <c r="L293" s="18">
        <f>ABS(MA1SONY[[#This Row],[Erorr 2]])</f>
        <v>0.85726666666667484</v>
      </c>
      <c r="M293" s="33">
        <f>MA1SONY[[#This Row],[Abs Erorr 2]]/MA1SONY[[#This Row],[Adj Close]]</f>
        <v>6.7970307457414815E-3</v>
      </c>
      <c r="N293" s="31">
        <f t="shared" si="24"/>
        <v>127.55791666666669</v>
      </c>
      <c r="O293" s="35">
        <f>MA1SONY[[#This Row],[Adj Close]]-MA1SONY[[#This Row],[6-MA]]</f>
        <v>-1.4342166666666856</v>
      </c>
      <c r="P293" s="18">
        <f>(MA1SONY[[#This Row],[Adj Close]]-N293)^2</f>
        <v>2.0569774469444986</v>
      </c>
      <c r="Q293" s="18">
        <f>ABS(MA1SONY[[#This Row],[Erorr 3]])</f>
        <v>1.4342166666666856</v>
      </c>
      <c r="R293" s="36">
        <f>MA1SONY[[#This Row],[Abs Erorr 3]]/MA1SONY[[#This Row],[Adj Close]]</f>
        <v>1.1371508024793798E-2</v>
      </c>
    </row>
    <row r="294" spans="2:18">
      <c r="B294" s="26">
        <v>44208.291666666664</v>
      </c>
      <c r="C294" s="22">
        <v>125.9477</v>
      </c>
      <c r="D294" s="31">
        <f t="shared" si="21"/>
        <v>126.1237</v>
      </c>
      <c r="E294" s="32">
        <f>MA1SONY[[#This Row],[Adj Close]]-MA1SONY[[#This Row],[Naive Trend ]]</f>
        <v>-0.17600000000000193</v>
      </c>
      <c r="F294" s="22">
        <f t="shared" si="20"/>
        <v>3.097600000000068E-2</v>
      </c>
      <c r="G294" s="22">
        <f>ABS(MA1SONY[[#This Row],[Erorr 1]])</f>
        <v>0.17600000000000193</v>
      </c>
      <c r="H294" s="33">
        <f>MA1SONY[[#This Row],[Abs Erorr 1]]/MA1SONY[[#This Row],[Adj Close]]</f>
        <v>1.3974054309844636E-3</v>
      </c>
      <c r="I294" s="31">
        <f t="shared" si="23"/>
        <v>127.75673333333333</v>
      </c>
      <c r="J294" s="34">
        <f>(MA1SONY[[#This Row],[Adj Close]]-MA1SONY[[#This Row],[3-MA]])</f>
        <v>-1.8090333333333319</v>
      </c>
      <c r="K294" s="18">
        <f t="shared" si="22"/>
        <v>3.2726016011111061</v>
      </c>
      <c r="L294" s="18">
        <f>ABS(MA1SONY[[#This Row],[Erorr 2]])</f>
        <v>1.8090333333333319</v>
      </c>
      <c r="M294" s="33">
        <f>MA1SONY[[#This Row],[Abs Erorr 2]]/MA1SONY[[#This Row],[Adj Close]]</f>
        <v>1.4363369345635783E-2</v>
      </c>
      <c r="N294" s="31">
        <f t="shared" si="24"/>
        <v>126.95326666666666</v>
      </c>
      <c r="O294" s="35">
        <f>MA1SONY[[#This Row],[Adj Close]]-MA1SONY[[#This Row],[6-MA]]</f>
        <v>-1.0055666666666667</v>
      </c>
      <c r="P294" s="18">
        <f>(MA1SONY[[#This Row],[Adj Close]]-N294)^2</f>
        <v>1.0111643211111112</v>
      </c>
      <c r="Q294" s="18">
        <f>ABS(MA1SONY[[#This Row],[Erorr 3]])</f>
        <v>1.0055666666666667</v>
      </c>
      <c r="R294" s="36">
        <f>MA1SONY[[#This Row],[Abs Erorr 3]]/MA1SONY[[#This Row],[Adj Close]]</f>
        <v>7.9840018250961851E-3</v>
      </c>
    </row>
    <row r="295" spans="2:18">
      <c r="B295" s="26">
        <v>44209.291666666664</v>
      </c>
      <c r="C295" s="22">
        <v>127.9915</v>
      </c>
      <c r="D295" s="31">
        <f t="shared" si="21"/>
        <v>125.9477</v>
      </c>
      <c r="E295" s="32">
        <f>MA1SONY[[#This Row],[Adj Close]]-MA1SONY[[#This Row],[Naive Trend ]]</f>
        <v>2.0438000000000045</v>
      </c>
      <c r="F295" s="22">
        <f t="shared" si="20"/>
        <v>4.1771184400000188</v>
      </c>
      <c r="G295" s="22">
        <f>ABS(MA1SONY[[#This Row],[Erorr 1]])</f>
        <v>2.0438000000000045</v>
      </c>
      <c r="H295" s="33">
        <f>MA1SONY[[#This Row],[Abs Erorr 1]]/MA1SONY[[#This Row],[Adj Close]]</f>
        <v>1.5968247891461576E-2</v>
      </c>
      <c r="I295" s="31">
        <f t="shared" si="23"/>
        <v>127.06569999999999</v>
      </c>
      <c r="J295" s="34">
        <f>(MA1SONY[[#This Row],[Adj Close]]-MA1SONY[[#This Row],[3-MA]])</f>
        <v>0.9258000000000095</v>
      </c>
      <c r="K295" s="18">
        <f t="shared" si="22"/>
        <v>0.85710564000001754</v>
      </c>
      <c r="L295" s="18">
        <f>ABS(MA1SONY[[#This Row],[Erorr 2]])</f>
        <v>0.9258000000000095</v>
      </c>
      <c r="M295" s="33">
        <f>MA1SONY[[#This Row],[Abs Erorr 2]]/MA1SONY[[#This Row],[Adj Close]]</f>
        <v>7.2332928358524546E-3</v>
      </c>
      <c r="N295" s="31">
        <f t="shared" si="24"/>
        <v>126.85385000000001</v>
      </c>
      <c r="O295" s="35">
        <f>MA1SONY[[#This Row],[Adj Close]]-MA1SONY[[#This Row],[6-MA]]</f>
        <v>1.1376499999999936</v>
      </c>
      <c r="P295" s="18">
        <f>(MA1SONY[[#This Row],[Adj Close]]-N295)^2</f>
        <v>1.2942475224999854</v>
      </c>
      <c r="Q295" s="18">
        <f>ABS(MA1SONY[[#This Row],[Erorr 3]])</f>
        <v>1.1376499999999936</v>
      </c>
      <c r="R295" s="36">
        <f>MA1SONY[[#This Row],[Abs Erorr 3]]/MA1SONY[[#This Row],[Adj Close]]</f>
        <v>8.8884808756831014E-3</v>
      </c>
    </row>
    <row r="296" spans="2:18">
      <c r="B296" s="26">
        <v>44210.291666666664</v>
      </c>
      <c r="C296" s="22">
        <v>126.0553</v>
      </c>
      <c r="D296" s="31">
        <f t="shared" si="21"/>
        <v>127.9915</v>
      </c>
      <c r="E296" s="32">
        <f>MA1SONY[[#This Row],[Adj Close]]-MA1SONY[[#This Row],[Naive Trend ]]</f>
        <v>-1.9361999999999995</v>
      </c>
      <c r="F296" s="22">
        <f t="shared" si="20"/>
        <v>3.7488704399999979</v>
      </c>
      <c r="G296" s="22">
        <f>ABS(MA1SONY[[#This Row],[Erorr 1]])</f>
        <v>1.9361999999999995</v>
      </c>
      <c r="H296" s="33">
        <f>MA1SONY[[#This Row],[Abs Erorr 1]]/MA1SONY[[#This Row],[Adj Close]]</f>
        <v>1.5359925366089324E-2</v>
      </c>
      <c r="I296" s="31">
        <f t="shared" si="23"/>
        <v>126.68763333333334</v>
      </c>
      <c r="J296" s="34">
        <f>(MA1SONY[[#This Row],[Adj Close]]-MA1SONY[[#This Row],[3-MA]])</f>
        <v>-0.63233333333333519</v>
      </c>
      <c r="K296" s="18">
        <f t="shared" si="22"/>
        <v>0.39984544444444681</v>
      </c>
      <c r="L296" s="18">
        <f>ABS(MA1SONY[[#This Row],[Erorr 2]])</f>
        <v>0.63233333333333519</v>
      </c>
      <c r="M296" s="33">
        <f>MA1SONY[[#This Row],[Abs Erorr 2]]/MA1SONY[[#This Row],[Adj Close]]</f>
        <v>5.0163169127623759E-3</v>
      </c>
      <c r="N296" s="31">
        <f t="shared" si="24"/>
        <v>126.8343</v>
      </c>
      <c r="O296" s="35">
        <f>MA1SONY[[#This Row],[Adj Close]]-MA1SONY[[#This Row],[6-MA]]</f>
        <v>-0.77899999999999636</v>
      </c>
      <c r="P296" s="18">
        <f>(MA1SONY[[#This Row],[Adj Close]]-N296)^2</f>
        <v>0.6068409999999943</v>
      </c>
      <c r="Q296" s="18">
        <f>ABS(MA1SONY[[#This Row],[Erorr 3]])</f>
        <v>0.77899999999999636</v>
      </c>
      <c r="R296" s="36">
        <f>MA1SONY[[#This Row],[Abs Erorr 3]]/MA1SONY[[#This Row],[Adj Close]]</f>
        <v>6.1798274249475933E-3</v>
      </c>
    </row>
    <row r="297" spans="2:18">
      <c r="B297" s="26">
        <v>44211.291666666664</v>
      </c>
      <c r="C297" s="22">
        <v>124.3245</v>
      </c>
      <c r="D297" s="31">
        <f t="shared" si="21"/>
        <v>126.0553</v>
      </c>
      <c r="E297" s="32">
        <f>MA1SONY[[#This Row],[Adj Close]]-MA1SONY[[#This Row],[Naive Trend ]]</f>
        <v>-1.7308000000000021</v>
      </c>
      <c r="F297" s="22">
        <f t="shared" si="20"/>
        <v>2.9956686400000074</v>
      </c>
      <c r="G297" s="22">
        <f>ABS(MA1SONY[[#This Row],[Erorr 1]])</f>
        <v>1.7308000000000021</v>
      </c>
      <c r="H297" s="33">
        <f>MA1SONY[[#This Row],[Abs Erorr 1]]/MA1SONY[[#This Row],[Adj Close]]</f>
        <v>1.3921632502041047E-2</v>
      </c>
      <c r="I297" s="31">
        <f t="shared" si="23"/>
        <v>126.66483333333333</v>
      </c>
      <c r="J297" s="34">
        <f>(MA1SONY[[#This Row],[Adj Close]]-MA1SONY[[#This Row],[3-MA]])</f>
        <v>-2.3403333333333336</v>
      </c>
      <c r="K297" s="18">
        <f t="shared" si="22"/>
        <v>5.4771601111111128</v>
      </c>
      <c r="L297" s="18">
        <f>ABS(MA1SONY[[#This Row],[Erorr 2]])</f>
        <v>2.3403333333333336</v>
      </c>
      <c r="M297" s="33">
        <f>MA1SONY[[#This Row],[Abs Erorr 2]]/MA1SONY[[#This Row],[Adj Close]]</f>
        <v>1.8824393690168337E-2</v>
      </c>
      <c r="N297" s="31">
        <f t="shared" si="24"/>
        <v>127.21078333333332</v>
      </c>
      <c r="O297" s="35">
        <f>MA1SONY[[#This Row],[Adj Close]]-MA1SONY[[#This Row],[6-MA]]</f>
        <v>-2.8862833333333242</v>
      </c>
      <c r="P297" s="18">
        <f>(MA1SONY[[#This Row],[Adj Close]]-N297)^2</f>
        <v>8.3306314802777255</v>
      </c>
      <c r="Q297" s="18">
        <f>ABS(MA1SONY[[#This Row],[Erorr 3]])</f>
        <v>2.8862833333333242</v>
      </c>
      <c r="R297" s="36">
        <f>MA1SONY[[#This Row],[Abs Erorr 3]]/MA1SONY[[#This Row],[Adj Close]]</f>
        <v>2.3215724441548721E-2</v>
      </c>
    </row>
    <row r="298" spans="2:18">
      <c r="B298" s="26">
        <v>44215.291666666664</v>
      </c>
      <c r="C298" s="22">
        <v>124.9992</v>
      </c>
      <c r="D298" s="31">
        <f t="shared" si="21"/>
        <v>124.3245</v>
      </c>
      <c r="E298" s="32">
        <f>MA1SONY[[#This Row],[Adj Close]]-MA1SONY[[#This Row],[Naive Trend ]]</f>
        <v>0.67470000000000141</v>
      </c>
      <c r="F298" s="22">
        <f t="shared" si="20"/>
        <v>0.45522009000000191</v>
      </c>
      <c r="G298" s="22">
        <f>ABS(MA1SONY[[#This Row],[Erorr 1]])</f>
        <v>0.67470000000000141</v>
      </c>
      <c r="H298" s="33">
        <f>MA1SONY[[#This Row],[Abs Erorr 1]]/MA1SONY[[#This Row],[Adj Close]]</f>
        <v>5.3976345448610982E-3</v>
      </c>
      <c r="I298" s="31">
        <f t="shared" si="23"/>
        <v>126.12376666666667</v>
      </c>
      <c r="J298" s="34">
        <f>(MA1SONY[[#This Row],[Adj Close]]-MA1SONY[[#This Row],[3-MA]])</f>
        <v>-1.1245666666666665</v>
      </c>
      <c r="K298" s="18">
        <f t="shared" si="22"/>
        <v>1.2646501877777774</v>
      </c>
      <c r="L298" s="18">
        <f>ABS(MA1SONY[[#This Row],[Erorr 2]])</f>
        <v>1.1245666666666665</v>
      </c>
      <c r="M298" s="33">
        <f>MA1SONY[[#This Row],[Abs Erorr 2]]/MA1SONY[[#This Row],[Adj Close]]</f>
        <v>8.9965909115151659E-3</v>
      </c>
      <c r="N298" s="31">
        <f t="shared" si="24"/>
        <v>126.59473333333331</v>
      </c>
      <c r="O298" s="35">
        <f>MA1SONY[[#This Row],[Adj Close]]-MA1SONY[[#This Row],[6-MA]]</f>
        <v>-1.5955333333333073</v>
      </c>
      <c r="P298" s="18">
        <f>(MA1SONY[[#This Row],[Adj Close]]-N298)^2</f>
        <v>2.5457266177776945</v>
      </c>
      <c r="Q298" s="18">
        <f>ABS(MA1SONY[[#This Row],[Erorr 3]])</f>
        <v>1.5955333333333073</v>
      </c>
      <c r="R298" s="36">
        <f>MA1SONY[[#This Row],[Abs Erorr 3]]/MA1SONY[[#This Row],[Adj Close]]</f>
        <v>1.2764348358495952E-2</v>
      </c>
    </row>
    <row r="299" spans="2:18">
      <c r="B299" s="26">
        <v>44216.291666666664</v>
      </c>
      <c r="C299" s="22">
        <v>129.1062</v>
      </c>
      <c r="D299" s="31">
        <f t="shared" si="21"/>
        <v>124.9992</v>
      </c>
      <c r="E299" s="32">
        <f>MA1SONY[[#This Row],[Adj Close]]-MA1SONY[[#This Row],[Naive Trend ]]</f>
        <v>4.1069999999999993</v>
      </c>
      <c r="F299" s="22">
        <f t="shared" si="20"/>
        <v>16.867448999999993</v>
      </c>
      <c r="G299" s="22">
        <f>ABS(MA1SONY[[#This Row],[Erorr 1]])</f>
        <v>4.1069999999999993</v>
      </c>
      <c r="H299" s="33">
        <f>MA1SONY[[#This Row],[Abs Erorr 1]]/MA1SONY[[#This Row],[Adj Close]]</f>
        <v>3.1811020694590957E-2</v>
      </c>
      <c r="I299" s="31">
        <f t="shared" si="23"/>
        <v>125.12633333333333</v>
      </c>
      <c r="J299" s="34">
        <f>(MA1SONY[[#This Row],[Adj Close]]-MA1SONY[[#This Row],[3-MA]])</f>
        <v>3.9798666666666662</v>
      </c>
      <c r="K299" s="18">
        <f t="shared" si="22"/>
        <v>15.83933868444444</v>
      </c>
      <c r="L299" s="18">
        <f>ABS(MA1SONY[[#This Row],[Erorr 2]])</f>
        <v>3.9798666666666662</v>
      </c>
      <c r="M299" s="33">
        <f>MA1SONY[[#This Row],[Abs Erorr 2]]/MA1SONY[[#This Row],[Adj Close]]</f>
        <v>3.0826301654503549E-2</v>
      </c>
      <c r="N299" s="31">
        <f t="shared" si="24"/>
        <v>125.90698333333334</v>
      </c>
      <c r="O299" s="35">
        <f>MA1SONY[[#This Row],[Adj Close]]-MA1SONY[[#This Row],[6-MA]]</f>
        <v>3.1992166666666577</v>
      </c>
      <c r="P299" s="18">
        <f>(MA1SONY[[#This Row],[Adj Close]]-N299)^2</f>
        <v>10.234987280277721</v>
      </c>
      <c r="Q299" s="18">
        <f>ABS(MA1SONY[[#This Row],[Erorr 3]])</f>
        <v>3.1992166666666577</v>
      </c>
      <c r="R299" s="36">
        <f>MA1SONY[[#This Row],[Abs Erorr 3]]/MA1SONY[[#This Row],[Adj Close]]</f>
        <v>2.477972914288127E-2</v>
      </c>
    </row>
    <row r="300" spans="2:18">
      <c r="B300" s="26">
        <v>44217.291666666664</v>
      </c>
      <c r="C300" s="22">
        <v>133.839</v>
      </c>
      <c r="D300" s="31">
        <f t="shared" si="21"/>
        <v>129.1062</v>
      </c>
      <c r="E300" s="32">
        <f>MA1SONY[[#This Row],[Adj Close]]-MA1SONY[[#This Row],[Naive Trend ]]</f>
        <v>4.7327999999999975</v>
      </c>
      <c r="F300" s="22">
        <f t="shared" si="20"/>
        <v>22.399395839999976</v>
      </c>
      <c r="G300" s="22">
        <f>ABS(MA1SONY[[#This Row],[Erorr 1]])</f>
        <v>4.7327999999999975</v>
      </c>
      <c r="H300" s="33">
        <f>MA1SONY[[#This Row],[Abs Erorr 1]]/MA1SONY[[#This Row],[Adj Close]]</f>
        <v>3.5361890032053415E-2</v>
      </c>
      <c r="I300" s="31">
        <f t="shared" si="23"/>
        <v>126.1433</v>
      </c>
      <c r="J300" s="34">
        <f>(MA1SONY[[#This Row],[Adj Close]]-MA1SONY[[#This Row],[3-MA]])</f>
        <v>7.6957000000000022</v>
      </c>
      <c r="K300" s="18">
        <f t="shared" si="22"/>
        <v>59.223798490000036</v>
      </c>
      <c r="L300" s="18">
        <f>ABS(MA1SONY[[#This Row],[Erorr 2]])</f>
        <v>7.6957000000000022</v>
      </c>
      <c r="M300" s="33">
        <f>MA1SONY[[#This Row],[Abs Erorr 2]]/MA1SONY[[#This Row],[Adj Close]]</f>
        <v>5.7499682454292114E-2</v>
      </c>
      <c r="N300" s="31">
        <f t="shared" si="24"/>
        <v>126.40406666666668</v>
      </c>
      <c r="O300" s="35">
        <f>MA1SONY[[#This Row],[Adj Close]]-MA1SONY[[#This Row],[6-MA]]</f>
        <v>7.4349333333333192</v>
      </c>
      <c r="P300" s="18">
        <f>(MA1SONY[[#This Row],[Adj Close]]-N300)^2</f>
        <v>55.278233671110904</v>
      </c>
      <c r="Q300" s="18">
        <f>ABS(MA1SONY[[#This Row],[Erorr 3]])</f>
        <v>7.4349333333333192</v>
      </c>
      <c r="R300" s="36">
        <f>MA1SONY[[#This Row],[Abs Erorr 3]]/MA1SONY[[#This Row],[Adj Close]]</f>
        <v>5.5551321612783415E-2</v>
      </c>
    </row>
    <row r="301" spans="2:18">
      <c r="B301" s="26">
        <v>44218.291666666664</v>
      </c>
      <c r="C301" s="22">
        <v>135.99029999999999</v>
      </c>
      <c r="D301" s="31">
        <f t="shared" si="21"/>
        <v>133.839</v>
      </c>
      <c r="E301" s="32">
        <f>MA1SONY[[#This Row],[Adj Close]]-MA1SONY[[#This Row],[Naive Trend ]]</f>
        <v>2.151299999999992</v>
      </c>
      <c r="F301" s="22">
        <f t="shared" si="20"/>
        <v>4.628091689999966</v>
      </c>
      <c r="G301" s="22">
        <f>ABS(MA1SONY[[#This Row],[Erorr 1]])</f>
        <v>2.151299999999992</v>
      </c>
      <c r="H301" s="33">
        <f>MA1SONY[[#This Row],[Abs Erorr 1]]/MA1SONY[[#This Row],[Adj Close]]</f>
        <v>1.5819510656274693E-2</v>
      </c>
      <c r="I301" s="31">
        <f t="shared" si="23"/>
        <v>129.31479999999999</v>
      </c>
      <c r="J301" s="34">
        <f>(MA1SONY[[#This Row],[Adj Close]]-MA1SONY[[#This Row],[3-MA]])</f>
        <v>6.6754999999999995</v>
      </c>
      <c r="K301" s="18">
        <f t="shared" si="22"/>
        <v>44.562300249999993</v>
      </c>
      <c r="L301" s="18">
        <f>ABS(MA1SONY[[#This Row],[Erorr 2]])</f>
        <v>6.6754999999999995</v>
      </c>
      <c r="M301" s="33">
        <f>MA1SONY[[#This Row],[Abs Erorr 2]]/MA1SONY[[#This Row],[Adj Close]]</f>
        <v>4.9088059957217538E-2</v>
      </c>
      <c r="N301" s="31">
        <f t="shared" si="24"/>
        <v>127.71928333333331</v>
      </c>
      <c r="O301" s="35">
        <f>MA1SONY[[#This Row],[Adj Close]]-MA1SONY[[#This Row],[6-MA]]</f>
        <v>8.2710166666666822</v>
      </c>
      <c r="P301" s="18">
        <f>(MA1SONY[[#This Row],[Adj Close]]-N301)^2</f>
        <v>68.40971670027804</v>
      </c>
      <c r="Q301" s="18">
        <f>ABS(MA1SONY[[#This Row],[Erorr 3]])</f>
        <v>8.2710166666666822</v>
      </c>
      <c r="R301" s="36">
        <f>MA1SONY[[#This Row],[Abs Erorr 3]]/MA1SONY[[#This Row],[Adj Close]]</f>
        <v>6.082063696209717E-2</v>
      </c>
    </row>
    <row r="302" spans="2:18">
      <c r="B302" s="26">
        <v>44221.291666666664</v>
      </c>
      <c r="C302" s="22">
        <v>139.7551</v>
      </c>
      <c r="D302" s="31">
        <f t="shared" si="21"/>
        <v>135.99029999999999</v>
      </c>
      <c r="E302" s="32">
        <f>MA1SONY[[#This Row],[Adj Close]]-MA1SONY[[#This Row],[Naive Trend ]]</f>
        <v>3.7648000000000081</v>
      </c>
      <c r="F302" s="22">
        <f t="shared" si="20"/>
        <v>14.173719040000062</v>
      </c>
      <c r="G302" s="22">
        <f>ABS(MA1SONY[[#This Row],[Erorr 1]])</f>
        <v>3.7648000000000081</v>
      </c>
      <c r="H302" s="33">
        <f>MA1SONY[[#This Row],[Abs Erorr 1]]/MA1SONY[[#This Row],[Adj Close]]</f>
        <v>2.6938551795247602E-2</v>
      </c>
      <c r="I302" s="31">
        <f t="shared" si="23"/>
        <v>132.9785</v>
      </c>
      <c r="J302" s="34">
        <f>(MA1SONY[[#This Row],[Adj Close]]-MA1SONY[[#This Row],[3-MA]])</f>
        <v>6.776600000000002</v>
      </c>
      <c r="K302" s="18">
        <f t="shared" si="22"/>
        <v>45.922307560000029</v>
      </c>
      <c r="L302" s="18">
        <f>ABS(MA1SONY[[#This Row],[Erorr 2]])</f>
        <v>6.776600000000002</v>
      </c>
      <c r="M302" s="33">
        <f>MA1SONY[[#This Row],[Abs Erorr 2]]/MA1SONY[[#This Row],[Adj Close]]</f>
        <v>4.8489107016488141E-2</v>
      </c>
      <c r="N302" s="31">
        <f t="shared" si="24"/>
        <v>129.05241666666666</v>
      </c>
      <c r="O302" s="35">
        <f>MA1SONY[[#This Row],[Adj Close]]-MA1SONY[[#This Row],[6-MA]]</f>
        <v>10.70268333333334</v>
      </c>
      <c r="P302" s="18">
        <f>(MA1SONY[[#This Row],[Adj Close]]-N302)^2</f>
        <v>114.54743053361125</v>
      </c>
      <c r="Q302" s="18">
        <f>ABS(MA1SONY[[#This Row],[Erorr 3]])</f>
        <v>10.70268333333334</v>
      </c>
      <c r="R302" s="36">
        <f>MA1SONY[[#This Row],[Abs Erorr 3]]/MA1SONY[[#This Row],[Adj Close]]</f>
        <v>7.6581701371422867E-2</v>
      </c>
    </row>
    <row r="303" spans="2:18">
      <c r="B303" s="26">
        <v>44222.291666666664</v>
      </c>
      <c r="C303" s="22">
        <v>139.9897</v>
      </c>
      <c r="D303" s="31">
        <f t="shared" si="21"/>
        <v>139.7551</v>
      </c>
      <c r="E303" s="32">
        <f>MA1SONY[[#This Row],[Adj Close]]-MA1SONY[[#This Row],[Naive Trend ]]</f>
        <v>0.23460000000000036</v>
      </c>
      <c r="F303" s="22">
        <f t="shared" si="20"/>
        <v>5.5037160000000168E-2</v>
      </c>
      <c r="G303" s="22">
        <f>ABS(MA1SONY[[#This Row],[Erorr 1]])</f>
        <v>0.23460000000000036</v>
      </c>
      <c r="H303" s="33">
        <f>MA1SONY[[#This Row],[Abs Erorr 1]]/MA1SONY[[#This Row],[Adj Close]]</f>
        <v>1.6758375794790642E-3</v>
      </c>
      <c r="I303" s="31">
        <f t="shared" si="23"/>
        <v>136.52813333333333</v>
      </c>
      <c r="J303" s="34">
        <f>(MA1SONY[[#This Row],[Adj Close]]-MA1SONY[[#This Row],[3-MA]])</f>
        <v>3.4615666666666698</v>
      </c>
      <c r="K303" s="18">
        <f t="shared" si="22"/>
        <v>11.9824437877778</v>
      </c>
      <c r="L303" s="18">
        <f>ABS(MA1SONY[[#This Row],[Erorr 2]])</f>
        <v>3.4615666666666698</v>
      </c>
      <c r="M303" s="33">
        <f>MA1SONY[[#This Row],[Abs Erorr 2]]/MA1SONY[[#This Row],[Adj Close]]</f>
        <v>2.4727295412924448E-2</v>
      </c>
      <c r="N303" s="31">
        <f t="shared" si="24"/>
        <v>131.33571666666666</v>
      </c>
      <c r="O303" s="35">
        <f>MA1SONY[[#This Row],[Adj Close]]-MA1SONY[[#This Row],[6-MA]]</f>
        <v>8.6539833333333434</v>
      </c>
      <c r="P303" s="18">
        <f>(MA1SONY[[#This Row],[Adj Close]]-N303)^2</f>
        <v>74.891427533611278</v>
      </c>
      <c r="Q303" s="18">
        <f>ABS(MA1SONY[[#This Row],[Erorr 3]])</f>
        <v>8.6539833333333434</v>
      </c>
      <c r="R303" s="36">
        <f>MA1SONY[[#This Row],[Abs Erorr 3]]/MA1SONY[[#This Row],[Adj Close]]</f>
        <v>6.1818714757823919E-2</v>
      </c>
    </row>
    <row r="304" spans="2:18">
      <c r="B304" s="26">
        <v>44223.291666666664</v>
      </c>
      <c r="C304" s="22">
        <v>138.91409999999999</v>
      </c>
      <c r="D304" s="31">
        <f t="shared" si="21"/>
        <v>139.9897</v>
      </c>
      <c r="E304" s="32">
        <f>MA1SONY[[#This Row],[Adj Close]]-MA1SONY[[#This Row],[Naive Trend ]]</f>
        <v>-1.0756000000000085</v>
      </c>
      <c r="F304" s="22">
        <f t="shared" si="20"/>
        <v>1.1569153600000184</v>
      </c>
      <c r="G304" s="22">
        <f>ABS(MA1SONY[[#This Row],[Erorr 1]])</f>
        <v>1.0756000000000085</v>
      </c>
      <c r="H304" s="33">
        <f>MA1SONY[[#This Row],[Abs Erorr 1]]/MA1SONY[[#This Row],[Adj Close]]</f>
        <v>7.7429145061589039E-3</v>
      </c>
      <c r="I304" s="31">
        <f t="shared" si="23"/>
        <v>138.57836666666665</v>
      </c>
      <c r="J304" s="34">
        <f>(MA1SONY[[#This Row],[Adj Close]]-MA1SONY[[#This Row],[3-MA]])</f>
        <v>0.33573333333333721</v>
      </c>
      <c r="K304" s="18">
        <f t="shared" si="22"/>
        <v>0.11271687111111371</v>
      </c>
      <c r="L304" s="18">
        <f>ABS(MA1SONY[[#This Row],[Erorr 2]])</f>
        <v>0.33573333333333721</v>
      </c>
      <c r="M304" s="33">
        <f>MA1SONY[[#This Row],[Abs Erorr 2]]/MA1SONY[[#This Row],[Adj Close]]</f>
        <v>2.4168412949681656E-3</v>
      </c>
      <c r="N304" s="31">
        <f t="shared" si="24"/>
        <v>133.94658333333334</v>
      </c>
      <c r="O304" s="35">
        <f>MA1SONY[[#This Row],[Adj Close]]-MA1SONY[[#This Row],[6-MA]]</f>
        <v>4.9675166666666541</v>
      </c>
      <c r="P304" s="18">
        <f>(MA1SONY[[#This Row],[Adj Close]]-N304)^2</f>
        <v>24.676221833610988</v>
      </c>
      <c r="Q304" s="18">
        <f>ABS(MA1SONY[[#This Row],[Erorr 3]])</f>
        <v>4.9675166666666541</v>
      </c>
      <c r="R304" s="36">
        <f>MA1SONY[[#This Row],[Abs Erorr 3]]/MA1SONY[[#This Row],[Adj Close]]</f>
        <v>3.575962891215978E-2</v>
      </c>
    </row>
    <row r="305" spans="2:18">
      <c r="B305" s="26">
        <v>44224.291666666664</v>
      </c>
      <c r="C305" s="22">
        <v>134.05420000000001</v>
      </c>
      <c r="D305" s="31">
        <f t="shared" si="21"/>
        <v>138.91409999999999</v>
      </c>
      <c r="E305" s="32">
        <f>MA1SONY[[#This Row],[Adj Close]]-MA1SONY[[#This Row],[Naive Trend ]]</f>
        <v>-4.8598999999999819</v>
      </c>
      <c r="F305" s="22">
        <f t="shared" si="20"/>
        <v>23.618628009999824</v>
      </c>
      <c r="G305" s="22">
        <f>ABS(MA1SONY[[#This Row],[Erorr 1]])</f>
        <v>4.8598999999999819</v>
      </c>
      <c r="H305" s="33">
        <f>MA1SONY[[#This Row],[Abs Erorr 1]]/MA1SONY[[#This Row],[Adj Close]]</f>
        <v>3.6253246821061791E-2</v>
      </c>
      <c r="I305" s="31">
        <f t="shared" si="23"/>
        <v>139.55296666666666</v>
      </c>
      <c r="J305" s="34">
        <f>(MA1SONY[[#This Row],[Adj Close]]-MA1SONY[[#This Row],[3-MA]])</f>
        <v>-5.4987666666666541</v>
      </c>
      <c r="K305" s="18">
        <f t="shared" si="22"/>
        <v>30.236434854444308</v>
      </c>
      <c r="L305" s="18">
        <f>ABS(MA1SONY[[#This Row],[Erorr 2]])</f>
        <v>5.4987666666666541</v>
      </c>
      <c r="M305" s="33">
        <f>MA1SONY[[#This Row],[Abs Erorr 2]]/MA1SONY[[#This Row],[Adj Close]]</f>
        <v>4.1018980879872873E-2</v>
      </c>
      <c r="N305" s="31">
        <f t="shared" si="24"/>
        <v>136.26573333333332</v>
      </c>
      <c r="O305" s="35">
        <f>MA1SONY[[#This Row],[Adj Close]]-MA1SONY[[#This Row],[6-MA]]</f>
        <v>-2.2115333333333069</v>
      </c>
      <c r="P305" s="18">
        <f>(MA1SONY[[#This Row],[Adj Close]]-N305)^2</f>
        <v>4.8908796844443279</v>
      </c>
      <c r="Q305" s="18">
        <f>ABS(MA1SONY[[#This Row],[Erorr 3]])</f>
        <v>2.2115333333333069</v>
      </c>
      <c r="R305" s="36">
        <f>MA1SONY[[#This Row],[Abs Erorr 3]]/MA1SONY[[#This Row],[Adj Close]]</f>
        <v>1.6497307308038889E-2</v>
      </c>
    </row>
    <row r="306" spans="2:18">
      <c r="B306" s="26">
        <v>44225.291666666664</v>
      </c>
      <c r="C306" s="22">
        <v>129.0378</v>
      </c>
      <c r="D306" s="31">
        <f t="shared" si="21"/>
        <v>134.05420000000001</v>
      </c>
      <c r="E306" s="32">
        <f>MA1SONY[[#This Row],[Adj Close]]-MA1SONY[[#This Row],[Naive Trend ]]</f>
        <v>-5.0164000000000044</v>
      </c>
      <c r="F306" s="22">
        <f t="shared" si="20"/>
        <v>25.164268960000044</v>
      </c>
      <c r="G306" s="22">
        <f>ABS(MA1SONY[[#This Row],[Erorr 1]])</f>
        <v>5.0164000000000044</v>
      </c>
      <c r="H306" s="33">
        <f>MA1SONY[[#This Row],[Abs Erorr 1]]/MA1SONY[[#This Row],[Adj Close]]</f>
        <v>3.8875430300268639E-2</v>
      </c>
      <c r="I306" s="31">
        <f t="shared" si="23"/>
        <v>137.65266666666665</v>
      </c>
      <c r="J306" s="34">
        <f>(MA1SONY[[#This Row],[Adj Close]]-MA1SONY[[#This Row],[3-MA]])</f>
        <v>-8.6148666666666429</v>
      </c>
      <c r="K306" s="18">
        <f t="shared" si="22"/>
        <v>74.21592768444404</v>
      </c>
      <c r="L306" s="18">
        <f>ABS(MA1SONY[[#This Row],[Erorr 2]])</f>
        <v>8.6148666666666429</v>
      </c>
      <c r="M306" s="33">
        <f>MA1SONY[[#This Row],[Abs Erorr 2]]/MA1SONY[[#This Row],[Adj Close]]</f>
        <v>6.6762349223767323E-2</v>
      </c>
      <c r="N306" s="31">
        <f t="shared" si="24"/>
        <v>137.09039999999999</v>
      </c>
      <c r="O306" s="35">
        <f>MA1SONY[[#This Row],[Adj Close]]-MA1SONY[[#This Row],[6-MA]]</f>
        <v>-8.052599999999984</v>
      </c>
      <c r="P306" s="18">
        <f>(MA1SONY[[#This Row],[Adj Close]]-N306)^2</f>
        <v>64.844366759999744</v>
      </c>
      <c r="Q306" s="18">
        <f>ABS(MA1SONY[[#This Row],[Erorr 3]])</f>
        <v>8.052599999999984</v>
      </c>
      <c r="R306" s="36">
        <f>MA1SONY[[#This Row],[Abs Erorr 3]]/MA1SONY[[#This Row],[Adj Close]]</f>
        <v>6.2404969706550975E-2</v>
      </c>
    </row>
    <row r="307" spans="2:18">
      <c r="B307" s="26">
        <v>44228.291666666664</v>
      </c>
      <c r="C307" s="22">
        <v>131.1695</v>
      </c>
      <c r="D307" s="31">
        <f t="shared" si="21"/>
        <v>129.0378</v>
      </c>
      <c r="E307" s="32">
        <f>MA1SONY[[#This Row],[Adj Close]]-MA1SONY[[#This Row],[Naive Trend ]]</f>
        <v>2.131699999999995</v>
      </c>
      <c r="F307" s="22">
        <f t="shared" si="20"/>
        <v>4.5441448899999788</v>
      </c>
      <c r="G307" s="22">
        <f>ABS(MA1SONY[[#This Row],[Erorr 1]])</f>
        <v>2.131699999999995</v>
      </c>
      <c r="H307" s="33">
        <f>MA1SONY[[#This Row],[Abs Erorr 1]]/MA1SONY[[#This Row],[Adj Close]]</f>
        <v>1.6251491390910196E-2</v>
      </c>
      <c r="I307" s="31">
        <f t="shared" si="23"/>
        <v>134.00203333333334</v>
      </c>
      <c r="J307" s="34">
        <f>(MA1SONY[[#This Row],[Adj Close]]-MA1SONY[[#This Row],[3-MA]])</f>
        <v>-2.8325333333333447</v>
      </c>
      <c r="K307" s="18">
        <f t="shared" si="22"/>
        <v>8.0232450844445093</v>
      </c>
      <c r="L307" s="18">
        <f>ABS(MA1SONY[[#This Row],[Erorr 2]])</f>
        <v>2.8325333333333447</v>
      </c>
      <c r="M307" s="33">
        <f>MA1SONY[[#This Row],[Abs Erorr 2]]/MA1SONY[[#This Row],[Adj Close]]</f>
        <v>2.159445094578652E-2</v>
      </c>
      <c r="N307" s="31">
        <f t="shared" si="24"/>
        <v>136.2902</v>
      </c>
      <c r="O307" s="35">
        <f>MA1SONY[[#This Row],[Adj Close]]-MA1SONY[[#This Row],[6-MA]]</f>
        <v>-5.1206999999999994</v>
      </c>
      <c r="P307" s="18">
        <f>(MA1SONY[[#This Row],[Adj Close]]-N307)^2</f>
        <v>26.221568489999992</v>
      </c>
      <c r="Q307" s="18">
        <f>ABS(MA1SONY[[#This Row],[Erorr 3]])</f>
        <v>5.1206999999999994</v>
      </c>
      <c r="R307" s="36">
        <f>MA1SONY[[#This Row],[Abs Erorr 3]]/MA1SONY[[#This Row],[Adj Close]]</f>
        <v>3.9038800940767476E-2</v>
      </c>
    </row>
    <row r="308" spans="2:18">
      <c r="B308" s="26">
        <v>44229.291666666664</v>
      </c>
      <c r="C308" s="22">
        <v>132.00069999999999</v>
      </c>
      <c r="D308" s="31">
        <f t="shared" si="21"/>
        <v>131.1695</v>
      </c>
      <c r="E308" s="32">
        <f>MA1SONY[[#This Row],[Adj Close]]-MA1SONY[[#This Row],[Naive Trend ]]</f>
        <v>0.8311999999999955</v>
      </c>
      <c r="F308" s="22">
        <f t="shared" si="20"/>
        <v>0.69089343999999253</v>
      </c>
      <c r="G308" s="22">
        <f>ABS(MA1SONY[[#This Row],[Erorr 1]])</f>
        <v>0.8311999999999955</v>
      </c>
      <c r="H308" s="33">
        <f>MA1SONY[[#This Row],[Abs Erorr 1]]/MA1SONY[[#This Row],[Adj Close]]</f>
        <v>6.2969363041256261E-3</v>
      </c>
      <c r="I308" s="31">
        <f t="shared" si="23"/>
        <v>131.42049999999998</v>
      </c>
      <c r="J308" s="34">
        <f>(MA1SONY[[#This Row],[Adj Close]]-MA1SONY[[#This Row],[3-MA]])</f>
        <v>0.58020000000001914</v>
      </c>
      <c r="K308" s="18">
        <f t="shared" si="22"/>
        <v>0.33663204000002223</v>
      </c>
      <c r="L308" s="18">
        <f>ABS(MA1SONY[[#This Row],[Erorr 2]])</f>
        <v>0.58020000000001914</v>
      </c>
      <c r="M308" s="33">
        <f>MA1SONY[[#This Row],[Abs Erorr 2]]/MA1SONY[[#This Row],[Adj Close]]</f>
        <v>4.395431236349649E-3</v>
      </c>
      <c r="N308" s="31">
        <f t="shared" si="24"/>
        <v>135.48673333333332</v>
      </c>
      <c r="O308" s="35">
        <f>MA1SONY[[#This Row],[Adj Close]]-MA1SONY[[#This Row],[6-MA]]</f>
        <v>-3.4860333333333244</v>
      </c>
      <c r="P308" s="18">
        <f>(MA1SONY[[#This Row],[Adj Close]]-N308)^2</f>
        <v>12.152428401111049</v>
      </c>
      <c r="Q308" s="18">
        <f>ABS(MA1SONY[[#This Row],[Erorr 3]])</f>
        <v>3.4860333333333244</v>
      </c>
      <c r="R308" s="36">
        <f>MA1SONY[[#This Row],[Abs Erorr 3]]/MA1SONY[[#This Row],[Adj Close]]</f>
        <v>2.6409203385537535E-2</v>
      </c>
    </row>
    <row r="309" spans="2:18">
      <c r="B309" s="26">
        <v>44230.291666666664</v>
      </c>
      <c r="C309" s="22">
        <v>130.97389999999999</v>
      </c>
      <c r="D309" s="31">
        <f t="shared" si="21"/>
        <v>132.00069999999999</v>
      </c>
      <c r="E309" s="32">
        <f>MA1SONY[[#This Row],[Adj Close]]-MA1SONY[[#This Row],[Naive Trend ]]</f>
        <v>-1.0268000000000086</v>
      </c>
      <c r="F309" s="22">
        <f t="shared" si="20"/>
        <v>1.0543182400000177</v>
      </c>
      <c r="G309" s="22">
        <f>ABS(MA1SONY[[#This Row],[Erorr 1]])</f>
        <v>1.0268000000000086</v>
      </c>
      <c r="H309" s="33">
        <f>MA1SONY[[#This Row],[Abs Erorr 1]]/MA1SONY[[#This Row],[Adj Close]]</f>
        <v>7.8397299003847998E-3</v>
      </c>
      <c r="I309" s="31">
        <f t="shared" si="23"/>
        <v>130.73600000000002</v>
      </c>
      <c r="J309" s="34">
        <f>(MA1SONY[[#This Row],[Adj Close]]-MA1SONY[[#This Row],[3-MA]])</f>
        <v>0.2378999999999678</v>
      </c>
      <c r="K309" s="18">
        <f t="shared" si="22"/>
        <v>5.6596409999984679E-2</v>
      </c>
      <c r="L309" s="18">
        <f>ABS(MA1SONY[[#This Row],[Erorr 2]])</f>
        <v>0.2378999999999678</v>
      </c>
      <c r="M309" s="33">
        <f>MA1SONY[[#This Row],[Abs Erorr 2]]/MA1SONY[[#This Row],[Adj Close]]</f>
        <v>1.8163924262770508E-3</v>
      </c>
      <c r="N309" s="31">
        <f t="shared" si="24"/>
        <v>134.19433333333333</v>
      </c>
      <c r="O309" s="35">
        <f>MA1SONY[[#This Row],[Adj Close]]-MA1SONY[[#This Row],[6-MA]]</f>
        <v>-3.2204333333333466</v>
      </c>
      <c r="P309" s="18">
        <f>(MA1SONY[[#This Row],[Adj Close]]-N309)^2</f>
        <v>10.37119085444453</v>
      </c>
      <c r="Q309" s="18">
        <f>ABS(MA1SONY[[#This Row],[Erorr 3]])</f>
        <v>3.2204333333333466</v>
      </c>
      <c r="R309" s="36">
        <f>MA1SONY[[#This Row],[Abs Erorr 3]]/MA1SONY[[#This Row],[Adj Close]]</f>
        <v>2.4588359461948883E-2</v>
      </c>
    </row>
    <row r="310" spans="2:18">
      <c r="B310" s="26">
        <v>44231.291666666664</v>
      </c>
      <c r="C310" s="22">
        <v>134.3475</v>
      </c>
      <c r="D310" s="31">
        <f t="shared" si="21"/>
        <v>130.97389999999999</v>
      </c>
      <c r="E310" s="32">
        <f>MA1SONY[[#This Row],[Adj Close]]-MA1SONY[[#This Row],[Naive Trend ]]</f>
        <v>3.3736000000000104</v>
      </c>
      <c r="F310" s="22">
        <f t="shared" si="20"/>
        <v>11.381176960000071</v>
      </c>
      <c r="G310" s="22">
        <f>ABS(MA1SONY[[#This Row],[Erorr 1]])</f>
        <v>3.3736000000000104</v>
      </c>
      <c r="H310" s="33">
        <f>MA1SONY[[#This Row],[Abs Erorr 1]]/MA1SONY[[#This Row],[Adj Close]]</f>
        <v>2.5110999460354756E-2</v>
      </c>
      <c r="I310" s="31">
        <f t="shared" si="23"/>
        <v>131.38136666666665</v>
      </c>
      <c r="J310" s="34">
        <f>(MA1SONY[[#This Row],[Adj Close]]-MA1SONY[[#This Row],[3-MA]])</f>
        <v>2.9661333333333459</v>
      </c>
      <c r="K310" s="18">
        <f t="shared" si="22"/>
        <v>8.7979469511111859</v>
      </c>
      <c r="L310" s="18">
        <f>ABS(MA1SONY[[#This Row],[Erorr 2]])</f>
        <v>2.9661333333333459</v>
      </c>
      <c r="M310" s="33">
        <f>MA1SONY[[#This Row],[Abs Erorr 2]]/MA1SONY[[#This Row],[Adj Close]]</f>
        <v>2.207806869002658E-2</v>
      </c>
      <c r="N310" s="31">
        <f t="shared" si="24"/>
        <v>132.6917</v>
      </c>
      <c r="O310" s="35">
        <f>MA1SONY[[#This Row],[Adj Close]]-MA1SONY[[#This Row],[6-MA]]</f>
        <v>1.6557999999999993</v>
      </c>
      <c r="P310" s="18">
        <f>(MA1SONY[[#This Row],[Adj Close]]-N310)^2</f>
        <v>2.7416736399999975</v>
      </c>
      <c r="Q310" s="18">
        <f>ABS(MA1SONY[[#This Row],[Erorr 3]])</f>
        <v>1.6557999999999993</v>
      </c>
      <c r="R310" s="36">
        <f>MA1SONY[[#This Row],[Abs Erorr 3]]/MA1SONY[[#This Row],[Adj Close]]</f>
        <v>1.2324754833547325E-2</v>
      </c>
    </row>
    <row r="311" spans="2:18">
      <c r="B311" s="26">
        <v>44232.291666666664</v>
      </c>
      <c r="C311" s="22">
        <v>133.93129999999999</v>
      </c>
      <c r="D311" s="31">
        <f t="shared" si="21"/>
        <v>134.3475</v>
      </c>
      <c r="E311" s="32">
        <f>MA1SONY[[#This Row],[Adj Close]]-MA1SONY[[#This Row],[Naive Trend ]]</f>
        <v>-0.41620000000000346</v>
      </c>
      <c r="F311" s="22">
        <f t="shared" si="20"/>
        <v>0.17322244000000286</v>
      </c>
      <c r="G311" s="22">
        <f>ABS(MA1SONY[[#This Row],[Erorr 1]])</f>
        <v>0.41620000000000346</v>
      </c>
      <c r="H311" s="33">
        <f>MA1SONY[[#This Row],[Abs Erorr 1]]/MA1SONY[[#This Row],[Adj Close]]</f>
        <v>3.1075633552426016E-3</v>
      </c>
      <c r="I311" s="31">
        <f t="shared" si="23"/>
        <v>132.44069999999999</v>
      </c>
      <c r="J311" s="34">
        <f>(MA1SONY[[#This Row],[Adj Close]]-MA1SONY[[#This Row],[3-MA]])</f>
        <v>1.4906000000000006</v>
      </c>
      <c r="K311" s="18">
        <f t="shared" si="22"/>
        <v>2.2218883600000017</v>
      </c>
      <c r="L311" s="18">
        <f>ABS(MA1SONY[[#This Row],[Erorr 2]])</f>
        <v>1.4906000000000006</v>
      </c>
      <c r="M311" s="33">
        <f>MA1SONY[[#This Row],[Abs Erorr 2]]/MA1SONY[[#This Row],[Adj Close]]</f>
        <v>1.1129586586555948E-2</v>
      </c>
      <c r="N311" s="31">
        <f t="shared" si="24"/>
        <v>131.93059999999997</v>
      </c>
      <c r="O311" s="35">
        <f>MA1SONY[[#This Row],[Adj Close]]-MA1SONY[[#This Row],[6-MA]]</f>
        <v>2.0007000000000232</v>
      </c>
      <c r="P311" s="18">
        <f>(MA1SONY[[#This Row],[Adj Close]]-N311)^2</f>
        <v>4.0028004900000926</v>
      </c>
      <c r="Q311" s="18">
        <f>ABS(MA1SONY[[#This Row],[Erorr 3]])</f>
        <v>2.0007000000000232</v>
      </c>
      <c r="R311" s="36">
        <f>MA1SONY[[#This Row],[Abs Erorr 3]]/MA1SONY[[#This Row],[Adj Close]]</f>
        <v>1.4938255657938236E-2</v>
      </c>
    </row>
    <row r="312" spans="2:18">
      <c r="B312" s="26">
        <v>44235.291666666664</v>
      </c>
      <c r="C312" s="22">
        <v>134.07820000000001</v>
      </c>
      <c r="D312" s="31">
        <f t="shared" si="21"/>
        <v>133.93129999999999</v>
      </c>
      <c r="E312" s="32">
        <f>MA1SONY[[#This Row],[Adj Close]]-MA1SONY[[#This Row],[Naive Trend ]]</f>
        <v>0.14690000000001646</v>
      </c>
      <c r="F312" s="22">
        <f t="shared" si="20"/>
        <v>2.1579610000004835E-2</v>
      </c>
      <c r="G312" s="22">
        <f>ABS(MA1SONY[[#This Row],[Erorr 1]])</f>
        <v>0.14690000000001646</v>
      </c>
      <c r="H312" s="33">
        <f>MA1SONY[[#This Row],[Abs Erorr 1]]/MA1SONY[[#This Row],[Adj Close]]</f>
        <v>1.0956292670994722E-3</v>
      </c>
      <c r="I312" s="31">
        <f t="shared" si="23"/>
        <v>133.08423333333334</v>
      </c>
      <c r="J312" s="34">
        <f>(MA1SONY[[#This Row],[Adj Close]]-MA1SONY[[#This Row],[3-MA]])</f>
        <v>0.99396666666666533</v>
      </c>
      <c r="K312" s="18">
        <f t="shared" si="22"/>
        <v>0.98796973444444181</v>
      </c>
      <c r="L312" s="18">
        <f>ABS(MA1SONY[[#This Row],[Erorr 2]])</f>
        <v>0.99396666666666533</v>
      </c>
      <c r="M312" s="33">
        <f>MA1SONY[[#This Row],[Abs Erorr 2]]/MA1SONY[[#This Row],[Adj Close]]</f>
        <v>7.4133354017779573E-3</v>
      </c>
      <c r="N312" s="31">
        <f t="shared" si="24"/>
        <v>131.91011666666665</v>
      </c>
      <c r="O312" s="35">
        <f>MA1SONY[[#This Row],[Adj Close]]-MA1SONY[[#This Row],[6-MA]]</f>
        <v>2.1680833333333567</v>
      </c>
      <c r="P312" s="18">
        <f>(MA1SONY[[#This Row],[Adj Close]]-N312)^2</f>
        <v>4.700585340277879</v>
      </c>
      <c r="Q312" s="18">
        <f>ABS(MA1SONY[[#This Row],[Erorr 3]])</f>
        <v>2.1680833333333567</v>
      </c>
      <c r="R312" s="36">
        <f>MA1SONY[[#This Row],[Abs Erorr 3]]/MA1SONY[[#This Row],[Adj Close]]</f>
        <v>1.617028967672117E-2</v>
      </c>
    </row>
    <row r="313" spans="2:18">
      <c r="B313" s="26">
        <v>44236.291666666664</v>
      </c>
      <c r="C313" s="22">
        <v>133.1968</v>
      </c>
      <c r="D313" s="31">
        <f t="shared" si="21"/>
        <v>134.07820000000001</v>
      </c>
      <c r="E313" s="32">
        <f>MA1SONY[[#This Row],[Adj Close]]-MA1SONY[[#This Row],[Naive Trend ]]</f>
        <v>-0.88140000000001351</v>
      </c>
      <c r="F313" s="22">
        <f t="shared" si="20"/>
        <v>0.77686596000002384</v>
      </c>
      <c r="G313" s="22">
        <f>ABS(MA1SONY[[#This Row],[Erorr 1]])</f>
        <v>0.88140000000001351</v>
      </c>
      <c r="H313" s="33">
        <f>MA1SONY[[#This Row],[Abs Erorr 1]]/MA1SONY[[#This Row],[Adj Close]]</f>
        <v>6.6172760907169956E-3</v>
      </c>
      <c r="I313" s="31">
        <f t="shared" si="23"/>
        <v>134.119</v>
      </c>
      <c r="J313" s="34">
        <f>(MA1SONY[[#This Row],[Adj Close]]-MA1SONY[[#This Row],[3-MA]])</f>
        <v>-0.92220000000000368</v>
      </c>
      <c r="K313" s="18">
        <f t="shared" si="22"/>
        <v>0.85045284000000676</v>
      </c>
      <c r="L313" s="18">
        <f>ABS(MA1SONY[[#This Row],[Erorr 2]])</f>
        <v>0.92220000000000368</v>
      </c>
      <c r="M313" s="33">
        <f>MA1SONY[[#This Row],[Abs Erorr 2]]/MA1SONY[[#This Row],[Adj Close]]</f>
        <v>6.9235897559100801E-3</v>
      </c>
      <c r="N313" s="31">
        <f t="shared" si="24"/>
        <v>132.75018333333333</v>
      </c>
      <c r="O313" s="35">
        <f>MA1SONY[[#This Row],[Adj Close]]-MA1SONY[[#This Row],[6-MA]]</f>
        <v>0.44661666666667088</v>
      </c>
      <c r="P313" s="18">
        <f>(MA1SONY[[#This Row],[Adj Close]]-N313)^2</f>
        <v>0.19946644694444821</v>
      </c>
      <c r="Q313" s="18">
        <f>ABS(MA1SONY[[#This Row],[Erorr 3]])</f>
        <v>0.44661666666667088</v>
      </c>
      <c r="R313" s="36">
        <f>MA1SONY[[#This Row],[Abs Erorr 3]]/MA1SONY[[#This Row],[Adj Close]]</f>
        <v>3.353058531936735E-3</v>
      </c>
    </row>
    <row r="314" spans="2:18">
      <c r="B314" s="26">
        <v>44237.291666666664</v>
      </c>
      <c r="C314" s="22">
        <v>132.58959999999999</v>
      </c>
      <c r="D314" s="31">
        <f t="shared" si="21"/>
        <v>133.1968</v>
      </c>
      <c r="E314" s="32">
        <f>MA1SONY[[#This Row],[Adj Close]]-MA1SONY[[#This Row],[Naive Trend ]]</f>
        <v>-0.60720000000000596</v>
      </c>
      <c r="F314" s="22">
        <f t="shared" si="20"/>
        <v>0.36869184000000721</v>
      </c>
      <c r="G314" s="22">
        <f>ABS(MA1SONY[[#This Row],[Erorr 1]])</f>
        <v>0.60720000000000596</v>
      </c>
      <c r="H314" s="33">
        <f>MA1SONY[[#This Row],[Abs Erorr 1]]/MA1SONY[[#This Row],[Adj Close]]</f>
        <v>4.5795447003385333E-3</v>
      </c>
      <c r="I314" s="31">
        <f t="shared" si="23"/>
        <v>133.73543333333333</v>
      </c>
      <c r="J314" s="34">
        <f>(MA1SONY[[#This Row],[Adj Close]]-MA1SONY[[#This Row],[3-MA]])</f>
        <v>-1.1458333333333428</v>
      </c>
      <c r="K314" s="18">
        <f t="shared" si="22"/>
        <v>1.3129340277777994</v>
      </c>
      <c r="L314" s="18">
        <f>ABS(MA1SONY[[#This Row],[Erorr 2]])</f>
        <v>1.1458333333333428</v>
      </c>
      <c r="M314" s="33">
        <f>MA1SONY[[#This Row],[Abs Erorr 2]]/MA1SONY[[#This Row],[Adj Close]]</f>
        <v>8.6419548240083913E-3</v>
      </c>
      <c r="N314" s="31">
        <f t="shared" si="24"/>
        <v>133.08806666666666</v>
      </c>
      <c r="O314" s="35">
        <f>MA1SONY[[#This Row],[Adj Close]]-MA1SONY[[#This Row],[6-MA]]</f>
        <v>-0.49846666666667261</v>
      </c>
      <c r="P314" s="18">
        <f>(MA1SONY[[#This Row],[Adj Close]]-N314)^2</f>
        <v>0.24846901777778371</v>
      </c>
      <c r="Q314" s="18">
        <f>ABS(MA1SONY[[#This Row],[Erorr 3]])</f>
        <v>0.49846666666667261</v>
      </c>
      <c r="R314" s="36">
        <f>MA1SONY[[#This Row],[Abs Erorr 3]]/MA1SONY[[#This Row],[Adj Close]]</f>
        <v>3.7594703254755476E-3</v>
      </c>
    </row>
    <row r="315" spans="2:18">
      <c r="B315" s="26">
        <v>44238.291666666664</v>
      </c>
      <c r="C315" s="22">
        <v>132.33500000000001</v>
      </c>
      <c r="D315" s="31">
        <f t="shared" si="21"/>
        <v>132.58959999999999</v>
      </c>
      <c r="E315" s="32">
        <f>MA1SONY[[#This Row],[Adj Close]]-MA1SONY[[#This Row],[Naive Trend ]]</f>
        <v>-0.25459999999998217</v>
      </c>
      <c r="F315" s="22">
        <f t="shared" si="20"/>
        <v>6.4821159999990927E-2</v>
      </c>
      <c r="G315" s="22">
        <f>ABS(MA1SONY[[#This Row],[Erorr 1]])</f>
        <v>0.25459999999998217</v>
      </c>
      <c r="H315" s="33">
        <f>MA1SONY[[#This Row],[Abs Erorr 1]]/MA1SONY[[#This Row],[Adj Close]]</f>
        <v>1.9239052404880202E-3</v>
      </c>
      <c r="I315" s="31">
        <f t="shared" si="23"/>
        <v>133.28819999999999</v>
      </c>
      <c r="J315" s="34">
        <f>(MA1SONY[[#This Row],[Adj Close]]-MA1SONY[[#This Row],[3-MA]])</f>
        <v>-0.95319999999998117</v>
      </c>
      <c r="K315" s="18">
        <f t="shared" si="22"/>
        <v>0.90859023999996413</v>
      </c>
      <c r="L315" s="18">
        <f>ABS(MA1SONY[[#This Row],[Erorr 2]])</f>
        <v>0.95319999999998117</v>
      </c>
      <c r="M315" s="33">
        <f>MA1SONY[[#This Row],[Abs Erorr 2]]/MA1SONY[[#This Row],[Adj Close]]</f>
        <v>7.2029319529979307E-3</v>
      </c>
      <c r="N315" s="31">
        <f t="shared" si="24"/>
        <v>133.1862166666667</v>
      </c>
      <c r="O315" s="35">
        <f>MA1SONY[[#This Row],[Adj Close]]-MA1SONY[[#This Row],[6-MA]]</f>
        <v>-0.85121666666668716</v>
      </c>
      <c r="P315" s="18">
        <f>(MA1SONY[[#This Row],[Adj Close]]-N315)^2</f>
        <v>0.72456981361114603</v>
      </c>
      <c r="Q315" s="18">
        <f>ABS(MA1SONY[[#This Row],[Erorr 3]])</f>
        <v>0.85121666666668716</v>
      </c>
      <c r="R315" s="36">
        <f>MA1SONY[[#This Row],[Abs Erorr 3]]/MA1SONY[[#This Row],[Adj Close]]</f>
        <v>6.4322867470184538E-3</v>
      </c>
    </row>
    <row r="316" spans="2:18">
      <c r="B316" s="26">
        <v>44239.291666666664</v>
      </c>
      <c r="C316" s="22">
        <v>132.57</v>
      </c>
      <c r="D316" s="31">
        <f t="shared" si="21"/>
        <v>132.33500000000001</v>
      </c>
      <c r="E316" s="32">
        <f>MA1SONY[[#This Row],[Adj Close]]-MA1SONY[[#This Row],[Naive Trend ]]</f>
        <v>0.23499999999998522</v>
      </c>
      <c r="F316" s="22">
        <f t="shared" si="20"/>
        <v>5.522499999999305E-2</v>
      </c>
      <c r="G316" s="22">
        <f>ABS(MA1SONY[[#This Row],[Erorr 1]])</f>
        <v>0.23499999999998522</v>
      </c>
      <c r="H316" s="33">
        <f>MA1SONY[[#This Row],[Abs Erorr 1]]/MA1SONY[[#This Row],[Adj Close]]</f>
        <v>1.7726484121595024E-3</v>
      </c>
      <c r="I316" s="31">
        <f t="shared" si="23"/>
        <v>132.70713333333333</v>
      </c>
      <c r="J316" s="34">
        <f>(MA1SONY[[#This Row],[Adj Close]]-MA1SONY[[#This Row],[3-MA]])</f>
        <v>-0.13713333333333821</v>
      </c>
      <c r="K316" s="18">
        <f t="shared" si="22"/>
        <v>1.8805551111112449E-2</v>
      </c>
      <c r="L316" s="18">
        <f>ABS(MA1SONY[[#This Row],[Erorr 2]])</f>
        <v>0.13713333333333821</v>
      </c>
      <c r="M316" s="33">
        <f>MA1SONY[[#This Row],[Abs Erorr 2]]/MA1SONY[[#This Row],[Adj Close]]</f>
        <v>1.0344220663297747E-3</v>
      </c>
      <c r="N316" s="31">
        <f t="shared" si="24"/>
        <v>133.41306666666665</v>
      </c>
      <c r="O316" s="35">
        <f>MA1SONY[[#This Row],[Adj Close]]-MA1SONY[[#This Row],[6-MA]]</f>
        <v>-0.84306666666665819</v>
      </c>
      <c r="P316" s="18">
        <f>(MA1SONY[[#This Row],[Adj Close]]-N316)^2</f>
        <v>0.71076140444443014</v>
      </c>
      <c r="Q316" s="18">
        <f>ABS(MA1SONY[[#This Row],[Erorr 3]])</f>
        <v>0.84306666666665819</v>
      </c>
      <c r="R316" s="36">
        <f>MA1SONY[[#This Row],[Abs Erorr 3]]/MA1SONY[[#This Row],[Adj Close]]</f>
        <v>6.3594076085589368E-3</v>
      </c>
    </row>
    <row r="317" spans="2:18">
      <c r="B317" s="26">
        <v>44243.291666666664</v>
      </c>
      <c r="C317" s="22">
        <v>130.43510000000001</v>
      </c>
      <c r="D317" s="31">
        <f t="shared" si="21"/>
        <v>132.57</v>
      </c>
      <c r="E317" s="32">
        <f>MA1SONY[[#This Row],[Adj Close]]-MA1SONY[[#This Row],[Naive Trend ]]</f>
        <v>-2.1348999999999876</v>
      </c>
      <c r="F317" s="22">
        <f t="shared" si="20"/>
        <v>4.5577980099999467</v>
      </c>
      <c r="G317" s="22">
        <f>ABS(MA1SONY[[#This Row],[Erorr 1]])</f>
        <v>2.1348999999999876</v>
      </c>
      <c r="H317" s="33">
        <f>MA1SONY[[#This Row],[Abs Erorr 1]]/MA1SONY[[#This Row],[Adj Close]]</f>
        <v>1.6367526839017928E-2</v>
      </c>
      <c r="I317" s="31">
        <f t="shared" si="23"/>
        <v>132.4982</v>
      </c>
      <c r="J317" s="34">
        <f>(MA1SONY[[#This Row],[Adj Close]]-MA1SONY[[#This Row],[3-MA]])</f>
        <v>-2.0630999999999915</v>
      </c>
      <c r="K317" s="18">
        <f t="shared" si="22"/>
        <v>4.2563816099999645</v>
      </c>
      <c r="L317" s="18">
        <f>ABS(MA1SONY[[#This Row],[Erorr 2]])</f>
        <v>2.0630999999999915</v>
      </c>
      <c r="M317" s="33">
        <f>MA1SONY[[#This Row],[Abs Erorr 2]]/MA1SONY[[#This Row],[Adj Close]]</f>
        <v>1.5817061511816922E-2</v>
      </c>
      <c r="N317" s="31">
        <f t="shared" si="24"/>
        <v>133.11681666666667</v>
      </c>
      <c r="O317" s="35">
        <f>MA1SONY[[#This Row],[Adj Close]]-MA1SONY[[#This Row],[6-MA]]</f>
        <v>-2.6817166666666594</v>
      </c>
      <c r="P317" s="18">
        <f>(MA1SONY[[#This Row],[Adj Close]]-N317)^2</f>
        <v>7.1916042802777387</v>
      </c>
      <c r="Q317" s="18">
        <f>ABS(MA1SONY[[#This Row],[Erorr 3]])</f>
        <v>2.6817166666666594</v>
      </c>
      <c r="R317" s="36">
        <f>MA1SONY[[#This Row],[Abs Erorr 3]]/MA1SONY[[#This Row],[Adj Close]]</f>
        <v>2.0559777748985198E-2</v>
      </c>
    </row>
    <row r="318" spans="2:18">
      <c r="B318" s="26">
        <v>44244.291666666664</v>
      </c>
      <c r="C318" s="22">
        <v>128.1337</v>
      </c>
      <c r="D318" s="31">
        <f t="shared" si="21"/>
        <v>130.43510000000001</v>
      </c>
      <c r="E318" s="32">
        <f>MA1SONY[[#This Row],[Adj Close]]-MA1SONY[[#This Row],[Naive Trend ]]</f>
        <v>-2.301400000000001</v>
      </c>
      <c r="F318" s="22">
        <f t="shared" si="20"/>
        <v>5.2964419600000046</v>
      </c>
      <c r="G318" s="22">
        <f>ABS(MA1SONY[[#This Row],[Erorr 1]])</f>
        <v>2.301400000000001</v>
      </c>
      <c r="H318" s="33">
        <f>MA1SONY[[#This Row],[Abs Erorr 1]]/MA1SONY[[#This Row],[Adj Close]]</f>
        <v>1.7960926750729907E-2</v>
      </c>
      <c r="I318" s="31">
        <f t="shared" si="23"/>
        <v>131.78003333333334</v>
      </c>
      <c r="J318" s="34">
        <f>(MA1SONY[[#This Row],[Adj Close]]-MA1SONY[[#This Row],[3-MA]])</f>
        <v>-3.646333333333331</v>
      </c>
      <c r="K318" s="18">
        <f t="shared" si="22"/>
        <v>13.29574677777776</v>
      </c>
      <c r="L318" s="18">
        <f>ABS(MA1SONY[[#This Row],[Erorr 2]])</f>
        <v>3.646333333333331</v>
      </c>
      <c r="M318" s="33">
        <f>MA1SONY[[#This Row],[Abs Erorr 2]]/MA1SONY[[#This Row],[Adj Close]]</f>
        <v>2.8457254674869537E-2</v>
      </c>
      <c r="N318" s="31">
        <f t="shared" si="24"/>
        <v>132.53411666666668</v>
      </c>
      <c r="O318" s="35">
        <f>MA1SONY[[#This Row],[Adj Close]]-MA1SONY[[#This Row],[6-MA]]</f>
        <v>-4.400416666666672</v>
      </c>
      <c r="P318" s="18">
        <f>(MA1SONY[[#This Row],[Adj Close]]-N318)^2</f>
        <v>19.363666840277823</v>
      </c>
      <c r="Q318" s="18">
        <f>ABS(MA1SONY[[#This Row],[Erorr 3]])</f>
        <v>4.400416666666672</v>
      </c>
      <c r="R318" s="36">
        <f>MA1SONY[[#This Row],[Abs Erorr 3]]/MA1SONY[[#This Row],[Adj Close]]</f>
        <v>3.4342383515551897E-2</v>
      </c>
    </row>
    <row r="319" spans="2:18">
      <c r="B319" s="26">
        <v>44245.291666666664</v>
      </c>
      <c r="C319" s="22">
        <v>127.0271</v>
      </c>
      <c r="D319" s="31">
        <f t="shared" si="21"/>
        <v>128.1337</v>
      </c>
      <c r="E319" s="32">
        <f>MA1SONY[[#This Row],[Adj Close]]-MA1SONY[[#This Row],[Naive Trend ]]</f>
        <v>-1.1066000000000003</v>
      </c>
      <c r="F319" s="22">
        <f t="shared" si="20"/>
        <v>1.2245635600000007</v>
      </c>
      <c r="G319" s="22">
        <f>ABS(MA1SONY[[#This Row],[Erorr 1]])</f>
        <v>1.1066000000000003</v>
      </c>
      <c r="H319" s="33">
        <f>MA1SONY[[#This Row],[Abs Erorr 1]]/MA1SONY[[#This Row],[Adj Close]]</f>
        <v>8.7115269103994353E-3</v>
      </c>
      <c r="I319" s="31">
        <f t="shared" si="23"/>
        <v>130.37959999999998</v>
      </c>
      <c r="J319" s="34">
        <f>(MA1SONY[[#This Row],[Adj Close]]-MA1SONY[[#This Row],[3-MA]])</f>
        <v>-3.3524999999999778</v>
      </c>
      <c r="K319" s="18">
        <f t="shared" si="22"/>
        <v>11.239256249999851</v>
      </c>
      <c r="L319" s="18">
        <f>ABS(MA1SONY[[#This Row],[Erorr 2]])</f>
        <v>3.3524999999999778</v>
      </c>
      <c r="M319" s="33">
        <f>MA1SONY[[#This Row],[Abs Erorr 2]]/MA1SONY[[#This Row],[Adj Close]]</f>
        <v>2.6392006115230356E-2</v>
      </c>
      <c r="N319" s="31">
        <f t="shared" si="24"/>
        <v>131.54336666666666</v>
      </c>
      <c r="O319" s="35">
        <f>MA1SONY[[#This Row],[Adj Close]]-MA1SONY[[#This Row],[6-MA]]</f>
        <v>-4.5162666666666524</v>
      </c>
      <c r="P319" s="18">
        <f>(MA1SONY[[#This Row],[Adj Close]]-N319)^2</f>
        <v>20.396664604444315</v>
      </c>
      <c r="Q319" s="18">
        <f>ABS(MA1SONY[[#This Row],[Erorr 3]])</f>
        <v>4.5162666666666524</v>
      </c>
      <c r="R319" s="36">
        <f>MA1SONY[[#This Row],[Abs Erorr 3]]/MA1SONY[[#This Row],[Adj Close]]</f>
        <v>3.55535682280919E-2</v>
      </c>
    </row>
    <row r="320" spans="2:18">
      <c r="B320" s="26">
        <v>44246.291666666664</v>
      </c>
      <c r="C320" s="22">
        <v>127.18380000000001</v>
      </c>
      <c r="D320" s="31">
        <f t="shared" si="21"/>
        <v>127.0271</v>
      </c>
      <c r="E320" s="32">
        <f>MA1SONY[[#This Row],[Adj Close]]-MA1SONY[[#This Row],[Naive Trend ]]</f>
        <v>0.15670000000000073</v>
      </c>
      <c r="F320" s="22">
        <f t="shared" si="20"/>
        <v>2.4554890000000228E-2</v>
      </c>
      <c r="G320" s="22">
        <f>ABS(MA1SONY[[#This Row],[Erorr 1]])</f>
        <v>0.15670000000000073</v>
      </c>
      <c r="H320" s="33">
        <f>MA1SONY[[#This Row],[Abs Erorr 1]]/MA1SONY[[#This Row],[Adj Close]]</f>
        <v>1.2320751542256225E-3</v>
      </c>
      <c r="I320" s="31">
        <f t="shared" si="23"/>
        <v>128.53196666666668</v>
      </c>
      <c r="J320" s="34">
        <f>(MA1SONY[[#This Row],[Adj Close]]-MA1SONY[[#This Row],[3-MA]])</f>
        <v>-1.3481666666666712</v>
      </c>
      <c r="K320" s="18">
        <f t="shared" si="22"/>
        <v>1.8175533611111232</v>
      </c>
      <c r="L320" s="18">
        <f>ABS(MA1SONY[[#This Row],[Erorr 2]])</f>
        <v>1.3481666666666712</v>
      </c>
      <c r="M320" s="33">
        <f>MA1SONY[[#This Row],[Abs Erorr 2]]/MA1SONY[[#This Row],[Adj Close]]</f>
        <v>1.0600144567678204E-2</v>
      </c>
      <c r="N320" s="31">
        <f t="shared" si="24"/>
        <v>130.51508333333334</v>
      </c>
      <c r="O320" s="35">
        <f>MA1SONY[[#This Row],[Adj Close]]-MA1SONY[[#This Row],[6-MA]]</f>
        <v>-3.3312833333333316</v>
      </c>
      <c r="P320" s="18">
        <f>(MA1SONY[[#This Row],[Adj Close]]-N320)^2</f>
        <v>11.097448646944432</v>
      </c>
      <c r="Q320" s="18">
        <f>ABS(MA1SONY[[#This Row],[Erorr 3]])</f>
        <v>3.3312833333333316</v>
      </c>
      <c r="R320" s="36">
        <f>MA1SONY[[#This Row],[Abs Erorr 3]]/MA1SONY[[#This Row],[Adj Close]]</f>
        <v>2.6192670240497071E-2</v>
      </c>
    </row>
    <row r="321" spans="2:18">
      <c r="B321" s="26">
        <v>44249.291666666664</v>
      </c>
      <c r="C321" s="22">
        <v>123.3938</v>
      </c>
      <c r="D321" s="31">
        <f t="shared" si="21"/>
        <v>127.18380000000001</v>
      </c>
      <c r="E321" s="32">
        <f>MA1SONY[[#This Row],[Adj Close]]-MA1SONY[[#This Row],[Naive Trend ]]</f>
        <v>-3.7900000000000063</v>
      </c>
      <c r="F321" s="22">
        <f t="shared" si="20"/>
        <v>14.364100000000047</v>
      </c>
      <c r="G321" s="22">
        <f>ABS(MA1SONY[[#This Row],[Erorr 1]])</f>
        <v>3.7900000000000063</v>
      </c>
      <c r="H321" s="33">
        <f>MA1SONY[[#This Row],[Abs Erorr 1]]/MA1SONY[[#This Row],[Adj Close]]</f>
        <v>3.0714671239559899E-2</v>
      </c>
      <c r="I321" s="31">
        <f t="shared" si="23"/>
        <v>127.4482</v>
      </c>
      <c r="J321" s="34">
        <f>(MA1SONY[[#This Row],[Adj Close]]-MA1SONY[[#This Row],[3-MA]])</f>
        <v>-4.0544000000000011</v>
      </c>
      <c r="K321" s="18">
        <f t="shared" si="22"/>
        <v>16.438159360000007</v>
      </c>
      <c r="L321" s="18">
        <f>ABS(MA1SONY[[#This Row],[Erorr 2]])</f>
        <v>4.0544000000000011</v>
      </c>
      <c r="M321" s="33">
        <f>MA1SONY[[#This Row],[Abs Erorr 2]]/MA1SONY[[#This Row],[Adj Close]]</f>
        <v>3.285740450492651E-2</v>
      </c>
      <c r="N321" s="31">
        <f t="shared" si="24"/>
        <v>129.61411666666666</v>
      </c>
      <c r="O321" s="35">
        <f>MA1SONY[[#This Row],[Adj Close]]-MA1SONY[[#This Row],[6-MA]]</f>
        <v>-6.2203166666666618</v>
      </c>
      <c r="P321" s="18">
        <f>(MA1SONY[[#This Row],[Adj Close]]-N321)^2</f>
        <v>38.692339433611053</v>
      </c>
      <c r="Q321" s="18">
        <f>ABS(MA1SONY[[#This Row],[Erorr 3]])</f>
        <v>6.2203166666666618</v>
      </c>
      <c r="R321" s="36">
        <f>MA1SONY[[#This Row],[Abs Erorr 3]]/MA1SONY[[#This Row],[Adj Close]]</f>
        <v>5.0410285335783983E-2</v>
      </c>
    </row>
    <row r="322" spans="2:18">
      <c r="B322" s="26">
        <v>44250.291666666664</v>
      </c>
      <c r="C322" s="22">
        <v>123.2567</v>
      </c>
      <c r="D322" s="31">
        <f t="shared" si="21"/>
        <v>123.3938</v>
      </c>
      <c r="E322" s="32">
        <f>MA1SONY[[#This Row],[Adj Close]]-MA1SONY[[#This Row],[Naive Trend ]]</f>
        <v>-0.13710000000000377</v>
      </c>
      <c r="F322" s="22">
        <f t="shared" si="20"/>
        <v>1.8796410000001033E-2</v>
      </c>
      <c r="G322" s="22">
        <f>ABS(MA1SONY[[#This Row],[Erorr 1]])</f>
        <v>0.13710000000000377</v>
      </c>
      <c r="H322" s="33">
        <f>MA1SONY[[#This Row],[Abs Erorr 1]]/MA1SONY[[#This Row],[Adj Close]]</f>
        <v>1.1123127586573694E-3</v>
      </c>
      <c r="I322" s="31">
        <f t="shared" si="23"/>
        <v>125.86823333333332</v>
      </c>
      <c r="J322" s="34">
        <f>(MA1SONY[[#This Row],[Adj Close]]-MA1SONY[[#This Row],[3-MA]])</f>
        <v>-2.6115333333333268</v>
      </c>
      <c r="K322" s="18">
        <f t="shared" si="22"/>
        <v>6.8201063511110771</v>
      </c>
      <c r="L322" s="18">
        <f>ABS(MA1SONY[[#This Row],[Erorr 2]])</f>
        <v>2.6115333333333268</v>
      </c>
      <c r="M322" s="33">
        <f>MA1SONY[[#This Row],[Abs Erorr 2]]/MA1SONY[[#This Row],[Adj Close]]</f>
        <v>2.1187759637677522E-2</v>
      </c>
      <c r="N322" s="31">
        <f t="shared" si="24"/>
        <v>128.12391666666667</v>
      </c>
      <c r="O322" s="35">
        <f>MA1SONY[[#This Row],[Adj Close]]-MA1SONY[[#This Row],[6-MA]]</f>
        <v>-4.8672166666666783</v>
      </c>
      <c r="P322" s="18">
        <f>(MA1SONY[[#This Row],[Adj Close]]-N322)^2</f>
        <v>23.689798080277892</v>
      </c>
      <c r="Q322" s="18">
        <f>ABS(MA1SONY[[#This Row],[Erorr 3]])</f>
        <v>4.8672166666666783</v>
      </c>
      <c r="R322" s="36">
        <f>MA1SONY[[#This Row],[Abs Erorr 3]]/MA1SONY[[#This Row],[Adj Close]]</f>
        <v>3.9488455123873008E-2</v>
      </c>
    </row>
    <row r="323" spans="2:18">
      <c r="B323" s="26">
        <v>44251.291666666664</v>
      </c>
      <c r="C323" s="22">
        <v>122.7573</v>
      </c>
      <c r="D323" s="31">
        <f t="shared" si="21"/>
        <v>123.2567</v>
      </c>
      <c r="E323" s="32">
        <f>MA1SONY[[#This Row],[Adj Close]]-MA1SONY[[#This Row],[Naive Trend ]]</f>
        <v>-0.49939999999999429</v>
      </c>
      <c r="F323" s="22">
        <f t="shared" si="20"/>
        <v>0.2494003599999943</v>
      </c>
      <c r="G323" s="22">
        <f>ABS(MA1SONY[[#This Row],[Erorr 1]])</f>
        <v>0.49939999999999429</v>
      </c>
      <c r="H323" s="33">
        <f>MA1SONY[[#This Row],[Abs Erorr 1]]/MA1SONY[[#This Row],[Adj Close]]</f>
        <v>4.0681898347389063E-3</v>
      </c>
      <c r="I323" s="31">
        <f t="shared" si="23"/>
        <v>124.61143333333332</v>
      </c>
      <c r="J323" s="34">
        <f>(MA1SONY[[#This Row],[Adj Close]]-MA1SONY[[#This Row],[3-MA]])</f>
        <v>-1.8541333333333228</v>
      </c>
      <c r="K323" s="18">
        <f t="shared" si="22"/>
        <v>3.4378104177777384</v>
      </c>
      <c r="L323" s="18">
        <f>ABS(MA1SONY[[#This Row],[Erorr 2]])</f>
        <v>1.8541333333333228</v>
      </c>
      <c r="M323" s="33">
        <f>MA1SONY[[#This Row],[Abs Erorr 2]]/MA1SONY[[#This Row],[Adj Close]]</f>
        <v>1.510405762698693E-2</v>
      </c>
      <c r="N323" s="31">
        <f t="shared" si="24"/>
        <v>126.57170000000002</v>
      </c>
      <c r="O323" s="35">
        <f>MA1SONY[[#This Row],[Adj Close]]-MA1SONY[[#This Row],[6-MA]]</f>
        <v>-3.8144000000000204</v>
      </c>
      <c r="P323" s="18">
        <f>(MA1SONY[[#This Row],[Adj Close]]-N323)^2</f>
        <v>14.549647360000156</v>
      </c>
      <c r="Q323" s="18">
        <f>ABS(MA1SONY[[#This Row],[Erorr 3]])</f>
        <v>3.8144000000000204</v>
      </c>
      <c r="R323" s="36">
        <f>MA1SONY[[#This Row],[Abs Erorr 3]]/MA1SONY[[#This Row],[Adj Close]]</f>
        <v>3.1072693843869331E-2</v>
      </c>
    </row>
    <row r="324" spans="2:18">
      <c r="B324" s="26">
        <v>44252.291666666664</v>
      </c>
      <c r="C324" s="22">
        <v>118.4875</v>
      </c>
      <c r="D324" s="31">
        <f t="shared" si="21"/>
        <v>122.7573</v>
      </c>
      <c r="E324" s="32">
        <f>MA1SONY[[#This Row],[Adj Close]]-MA1SONY[[#This Row],[Naive Trend ]]</f>
        <v>-4.2698000000000036</v>
      </c>
      <c r="F324" s="22">
        <f t="shared" ref="F324:F387" si="25">(C324-D324)^2</f>
        <v>18.231192040000032</v>
      </c>
      <c r="G324" s="22">
        <f>ABS(MA1SONY[[#This Row],[Erorr 1]])</f>
        <v>4.2698000000000036</v>
      </c>
      <c r="H324" s="33">
        <f>MA1SONY[[#This Row],[Abs Erorr 1]]/MA1SONY[[#This Row],[Adj Close]]</f>
        <v>3.6035868762527727E-2</v>
      </c>
      <c r="I324" s="31">
        <f t="shared" si="23"/>
        <v>123.13593333333334</v>
      </c>
      <c r="J324" s="34">
        <f>(MA1SONY[[#This Row],[Adj Close]]-MA1SONY[[#This Row],[3-MA]])</f>
        <v>-4.6484333333333439</v>
      </c>
      <c r="K324" s="18">
        <f t="shared" si="22"/>
        <v>21.607932454444541</v>
      </c>
      <c r="L324" s="18">
        <f>ABS(MA1SONY[[#This Row],[Erorr 2]])</f>
        <v>4.6484333333333439</v>
      </c>
      <c r="M324" s="33">
        <f>MA1SONY[[#This Row],[Abs Erorr 2]]/MA1SONY[[#This Row],[Adj Close]]</f>
        <v>3.9231423849210627E-2</v>
      </c>
      <c r="N324" s="31">
        <f t="shared" si="24"/>
        <v>125.29206666666666</v>
      </c>
      <c r="O324" s="35">
        <f>MA1SONY[[#This Row],[Adj Close]]-MA1SONY[[#This Row],[6-MA]]</f>
        <v>-6.8045666666666591</v>
      </c>
      <c r="P324" s="18">
        <f>(MA1SONY[[#This Row],[Adj Close]]-N324)^2</f>
        <v>46.302127521111011</v>
      </c>
      <c r="Q324" s="18">
        <f>ABS(MA1SONY[[#This Row],[Erorr 3]])</f>
        <v>6.8045666666666591</v>
      </c>
      <c r="R324" s="36">
        <f>MA1SONY[[#This Row],[Abs Erorr 3]]/MA1SONY[[#This Row],[Adj Close]]</f>
        <v>5.7428561381298947E-2</v>
      </c>
    </row>
    <row r="325" spans="2:18">
      <c r="B325" s="26">
        <v>44253.291666666664</v>
      </c>
      <c r="C325" s="22">
        <v>118.75190000000001</v>
      </c>
      <c r="D325" s="31">
        <f t="shared" ref="D325:D388" si="26">C324</f>
        <v>118.4875</v>
      </c>
      <c r="E325" s="32">
        <f>MA1SONY[[#This Row],[Adj Close]]-MA1SONY[[#This Row],[Naive Trend ]]</f>
        <v>0.26440000000000907</v>
      </c>
      <c r="F325" s="22">
        <f t="shared" si="25"/>
        <v>6.9907360000004803E-2</v>
      </c>
      <c r="G325" s="22">
        <f>ABS(MA1SONY[[#This Row],[Erorr 1]])</f>
        <v>0.26440000000000907</v>
      </c>
      <c r="H325" s="33">
        <f>MA1SONY[[#This Row],[Abs Erorr 1]]/MA1SONY[[#This Row],[Adj Close]]</f>
        <v>2.226490691938479E-3</v>
      </c>
      <c r="I325" s="31">
        <f t="shared" si="23"/>
        <v>121.5005</v>
      </c>
      <c r="J325" s="34">
        <f>(MA1SONY[[#This Row],[Adj Close]]-MA1SONY[[#This Row],[3-MA]])</f>
        <v>-2.7485999999999962</v>
      </c>
      <c r="K325" s="18">
        <f t="shared" si="22"/>
        <v>7.5548019599999785</v>
      </c>
      <c r="L325" s="18">
        <f>ABS(MA1SONY[[#This Row],[Erorr 2]])</f>
        <v>2.7485999999999962</v>
      </c>
      <c r="M325" s="33">
        <f>MA1SONY[[#This Row],[Abs Erorr 2]]/MA1SONY[[#This Row],[Adj Close]]</f>
        <v>2.3145734931398959E-2</v>
      </c>
      <c r="N325" s="31">
        <f t="shared" si="24"/>
        <v>123.68436666666666</v>
      </c>
      <c r="O325" s="35">
        <f>MA1SONY[[#This Row],[Adj Close]]-MA1SONY[[#This Row],[6-MA]]</f>
        <v>-4.9324666666666559</v>
      </c>
      <c r="P325" s="18">
        <f>(MA1SONY[[#This Row],[Adj Close]]-N325)^2</f>
        <v>24.329227417777673</v>
      </c>
      <c r="Q325" s="18">
        <f>ABS(MA1SONY[[#This Row],[Erorr 3]])</f>
        <v>4.9324666666666559</v>
      </c>
      <c r="R325" s="36">
        <f>MA1SONY[[#This Row],[Abs Erorr 3]]/MA1SONY[[#This Row],[Adj Close]]</f>
        <v>4.1535896829159411E-2</v>
      </c>
    </row>
    <row r="326" spans="2:18">
      <c r="B326" s="26">
        <v>44256.291666666664</v>
      </c>
      <c r="C326" s="22">
        <v>125.1468</v>
      </c>
      <c r="D326" s="31">
        <f t="shared" si="26"/>
        <v>118.75190000000001</v>
      </c>
      <c r="E326" s="32">
        <f>MA1SONY[[#This Row],[Adj Close]]-MA1SONY[[#This Row],[Naive Trend ]]</f>
        <v>6.3948999999999927</v>
      </c>
      <c r="F326" s="22">
        <f t="shared" si="25"/>
        <v>40.894746009999906</v>
      </c>
      <c r="G326" s="22">
        <f>ABS(MA1SONY[[#This Row],[Erorr 1]])</f>
        <v>6.3948999999999927</v>
      </c>
      <c r="H326" s="33">
        <f>MA1SONY[[#This Row],[Abs Erorr 1]]/MA1SONY[[#This Row],[Adj Close]]</f>
        <v>5.1099189112306452E-2</v>
      </c>
      <c r="I326" s="31">
        <f t="shared" si="23"/>
        <v>119.99890000000001</v>
      </c>
      <c r="J326" s="34">
        <f>(MA1SONY[[#This Row],[Adj Close]]-MA1SONY[[#This Row],[3-MA]])</f>
        <v>5.1478999999999928</v>
      </c>
      <c r="K326" s="18">
        <f t="shared" ref="K326:K389" si="27">(C326-I326)^2</f>
        <v>26.500874409999927</v>
      </c>
      <c r="L326" s="18">
        <f>ABS(MA1SONY[[#This Row],[Erorr 2]])</f>
        <v>5.1478999999999928</v>
      </c>
      <c r="M326" s="33">
        <f>MA1SONY[[#This Row],[Abs Erorr 2]]/MA1SONY[[#This Row],[Adj Close]]</f>
        <v>4.1134891183793695E-2</v>
      </c>
      <c r="N326" s="31">
        <f t="shared" si="24"/>
        <v>122.30516666666665</v>
      </c>
      <c r="O326" s="35">
        <f>MA1SONY[[#This Row],[Adj Close]]-MA1SONY[[#This Row],[6-MA]]</f>
        <v>2.8416333333333483</v>
      </c>
      <c r="P326" s="18">
        <f>(MA1SONY[[#This Row],[Adj Close]]-N326)^2</f>
        <v>8.0748800011111967</v>
      </c>
      <c r="Q326" s="18">
        <f>ABS(MA1SONY[[#This Row],[Erorr 3]])</f>
        <v>2.8416333333333483</v>
      </c>
      <c r="R326" s="36">
        <f>MA1SONY[[#This Row],[Abs Erorr 3]]/MA1SONY[[#This Row],[Adj Close]]</f>
        <v>2.2706400270189477E-2</v>
      </c>
    </row>
    <row r="327" spans="2:18">
      <c r="B327" s="26">
        <v>44257.291666666664</v>
      </c>
      <c r="C327" s="22">
        <v>122.532</v>
      </c>
      <c r="D327" s="31">
        <f t="shared" si="26"/>
        <v>125.1468</v>
      </c>
      <c r="E327" s="32">
        <f>MA1SONY[[#This Row],[Adj Close]]-MA1SONY[[#This Row],[Naive Trend ]]</f>
        <v>-2.6148000000000025</v>
      </c>
      <c r="F327" s="22">
        <f t="shared" si="25"/>
        <v>6.837179040000013</v>
      </c>
      <c r="G327" s="22">
        <f>ABS(MA1SONY[[#This Row],[Erorr 1]])</f>
        <v>2.6148000000000025</v>
      </c>
      <c r="H327" s="33">
        <f>MA1SONY[[#This Row],[Abs Erorr 1]]/MA1SONY[[#This Row],[Adj Close]]</f>
        <v>2.1339731661933231E-2</v>
      </c>
      <c r="I327" s="31">
        <f t="shared" ref="I327:I390" si="28">AVERAGE(C324:C326)</f>
        <v>120.79539999999999</v>
      </c>
      <c r="J327" s="34">
        <f>(MA1SONY[[#This Row],[Adj Close]]-MA1SONY[[#This Row],[3-MA]])</f>
        <v>1.7366000000000099</v>
      </c>
      <c r="K327" s="18">
        <f t="shared" si="27"/>
        <v>3.0157795600000346</v>
      </c>
      <c r="L327" s="18">
        <f>ABS(MA1SONY[[#This Row],[Erorr 2]])</f>
        <v>1.7366000000000099</v>
      </c>
      <c r="M327" s="33">
        <f>MA1SONY[[#This Row],[Abs Erorr 2]]/MA1SONY[[#This Row],[Adj Close]]</f>
        <v>1.417262429406204E-2</v>
      </c>
      <c r="N327" s="31">
        <f t="shared" si="24"/>
        <v>121.96566666666666</v>
      </c>
      <c r="O327" s="35">
        <f>MA1SONY[[#This Row],[Adj Close]]-MA1SONY[[#This Row],[6-MA]]</f>
        <v>0.56633333333333269</v>
      </c>
      <c r="P327" s="18">
        <f>(MA1SONY[[#This Row],[Adj Close]]-N327)^2</f>
        <v>0.32073344444444374</v>
      </c>
      <c r="Q327" s="18">
        <f>ABS(MA1SONY[[#This Row],[Erorr 3]])</f>
        <v>0.56633333333333269</v>
      </c>
      <c r="R327" s="36">
        <f>MA1SONY[[#This Row],[Abs Erorr 3]]/MA1SONY[[#This Row],[Adj Close]]</f>
        <v>4.621921892512427E-3</v>
      </c>
    </row>
    <row r="328" spans="2:18">
      <c r="B328" s="26">
        <v>44258.291666666664</v>
      </c>
      <c r="C328" s="22">
        <v>119.53530000000001</v>
      </c>
      <c r="D328" s="31">
        <f t="shared" si="26"/>
        <v>122.532</v>
      </c>
      <c r="E328" s="32">
        <f>MA1SONY[[#This Row],[Adj Close]]-MA1SONY[[#This Row],[Naive Trend ]]</f>
        <v>-2.9966999999999899</v>
      </c>
      <c r="F328" s="22">
        <f t="shared" si="25"/>
        <v>8.98021088999994</v>
      </c>
      <c r="G328" s="22">
        <f>ABS(MA1SONY[[#This Row],[Erorr 1]])</f>
        <v>2.9966999999999899</v>
      </c>
      <c r="H328" s="33">
        <f>MA1SONY[[#This Row],[Abs Erorr 1]]/MA1SONY[[#This Row],[Adj Close]]</f>
        <v>2.506958195612501E-2</v>
      </c>
      <c r="I328" s="31">
        <f t="shared" si="28"/>
        <v>122.14356666666667</v>
      </c>
      <c r="J328" s="34">
        <f>(MA1SONY[[#This Row],[Adj Close]]-MA1SONY[[#This Row],[3-MA]])</f>
        <v>-2.6082666666666654</v>
      </c>
      <c r="K328" s="18">
        <f t="shared" si="27"/>
        <v>6.8030550044444382</v>
      </c>
      <c r="L328" s="18">
        <f>ABS(MA1SONY[[#This Row],[Erorr 2]])</f>
        <v>2.6082666666666654</v>
      </c>
      <c r="M328" s="33">
        <f>MA1SONY[[#This Row],[Abs Erorr 2]]/MA1SONY[[#This Row],[Adj Close]]</f>
        <v>2.182005371356131E-2</v>
      </c>
      <c r="N328" s="31">
        <f t="shared" si="24"/>
        <v>121.82203333333335</v>
      </c>
      <c r="O328" s="35">
        <f>MA1SONY[[#This Row],[Adj Close]]-MA1SONY[[#This Row],[6-MA]]</f>
        <v>-2.2867333333333448</v>
      </c>
      <c r="P328" s="18">
        <f>(MA1SONY[[#This Row],[Adj Close]]-N328)^2</f>
        <v>5.2291493377778302</v>
      </c>
      <c r="Q328" s="18">
        <f>ABS(MA1SONY[[#This Row],[Erorr 3]])</f>
        <v>2.2867333333333448</v>
      </c>
      <c r="R328" s="36">
        <f>MA1SONY[[#This Row],[Abs Erorr 3]]/MA1SONY[[#This Row],[Adj Close]]</f>
        <v>1.9130192782662064E-2</v>
      </c>
    </row>
    <row r="329" spans="2:18">
      <c r="B329" s="26">
        <v>44259.291666666664</v>
      </c>
      <c r="C329" s="22">
        <v>117.6452</v>
      </c>
      <c r="D329" s="31">
        <f t="shared" si="26"/>
        <v>119.53530000000001</v>
      </c>
      <c r="E329" s="32">
        <f>MA1SONY[[#This Row],[Adj Close]]-MA1SONY[[#This Row],[Naive Trend ]]</f>
        <v>-1.8901000000000039</v>
      </c>
      <c r="F329" s="22">
        <f t="shared" si="25"/>
        <v>3.5724780100000149</v>
      </c>
      <c r="G329" s="22">
        <f>ABS(MA1SONY[[#This Row],[Erorr 1]])</f>
        <v>1.8901000000000039</v>
      </c>
      <c r="H329" s="33">
        <f>MA1SONY[[#This Row],[Abs Erorr 1]]/MA1SONY[[#This Row],[Adj Close]]</f>
        <v>1.6066103844440776E-2</v>
      </c>
      <c r="I329" s="31">
        <f t="shared" si="28"/>
        <v>122.40470000000001</v>
      </c>
      <c r="J329" s="34">
        <f>(MA1SONY[[#This Row],[Adj Close]]-MA1SONY[[#This Row],[3-MA]])</f>
        <v>-4.7595000000000027</v>
      </c>
      <c r="K329" s="18">
        <f t="shared" si="27"/>
        <v>22.652840250000025</v>
      </c>
      <c r="L329" s="18">
        <f>ABS(MA1SONY[[#This Row],[Erorr 2]])</f>
        <v>4.7595000000000027</v>
      </c>
      <c r="M329" s="33">
        <f>MA1SONY[[#This Row],[Abs Erorr 2]]/MA1SONY[[#This Row],[Adj Close]]</f>
        <v>4.0456389210949552E-2</v>
      </c>
      <c r="N329" s="31">
        <f t="shared" si="24"/>
        <v>121.20180000000001</v>
      </c>
      <c r="O329" s="35">
        <f>MA1SONY[[#This Row],[Adj Close]]-MA1SONY[[#This Row],[6-MA]]</f>
        <v>-3.5566000000000031</v>
      </c>
      <c r="P329" s="18">
        <f>(MA1SONY[[#This Row],[Adj Close]]-N329)^2</f>
        <v>12.649403560000023</v>
      </c>
      <c r="Q329" s="18">
        <f>ABS(MA1SONY[[#This Row],[Erorr 3]])</f>
        <v>3.5566000000000031</v>
      </c>
      <c r="R329" s="36">
        <f>MA1SONY[[#This Row],[Abs Erorr 3]]/MA1SONY[[#This Row],[Adj Close]]</f>
        <v>3.0231577658927037E-2</v>
      </c>
    </row>
    <row r="330" spans="2:18">
      <c r="B330" s="26">
        <v>44260.291666666664</v>
      </c>
      <c r="C330" s="22">
        <v>118.90860000000001</v>
      </c>
      <c r="D330" s="31">
        <f t="shared" si="26"/>
        <v>117.6452</v>
      </c>
      <c r="E330" s="32">
        <f>MA1SONY[[#This Row],[Adj Close]]-MA1SONY[[#This Row],[Naive Trend ]]</f>
        <v>1.2634000000000043</v>
      </c>
      <c r="F330" s="22">
        <f t="shared" si="25"/>
        <v>1.5961795600000108</v>
      </c>
      <c r="G330" s="22">
        <f>ABS(MA1SONY[[#This Row],[Erorr 1]])</f>
        <v>1.2634000000000043</v>
      </c>
      <c r="H330" s="33">
        <f>MA1SONY[[#This Row],[Abs Erorr 1]]/MA1SONY[[#This Row],[Adj Close]]</f>
        <v>1.0624967411945008E-2</v>
      </c>
      <c r="I330" s="31">
        <f t="shared" si="28"/>
        <v>119.90416666666665</v>
      </c>
      <c r="J330" s="34">
        <f>(MA1SONY[[#This Row],[Adj Close]]-MA1SONY[[#This Row],[3-MA]])</f>
        <v>-0.99556666666664739</v>
      </c>
      <c r="K330" s="18">
        <f t="shared" si="27"/>
        <v>0.99115298777773941</v>
      </c>
      <c r="L330" s="18">
        <f>ABS(MA1SONY[[#This Row],[Erorr 2]])</f>
        <v>0.99556666666664739</v>
      </c>
      <c r="M330" s="33">
        <f>MA1SONY[[#This Row],[Abs Erorr 2]]/MA1SONY[[#This Row],[Adj Close]]</f>
        <v>8.372537113940013E-3</v>
      </c>
      <c r="N330" s="31">
        <f t="shared" ref="N330:N393" si="29">AVERAGE(C324:C329)</f>
        <v>120.34978333333333</v>
      </c>
      <c r="O330" s="35">
        <f>MA1SONY[[#This Row],[Adj Close]]-MA1SONY[[#This Row],[6-MA]]</f>
        <v>-1.4411833333333277</v>
      </c>
      <c r="P330" s="18">
        <f>(MA1SONY[[#This Row],[Adj Close]]-N330)^2</f>
        <v>2.0770094002777615</v>
      </c>
      <c r="Q330" s="18">
        <f>ABS(MA1SONY[[#This Row],[Erorr 3]])</f>
        <v>1.4411833333333277</v>
      </c>
      <c r="R330" s="36">
        <f>MA1SONY[[#This Row],[Abs Erorr 3]]/MA1SONY[[#This Row],[Adj Close]]</f>
        <v>1.2120093360222284E-2</v>
      </c>
    </row>
    <row r="331" spans="2:18">
      <c r="B331" s="26">
        <v>44263.291666666664</v>
      </c>
      <c r="C331" s="22">
        <v>113.9532</v>
      </c>
      <c r="D331" s="31">
        <f t="shared" si="26"/>
        <v>118.90860000000001</v>
      </c>
      <c r="E331" s="32">
        <f>MA1SONY[[#This Row],[Adj Close]]-MA1SONY[[#This Row],[Naive Trend ]]</f>
        <v>-4.9554000000000116</v>
      </c>
      <c r="F331" s="22">
        <f t="shared" si="25"/>
        <v>24.555989160000113</v>
      </c>
      <c r="G331" s="22">
        <f>ABS(MA1SONY[[#This Row],[Erorr 1]])</f>
        <v>4.9554000000000116</v>
      </c>
      <c r="H331" s="33">
        <f>MA1SONY[[#This Row],[Abs Erorr 1]]/MA1SONY[[#This Row],[Adj Close]]</f>
        <v>4.3486273312201958E-2</v>
      </c>
      <c r="I331" s="31">
        <f t="shared" si="28"/>
        <v>118.69636666666668</v>
      </c>
      <c r="J331" s="34">
        <f>(MA1SONY[[#This Row],[Adj Close]]-MA1SONY[[#This Row],[3-MA]])</f>
        <v>-4.7431666666666814</v>
      </c>
      <c r="K331" s="18">
        <f t="shared" si="27"/>
        <v>22.497630027777916</v>
      </c>
      <c r="L331" s="18">
        <f>ABS(MA1SONY[[#This Row],[Erorr 2]])</f>
        <v>4.7431666666666814</v>
      </c>
      <c r="M331" s="33">
        <f>MA1SONY[[#This Row],[Abs Erorr 2]]/MA1SONY[[#This Row],[Adj Close]]</f>
        <v>4.162381281672372E-2</v>
      </c>
      <c r="N331" s="31">
        <f t="shared" si="29"/>
        <v>120.41996666666667</v>
      </c>
      <c r="O331" s="35">
        <f>MA1SONY[[#This Row],[Adj Close]]-MA1SONY[[#This Row],[6-MA]]</f>
        <v>-6.4667666666666719</v>
      </c>
      <c r="P331" s="18">
        <f>(MA1SONY[[#This Row],[Adj Close]]-N331)^2</f>
        <v>41.819071121111179</v>
      </c>
      <c r="Q331" s="18">
        <f>ABS(MA1SONY[[#This Row],[Erorr 3]])</f>
        <v>6.4667666666666719</v>
      </c>
      <c r="R331" s="36">
        <f>MA1SONY[[#This Row],[Abs Erorr 3]]/MA1SONY[[#This Row],[Adj Close]]</f>
        <v>5.6749320481273645E-2</v>
      </c>
    </row>
    <row r="332" spans="2:18">
      <c r="B332" s="26">
        <v>44264.291666666664</v>
      </c>
      <c r="C332" s="22">
        <v>118.58540000000001</v>
      </c>
      <c r="D332" s="31">
        <f t="shared" si="26"/>
        <v>113.9532</v>
      </c>
      <c r="E332" s="32">
        <f>MA1SONY[[#This Row],[Adj Close]]-MA1SONY[[#This Row],[Naive Trend ]]</f>
        <v>4.6322000000000116</v>
      </c>
      <c r="F332" s="22">
        <f t="shared" si="25"/>
        <v>21.457276840000109</v>
      </c>
      <c r="G332" s="22">
        <f>ABS(MA1SONY[[#This Row],[Erorr 1]])</f>
        <v>4.6322000000000116</v>
      </c>
      <c r="H332" s="33">
        <f>MA1SONY[[#This Row],[Abs Erorr 1]]/MA1SONY[[#This Row],[Adj Close]]</f>
        <v>3.906214424372656E-2</v>
      </c>
      <c r="I332" s="31">
        <f t="shared" si="28"/>
        <v>116.83566666666667</v>
      </c>
      <c r="J332" s="34">
        <f>(MA1SONY[[#This Row],[Adj Close]]-MA1SONY[[#This Row],[3-MA]])</f>
        <v>1.7497333333333387</v>
      </c>
      <c r="K332" s="18">
        <f t="shared" si="27"/>
        <v>3.0615667377777966</v>
      </c>
      <c r="L332" s="18">
        <f>ABS(MA1SONY[[#This Row],[Erorr 2]])</f>
        <v>1.7497333333333387</v>
      </c>
      <c r="M332" s="33">
        <f>MA1SONY[[#This Row],[Abs Erorr 2]]/MA1SONY[[#This Row],[Adj Close]]</f>
        <v>1.4755048541669874E-2</v>
      </c>
      <c r="N332" s="31">
        <f t="shared" si="29"/>
        <v>119.62018333333334</v>
      </c>
      <c r="O332" s="35">
        <f>MA1SONY[[#This Row],[Adj Close]]-MA1SONY[[#This Row],[6-MA]]</f>
        <v>-1.0347833333333369</v>
      </c>
      <c r="P332" s="18">
        <f>(MA1SONY[[#This Row],[Adj Close]]-N332)^2</f>
        <v>1.0707765469444519</v>
      </c>
      <c r="Q332" s="18">
        <f>ABS(MA1SONY[[#This Row],[Erorr 3]])</f>
        <v>1.0347833333333369</v>
      </c>
      <c r="R332" s="36">
        <f>MA1SONY[[#This Row],[Abs Erorr 3]]/MA1SONY[[#This Row],[Adj Close]]</f>
        <v>8.7260601501815312E-3</v>
      </c>
    </row>
    <row r="333" spans="2:18">
      <c r="B333" s="26">
        <v>44265.291666666664</v>
      </c>
      <c r="C333" s="22">
        <v>117.4984</v>
      </c>
      <c r="D333" s="31">
        <f t="shared" si="26"/>
        <v>118.58540000000001</v>
      </c>
      <c r="E333" s="32">
        <f>MA1SONY[[#This Row],[Adj Close]]-MA1SONY[[#This Row],[Naive Trend ]]</f>
        <v>-1.0870000000000033</v>
      </c>
      <c r="F333" s="22">
        <f t="shared" si="25"/>
        <v>1.1815690000000072</v>
      </c>
      <c r="G333" s="22">
        <f>ABS(MA1SONY[[#This Row],[Erorr 1]])</f>
        <v>1.0870000000000033</v>
      </c>
      <c r="H333" s="33">
        <f>MA1SONY[[#This Row],[Abs Erorr 1]]/MA1SONY[[#This Row],[Adj Close]]</f>
        <v>9.2511898034356495E-3</v>
      </c>
      <c r="I333" s="31">
        <f t="shared" si="28"/>
        <v>117.14906666666667</v>
      </c>
      <c r="J333" s="34">
        <f>(MA1SONY[[#This Row],[Adj Close]]-MA1SONY[[#This Row],[3-MA]])</f>
        <v>0.34933333333333394</v>
      </c>
      <c r="K333" s="18">
        <f t="shared" si="27"/>
        <v>0.1220337777777782</v>
      </c>
      <c r="L333" s="18">
        <f>ABS(MA1SONY[[#This Row],[Erorr 2]])</f>
        <v>0.34933333333333394</v>
      </c>
      <c r="M333" s="33">
        <f>MA1SONY[[#This Row],[Abs Erorr 2]]/MA1SONY[[#This Row],[Adj Close]]</f>
        <v>2.9730901300216339E-3</v>
      </c>
      <c r="N333" s="31">
        <f t="shared" si="29"/>
        <v>118.52661666666667</v>
      </c>
      <c r="O333" s="35">
        <f>MA1SONY[[#This Row],[Adj Close]]-MA1SONY[[#This Row],[6-MA]]</f>
        <v>-1.0282166666666654</v>
      </c>
      <c r="P333" s="18">
        <f>(MA1SONY[[#This Row],[Adj Close]]-N333)^2</f>
        <v>1.0572295136111085</v>
      </c>
      <c r="Q333" s="18">
        <f>ABS(MA1SONY[[#This Row],[Erorr 3]])</f>
        <v>1.0282166666666654</v>
      </c>
      <c r="R333" s="36">
        <f>MA1SONY[[#This Row],[Abs Erorr 3]]/MA1SONY[[#This Row],[Adj Close]]</f>
        <v>8.7508993030259597E-3</v>
      </c>
    </row>
    <row r="334" spans="2:18">
      <c r="B334" s="26">
        <v>44266.291666666664</v>
      </c>
      <c r="C334" s="22">
        <v>119.4374</v>
      </c>
      <c r="D334" s="31">
        <f t="shared" si="26"/>
        <v>117.4984</v>
      </c>
      <c r="E334" s="32">
        <f>MA1SONY[[#This Row],[Adj Close]]-MA1SONY[[#This Row],[Naive Trend ]]</f>
        <v>1.938999999999993</v>
      </c>
      <c r="F334" s="22">
        <f t="shared" si="25"/>
        <v>3.7597209999999728</v>
      </c>
      <c r="G334" s="22">
        <f>ABS(MA1SONY[[#This Row],[Erorr 1]])</f>
        <v>1.938999999999993</v>
      </c>
      <c r="H334" s="33">
        <f>MA1SONY[[#This Row],[Abs Erorr 1]]/MA1SONY[[#This Row],[Adj Close]]</f>
        <v>1.6234445826851497E-2</v>
      </c>
      <c r="I334" s="31">
        <f t="shared" si="28"/>
        <v>116.67900000000002</v>
      </c>
      <c r="J334" s="34">
        <f>(MA1SONY[[#This Row],[Adj Close]]-MA1SONY[[#This Row],[3-MA]])</f>
        <v>2.7583999999999804</v>
      </c>
      <c r="K334" s="18">
        <f t="shared" si="27"/>
        <v>7.6087705599998916</v>
      </c>
      <c r="L334" s="18">
        <f>ABS(MA1SONY[[#This Row],[Erorr 2]])</f>
        <v>2.7583999999999804</v>
      </c>
      <c r="M334" s="33">
        <f>MA1SONY[[#This Row],[Abs Erorr 2]]/MA1SONY[[#This Row],[Adj Close]]</f>
        <v>2.3094943459921101E-2</v>
      </c>
      <c r="N334" s="31">
        <f t="shared" si="29"/>
        <v>117.68768333333333</v>
      </c>
      <c r="O334" s="35">
        <f>MA1SONY[[#This Row],[Adj Close]]-MA1SONY[[#This Row],[6-MA]]</f>
        <v>1.7497166666666715</v>
      </c>
      <c r="P334" s="18">
        <f>(MA1SONY[[#This Row],[Adj Close]]-N334)^2</f>
        <v>3.0615084136111279</v>
      </c>
      <c r="Q334" s="18">
        <f>ABS(MA1SONY[[#This Row],[Erorr 3]])</f>
        <v>1.7497166666666715</v>
      </c>
      <c r="R334" s="36">
        <f>MA1SONY[[#This Row],[Abs Erorr 3]]/MA1SONY[[#This Row],[Adj Close]]</f>
        <v>1.4649654686611325E-2</v>
      </c>
    </row>
    <row r="335" spans="2:18">
      <c r="B335" s="26">
        <v>44267.291666666664</v>
      </c>
      <c r="C335" s="22">
        <v>118.5266</v>
      </c>
      <c r="D335" s="31">
        <f t="shared" si="26"/>
        <v>119.4374</v>
      </c>
      <c r="E335" s="32">
        <f>MA1SONY[[#This Row],[Adj Close]]-MA1SONY[[#This Row],[Naive Trend ]]</f>
        <v>-0.91079999999999472</v>
      </c>
      <c r="F335" s="22">
        <f t="shared" si="25"/>
        <v>0.82955663999999041</v>
      </c>
      <c r="G335" s="22">
        <f>ABS(MA1SONY[[#This Row],[Erorr 1]])</f>
        <v>0.91079999999999472</v>
      </c>
      <c r="H335" s="33">
        <f>MA1SONY[[#This Row],[Abs Erorr 1]]/MA1SONY[[#This Row],[Adj Close]]</f>
        <v>7.6843510233145533E-3</v>
      </c>
      <c r="I335" s="31">
        <f t="shared" si="28"/>
        <v>118.50706666666667</v>
      </c>
      <c r="J335" s="34">
        <f>(MA1SONY[[#This Row],[Adj Close]]-MA1SONY[[#This Row],[3-MA]])</f>
        <v>1.9533333333328073E-2</v>
      </c>
      <c r="K335" s="18">
        <f t="shared" si="27"/>
        <v>3.8155111111090563E-4</v>
      </c>
      <c r="L335" s="18">
        <f>ABS(MA1SONY[[#This Row],[Erorr 2]])</f>
        <v>1.9533333333328073E-2</v>
      </c>
      <c r="M335" s="33">
        <f>MA1SONY[[#This Row],[Abs Erorr 2]]/MA1SONY[[#This Row],[Adj Close]]</f>
        <v>1.6480126261386114E-4</v>
      </c>
      <c r="N335" s="31">
        <f t="shared" si="29"/>
        <v>117.67136666666666</v>
      </c>
      <c r="O335" s="35">
        <f>MA1SONY[[#This Row],[Adj Close]]-MA1SONY[[#This Row],[6-MA]]</f>
        <v>0.85523333333334506</v>
      </c>
      <c r="P335" s="18">
        <f>(MA1SONY[[#This Row],[Adj Close]]-N335)^2</f>
        <v>0.73142405444446446</v>
      </c>
      <c r="Q335" s="18">
        <f>ABS(MA1SONY[[#This Row],[Erorr 3]])</f>
        <v>0.85523333333334506</v>
      </c>
      <c r="R335" s="36">
        <f>MA1SONY[[#This Row],[Abs Erorr 3]]/MA1SONY[[#This Row],[Adj Close]]</f>
        <v>7.2155392404181428E-3</v>
      </c>
    </row>
    <row r="336" spans="2:18">
      <c r="B336" s="26">
        <v>44270.291666666664</v>
      </c>
      <c r="C336" s="22">
        <v>121.4254</v>
      </c>
      <c r="D336" s="31">
        <f t="shared" si="26"/>
        <v>118.5266</v>
      </c>
      <c r="E336" s="32">
        <f>MA1SONY[[#This Row],[Adj Close]]-MA1SONY[[#This Row],[Naive Trend ]]</f>
        <v>2.8987999999999943</v>
      </c>
      <c r="F336" s="22">
        <f t="shared" si="25"/>
        <v>8.4030414399999671</v>
      </c>
      <c r="G336" s="22">
        <f>ABS(MA1SONY[[#This Row],[Erorr 1]])</f>
        <v>2.8987999999999943</v>
      </c>
      <c r="H336" s="33">
        <f>MA1SONY[[#This Row],[Abs Erorr 1]]/MA1SONY[[#This Row],[Adj Close]]</f>
        <v>2.3873094097281083E-2</v>
      </c>
      <c r="I336" s="31">
        <f t="shared" si="28"/>
        <v>118.48746666666666</v>
      </c>
      <c r="J336" s="34">
        <f>(MA1SONY[[#This Row],[Adj Close]]-MA1SONY[[#This Row],[3-MA]])</f>
        <v>2.9379333333333335</v>
      </c>
      <c r="K336" s="18">
        <f t="shared" si="27"/>
        <v>8.6314522711111117</v>
      </c>
      <c r="L336" s="18">
        <f>ABS(MA1SONY[[#This Row],[Erorr 2]])</f>
        <v>2.9379333333333335</v>
      </c>
      <c r="M336" s="33">
        <f>MA1SONY[[#This Row],[Abs Erorr 2]]/MA1SONY[[#This Row],[Adj Close]]</f>
        <v>2.4195377024356795E-2</v>
      </c>
      <c r="N336" s="31">
        <f t="shared" si="29"/>
        <v>117.81826666666667</v>
      </c>
      <c r="O336" s="35">
        <f>MA1SONY[[#This Row],[Adj Close]]-MA1SONY[[#This Row],[6-MA]]</f>
        <v>3.6071333333333229</v>
      </c>
      <c r="P336" s="18">
        <f>(MA1SONY[[#This Row],[Adj Close]]-N336)^2</f>
        <v>13.011410884444368</v>
      </c>
      <c r="Q336" s="18">
        <f>ABS(MA1SONY[[#This Row],[Erorr 3]])</f>
        <v>3.6071333333333229</v>
      </c>
      <c r="R336" s="36">
        <f>MA1SONY[[#This Row],[Abs Erorr 3]]/MA1SONY[[#This Row],[Adj Close]]</f>
        <v>2.9706579787534756E-2</v>
      </c>
    </row>
    <row r="337" spans="2:18">
      <c r="B337" s="26">
        <v>44271.291666666664</v>
      </c>
      <c r="C337" s="22">
        <v>122.9727</v>
      </c>
      <c r="D337" s="31">
        <f t="shared" si="26"/>
        <v>121.4254</v>
      </c>
      <c r="E337" s="32">
        <f>MA1SONY[[#This Row],[Adj Close]]-MA1SONY[[#This Row],[Naive Trend ]]</f>
        <v>1.547300000000007</v>
      </c>
      <c r="F337" s="22">
        <f t="shared" si="25"/>
        <v>2.3941372900000215</v>
      </c>
      <c r="G337" s="22">
        <f>ABS(MA1SONY[[#This Row],[Erorr 1]])</f>
        <v>1.547300000000007</v>
      </c>
      <c r="H337" s="33">
        <f>MA1SONY[[#This Row],[Abs Erorr 1]]/MA1SONY[[#This Row],[Adj Close]]</f>
        <v>1.2582467490752069E-2</v>
      </c>
      <c r="I337" s="31">
        <f t="shared" si="28"/>
        <v>119.79646666666667</v>
      </c>
      <c r="J337" s="34">
        <f>(MA1SONY[[#This Row],[Adj Close]]-MA1SONY[[#This Row],[3-MA]])</f>
        <v>3.1762333333333288</v>
      </c>
      <c r="K337" s="18">
        <f t="shared" si="27"/>
        <v>10.088458187777748</v>
      </c>
      <c r="L337" s="18">
        <f>ABS(MA1SONY[[#This Row],[Erorr 2]])</f>
        <v>3.1762333333333288</v>
      </c>
      <c r="M337" s="33">
        <f>MA1SONY[[#This Row],[Abs Erorr 2]]/MA1SONY[[#This Row],[Adj Close]]</f>
        <v>2.5828767956898799E-2</v>
      </c>
      <c r="N337" s="31">
        <f t="shared" si="29"/>
        <v>118.23773333333334</v>
      </c>
      <c r="O337" s="35">
        <f>MA1SONY[[#This Row],[Adj Close]]-MA1SONY[[#This Row],[6-MA]]</f>
        <v>4.734966666666665</v>
      </c>
      <c r="P337" s="18">
        <f>(MA1SONY[[#This Row],[Adj Close]]-N337)^2</f>
        <v>22.41990933444443</v>
      </c>
      <c r="Q337" s="18">
        <f>ABS(MA1SONY[[#This Row],[Erorr 3]])</f>
        <v>4.734966666666665</v>
      </c>
      <c r="R337" s="36">
        <f>MA1SONY[[#This Row],[Abs Erorr 3]]/MA1SONY[[#This Row],[Adj Close]]</f>
        <v>3.8504210013008293E-2</v>
      </c>
    </row>
    <row r="338" spans="2:18">
      <c r="B338" s="26">
        <v>44272.291666666664</v>
      </c>
      <c r="C338" s="22">
        <v>122.1795</v>
      </c>
      <c r="D338" s="31">
        <f t="shared" si="26"/>
        <v>122.9727</v>
      </c>
      <c r="E338" s="32">
        <f>MA1SONY[[#This Row],[Adj Close]]-MA1SONY[[#This Row],[Naive Trend ]]</f>
        <v>-0.79319999999999879</v>
      </c>
      <c r="F338" s="22">
        <f t="shared" si="25"/>
        <v>0.6291662399999981</v>
      </c>
      <c r="G338" s="22">
        <f>ABS(MA1SONY[[#This Row],[Erorr 1]])</f>
        <v>0.79319999999999879</v>
      </c>
      <c r="H338" s="33">
        <f>MA1SONY[[#This Row],[Abs Erorr 1]]/MA1SONY[[#This Row],[Adj Close]]</f>
        <v>6.4920874614808437E-3</v>
      </c>
      <c r="I338" s="31">
        <f t="shared" si="28"/>
        <v>120.97490000000001</v>
      </c>
      <c r="J338" s="34">
        <f>(MA1SONY[[#This Row],[Adj Close]]-MA1SONY[[#This Row],[3-MA]])</f>
        <v>1.2045999999999992</v>
      </c>
      <c r="K338" s="18">
        <f t="shared" si="27"/>
        <v>1.4510611599999981</v>
      </c>
      <c r="L338" s="18">
        <f>ABS(MA1SONY[[#This Row],[Erorr 2]])</f>
        <v>1.2045999999999992</v>
      </c>
      <c r="M338" s="33">
        <f>MA1SONY[[#This Row],[Abs Erorr 2]]/MA1SONY[[#This Row],[Adj Close]]</f>
        <v>9.859264442889348E-3</v>
      </c>
      <c r="N338" s="31">
        <f t="shared" si="29"/>
        <v>119.74098333333335</v>
      </c>
      <c r="O338" s="35">
        <f>MA1SONY[[#This Row],[Adj Close]]-MA1SONY[[#This Row],[6-MA]]</f>
        <v>2.4385166666666578</v>
      </c>
      <c r="P338" s="18">
        <f>(MA1SONY[[#This Row],[Adj Close]]-N338)^2</f>
        <v>5.9463635336110681</v>
      </c>
      <c r="Q338" s="18">
        <f>ABS(MA1SONY[[#This Row],[Erorr 3]])</f>
        <v>2.4385166666666578</v>
      </c>
      <c r="R338" s="36">
        <f>MA1SONY[[#This Row],[Abs Erorr 3]]/MA1SONY[[#This Row],[Adj Close]]</f>
        <v>1.9958476394703349E-2</v>
      </c>
    </row>
    <row r="339" spans="2:18">
      <c r="B339" s="26">
        <v>44273.291666666664</v>
      </c>
      <c r="C339" s="22">
        <v>118.03700000000001</v>
      </c>
      <c r="D339" s="31">
        <f t="shared" si="26"/>
        <v>122.1795</v>
      </c>
      <c r="E339" s="32">
        <f>MA1SONY[[#This Row],[Adj Close]]-MA1SONY[[#This Row],[Naive Trend ]]</f>
        <v>-4.1424999999999983</v>
      </c>
      <c r="F339" s="22">
        <f t="shared" si="25"/>
        <v>17.160306249999987</v>
      </c>
      <c r="G339" s="22">
        <f>ABS(MA1SONY[[#This Row],[Erorr 1]])</f>
        <v>4.1424999999999983</v>
      </c>
      <c r="H339" s="33">
        <f>MA1SONY[[#This Row],[Abs Erorr 1]]/MA1SONY[[#This Row],[Adj Close]]</f>
        <v>3.5094927861602704E-2</v>
      </c>
      <c r="I339" s="31">
        <f t="shared" si="28"/>
        <v>122.19253333333334</v>
      </c>
      <c r="J339" s="34">
        <f>(MA1SONY[[#This Row],[Adj Close]]-MA1SONY[[#This Row],[3-MA]])</f>
        <v>-4.155533333333338</v>
      </c>
      <c r="K339" s="18">
        <f t="shared" si="27"/>
        <v>17.268457284444484</v>
      </c>
      <c r="L339" s="18">
        <f>ABS(MA1SONY[[#This Row],[Erorr 2]])</f>
        <v>4.155533333333338</v>
      </c>
      <c r="M339" s="33">
        <f>MA1SONY[[#This Row],[Abs Erorr 2]]/MA1SONY[[#This Row],[Adj Close]]</f>
        <v>3.5205345216612907E-2</v>
      </c>
      <c r="N339" s="31">
        <f t="shared" si="29"/>
        <v>120.33999999999999</v>
      </c>
      <c r="O339" s="35">
        <f>MA1SONY[[#This Row],[Adj Close]]-MA1SONY[[#This Row],[6-MA]]</f>
        <v>-2.3029999999999831</v>
      </c>
      <c r="P339" s="18">
        <f>(MA1SONY[[#This Row],[Adj Close]]-N339)^2</f>
        <v>5.3038089999999221</v>
      </c>
      <c r="Q339" s="18">
        <f>ABS(MA1SONY[[#This Row],[Erorr 3]])</f>
        <v>2.3029999999999831</v>
      </c>
      <c r="R339" s="36">
        <f>MA1SONY[[#This Row],[Abs Erorr 3]]/MA1SONY[[#This Row],[Adj Close]]</f>
        <v>1.9510831349491962E-2</v>
      </c>
    </row>
    <row r="340" spans="2:18">
      <c r="B340" s="26">
        <v>44274.291666666664</v>
      </c>
      <c r="C340" s="22">
        <v>117.5082</v>
      </c>
      <c r="D340" s="31">
        <f t="shared" si="26"/>
        <v>118.03700000000001</v>
      </c>
      <c r="E340" s="32">
        <f>MA1SONY[[#This Row],[Adj Close]]-MA1SONY[[#This Row],[Naive Trend ]]</f>
        <v>-0.52880000000000393</v>
      </c>
      <c r="F340" s="22">
        <f t="shared" si="25"/>
        <v>0.27962944000000417</v>
      </c>
      <c r="G340" s="22">
        <f>ABS(MA1SONY[[#This Row],[Erorr 1]])</f>
        <v>0.52880000000000393</v>
      </c>
      <c r="H340" s="33">
        <f>MA1SONY[[#This Row],[Abs Erorr 1]]/MA1SONY[[#This Row],[Adj Close]]</f>
        <v>4.5001114815817443E-3</v>
      </c>
      <c r="I340" s="31">
        <f t="shared" si="28"/>
        <v>121.06306666666667</v>
      </c>
      <c r="J340" s="34">
        <f>(MA1SONY[[#This Row],[Adj Close]]-MA1SONY[[#This Row],[3-MA]])</f>
        <v>-3.5548666666666691</v>
      </c>
      <c r="K340" s="18">
        <f t="shared" si="27"/>
        <v>12.637077017777795</v>
      </c>
      <c r="L340" s="18">
        <f>ABS(MA1SONY[[#This Row],[Erorr 2]])</f>
        <v>3.5548666666666691</v>
      </c>
      <c r="M340" s="33">
        <f>MA1SONY[[#This Row],[Abs Erorr 2]]/MA1SONY[[#This Row],[Adj Close]]</f>
        <v>3.0252073188651252E-2</v>
      </c>
      <c r="N340" s="31">
        <f t="shared" si="29"/>
        <v>120.42976666666668</v>
      </c>
      <c r="O340" s="35">
        <f>MA1SONY[[#This Row],[Adj Close]]-MA1SONY[[#This Row],[6-MA]]</f>
        <v>-2.9215666666666777</v>
      </c>
      <c r="P340" s="18">
        <f>(MA1SONY[[#This Row],[Adj Close]]-N340)^2</f>
        <v>8.5355517877778428</v>
      </c>
      <c r="Q340" s="18">
        <f>ABS(MA1SONY[[#This Row],[Erorr 3]])</f>
        <v>2.9215666666666777</v>
      </c>
      <c r="R340" s="36">
        <f>MA1SONY[[#This Row],[Abs Erorr 3]]/MA1SONY[[#This Row],[Adj Close]]</f>
        <v>2.4862662066704091E-2</v>
      </c>
    </row>
    <row r="341" spans="2:18">
      <c r="B341" s="26">
        <v>44277.291666666664</v>
      </c>
      <c r="C341" s="22">
        <v>120.8378</v>
      </c>
      <c r="D341" s="31">
        <f t="shared" si="26"/>
        <v>117.5082</v>
      </c>
      <c r="E341" s="32">
        <f>MA1SONY[[#This Row],[Adj Close]]-MA1SONY[[#This Row],[Naive Trend ]]</f>
        <v>3.3295999999999992</v>
      </c>
      <c r="F341" s="22">
        <f t="shared" si="25"/>
        <v>11.086236159999995</v>
      </c>
      <c r="G341" s="22">
        <f>ABS(MA1SONY[[#This Row],[Erorr 1]])</f>
        <v>3.3295999999999992</v>
      </c>
      <c r="H341" s="33">
        <f>MA1SONY[[#This Row],[Abs Erorr 1]]/MA1SONY[[#This Row],[Adj Close]]</f>
        <v>2.7554291786179484E-2</v>
      </c>
      <c r="I341" s="31">
        <f t="shared" si="28"/>
        <v>119.24156666666666</v>
      </c>
      <c r="J341" s="34">
        <f>(MA1SONY[[#This Row],[Adj Close]]-MA1SONY[[#This Row],[3-MA]])</f>
        <v>1.5962333333333447</v>
      </c>
      <c r="K341" s="18">
        <f t="shared" si="27"/>
        <v>2.5479608544444807</v>
      </c>
      <c r="L341" s="18">
        <f>ABS(MA1SONY[[#This Row],[Erorr 2]])</f>
        <v>1.5962333333333447</v>
      </c>
      <c r="M341" s="33">
        <f>MA1SONY[[#This Row],[Abs Erorr 2]]/MA1SONY[[#This Row],[Adj Close]]</f>
        <v>1.3209718592471435E-2</v>
      </c>
      <c r="N341" s="31">
        <f t="shared" si="29"/>
        <v>120.10823333333333</v>
      </c>
      <c r="O341" s="35">
        <f>MA1SONY[[#This Row],[Adj Close]]-MA1SONY[[#This Row],[6-MA]]</f>
        <v>0.72956666666667047</v>
      </c>
      <c r="P341" s="18">
        <f>(MA1SONY[[#This Row],[Adj Close]]-N341)^2</f>
        <v>0.53226752111111664</v>
      </c>
      <c r="Q341" s="18">
        <f>ABS(MA1SONY[[#This Row],[Erorr 3]])</f>
        <v>0.72956666666667047</v>
      </c>
      <c r="R341" s="36">
        <f>MA1SONY[[#This Row],[Abs Erorr 3]]/MA1SONY[[#This Row],[Adj Close]]</f>
        <v>6.037569921553276E-3</v>
      </c>
    </row>
    <row r="342" spans="2:18">
      <c r="B342" s="26">
        <v>44278.291666666664</v>
      </c>
      <c r="C342" s="22">
        <v>120.00539999999999</v>
      </c>
      <c r="D342" s="31">
        <f t="shared" si="26"/>
        <v>120.8378</v>
      </c>
      <c r="E342" s="32">
        <f>MA1SONY[[#This Row],[Adj Close]]-MA1SONY[[#This Row],[Naive Trend ]]</f>
        <v>-0.83240000000000691</v>
      </c>
      <c r="F342" s="22">
        <f t="shared" si="25"/>
        <v>0.69288976000001146</v>
      </c>
      <c r="G342" s="22">
        <f>ABS(MA1SONY[[#This Row],[Erorr 1]])</f>
        <v>0.83240000000000691</v>
      </c>
      <c r="H342" s="33">
        <f>MA1SONY[[#This Row],[Abs Erorr 1]]/MA1SONY[[#This Row],[Adj Close]]</f>
        <v>6.9363545307128422E-3</v>
      </c>
      <c r="I342" s="31">
        <f t="shared" si="28"/>
        <v>118.79433333333334</v>
      </c>
      <c r="J342" s="34">
        <f>(MA1SONY[[#This Row],[Adj Close]]-MA1SONY[[#This Row],[3-MA]])</f>
        <v>1.2110666666666532</v>
      </c>
      <c r="K342" s="18">
        <f t="shared" si="27"/>
        <v>1.4666824711110784</v>
      </c>
      <c r="L342" s="18">
        <f>ABS(MA1SONY[[#This Row],[Erorr 2]])</f>
        <v>1.2110666666666532</v>
      </c>
      <c r="M342" s="33">
        <f>MA1SONY[[#This Row],[Abs Erorr 2]]/MA1SONY[[#This Row],[Adj Close]]</f>
        <v>1.0091768092657941E-2</v>
      </c>
      <c r="N342" s="31">
        <f t="shared" si="29"/>
        <v>120.49343333333333</v>
      </c>
      <c r="O342" s="35">
        <f>MA1SONY[[#This Row],[Adj Close]]-MA1SONY[[#This Row],[6-MA]]</f>
        <v>-0.48803333333333399</v>
      </c>
      <c r="P342" s="18">
        <f>(MA1SONY[[#This Row],[Adj Close]]-N342)^2</f>
        <v>0.23817653444444509</v>
      </c>
      <c r="Q342" s="18">
        <f>ABS(MA1SONY[[#This Row],[Erorr 3]])</f>
        <v>0.48803333333333399</v>
      </c>
      <c r="R342" s="36">
        <f>MA1SONY[[#This Row],[Abs Erorr 3]]/MA1SONY[[#This Row],[Adj Close]]</f>
        <v>4.0667614401796422E-3</v>
      </c>
    </row>
    <row r="343" spans="2:18">
      <c r="B343" s="26">
        <v>44279.291666666664</v>
      </c>
      <c r="C343" s="22">
        <v>117.6061</v>
      </c>
      <c r="D343" s="31">
        <f t="shared" si="26"/>
        <v>120.00539999999999</v>
      </c>
      <c r="E343" s="32">
        <f>MA1SONY[[#This Row],[Adj Close]]-MA1SONY[[#This Row],[Naive Trend ]]</f>
        <v>-2.3992999999999967</v>
      </c>
      <c r="F343" s="22">
        <f t="shared" si="25"/>
        <v>5.7566404899999837</v>
      </c>
      <c r="G343" s="22">
        <f>ABS(MA1SONY[[#This Row],[Erorr 1]])</f>
        <v>2.3992999999999967</v>
      </c>
      <c r="H343" s="33">
        <f>MA1SONY[[#This Row],[Abs Erorr 1]]/MA1SONY[[#This Row],[Adj Close]]</f>
        <v>2.0401152661299004E-2</v>
      </c>
      <c r="I343" s="31">
        <f t="shared" si="28"/>
        <v>119.45046666666667</v>
      </c>
      <c r="J343" s="34">
        <f>(MA1SONY[[#This Row],[Adj Close]]-MA1SONY[[#This Row],[3-MA]])</f>
        <v>-1.8443666666666729</v>
      </c>
      <c r="K343" s="18">
        <f t="shared" si="27"/>
        <v>3.4016884011111341</v>
      </c>
      <c r="L343" s="18">
        <f>ABS(MA1SONY[[#This Row],[Erorr 2]])</f>
        <v>1.8443666666666729</v>
      </c>
      <c r="M343" s="33">
        <f>MA1SONY[[#This Row],[Abs Erorr 2]]/MA1SONY[[#This Row],[Adj Close]]</f>
        <v>1.5682576555694584E-2</v>
      </c>
      <c r="N343" s="31">
        <f t="shared" si="29"/>
        <v>120.25676666666668</v>
      </c>
      <c r="O343" s="35">
        <f>MA1SONY[[#This Row],[Adj Close]]-MA1SONY[[#This Row],[6-MA]]</f>
        <v>-2.6506666666666803</v>
      </c>
      <c r="P343" s="18">
        <f>(MA1SONY[[#This Row],[Adj Close]]-N343)^2</f>
        <v>7.0260337777778501</v>
      </c>
      <c r="Q343" s="18">
        <f>ABS(MA1SONY[[#This Row],[Erorr 3]])</f>
        <v>2.6506666666666803</v>
      </c>
      <c r="R343" s="36">
        <f>MA1SONY[[#This Row],[Abs Erorr 3]]/MA1SONY[[#This Row],[Adj Close]]</f>
        <v>2.2538513450124444E-2</v>
      </c>
    </row>
    <row r="344" spans="2:18">
      <c r="B344" s="26">
        <v>44280.291666666664</v>
      </c>
      <c r="C344" s="22">
        <v>118.09569999999999</v>
      </c>
      <c r="D344" s="31">
        <f t="shared" si="26"/>
        <v>117.6061</v>
      </c>
      <c r="E344" s="32">
        <f>MA1SONY[[#This Row],[Adj Close]]-MA1SONY[[#This Row],[Naive Trend ]]</f>
        <v>0.48959999999999582</v>
      </c>
      <c r="F344" s="22">
        <f t="shared" si="25"/>
        <v>0.2397081599999959</v>
      </c>
      <c r="G344" s="22">
        <f>ABS(MA1SONY[[#This Row],[Erorr 1]])</f>
        <v>0.48959999999999582</v>
      </c>
      <c r="H344" s="33">
        <f>MA1SONY[[#This Row],[Abs Erorr 1]]/MA1SONY[[#This Row],[Adj Close]]</f>
        <v>4.1457902362236378E-3</v>
      </c>
      <c r="I344" s="31">
        <f t="shared" si="28"/>
        <v>119.48309999999999</v>
      </c>
      <c r="J344" s="34">
        <f>(MA1SONY[[#This Row],[Adj Close]]-MA1SONY[[#This Row],[3-MA]])</f>
        <v>-1.3873999999999995</v>
      </c>
      <c r="K344" s="18">
        <f t="shared" si="27"/>
        <v>1.9248787599999986</v>
      </c>
      <c r="L344" s="18">
        <f>ABS(MA1SONY[[#This Row],[Erorr 2]])</f>
        <v>1.3873999999999995</v>
      </c>
      <c r="M344" s="33">
        <f>MA1SONY[[#This Row],[Abs Erorr 2]]/MA1SONY[[#This Row],[Adj Close]]</f>
        <v>1.1748099211063566E-2</v>
      </c>
      <c r="N344" s="31">
        <f t="shared" si="29"/>
        <v>119.36233333333332</v>
      </c>
      <c r="O344" s="35">
        <f>MA1SONY[[#This Row],[Adj Close]]-MA1SONY[[#This Row],[6-MA]]</f>
        <v>-1.2666333333333313</v>
      </c>
      <c r="P344" s="18">
        <f>(MA1SONY[[#This Row],[Adj Close]]-N344)^2</f>
        <v>1.6043600011111059</v>
      </c>
      <c r="Q344" s="18">
        <f>ABS(MA1SONY[[#This Row],[Erorr 3]])</f>
        <v>1.2666333333333313</v>
      </c>
      <c r="R344" s="36">
        <f>MA1SONY[[#This Row],[Abs Erorr 3]]/MA1SONY[[#This Row],[Adj Close]]</f>
        <v>1.0725482243073467E-2</v>
      </c>
    </row>
    <row r="345" spans="2:18">
      <c r="B345" s="26">
        <v>44281.291666666664</v>
      </c>
      <c r="C345" s="22">
        <v>118.7029</v>
      </c>
      <c r="D345" s="31">
        <f t="shared" si="26"/>
        <v>118.09569999999999</v>
      </c>
      <c r="E345" s="32">
        <f>MA1SONY[[#This Row],[Adj Close]]-MA1SONY[[#This Row],[Naive Trend ]]</f>
        <v>0.60720000000000596</v>
      </c>
      <c r="F345" s="22">
        <f t="shared" si="25"/>
        <v>0.36869184000000721</v>
      </c>
      <c r="G345" s="22">
        <f>ABS(MA1SONY[[#This Row],[Erorr 1]])</f>
        <v>0.60720000000000596</v>
      </c>
      <c r="H345" s="33">
        <f>MA1SONY[[#This Row],[Abs Erorr 1]]/MA1SONY[[#This Row],[Adj Close]]</f>
        <v>5.1152920442550766E-3</v>
      </c>
      <c r="I345" s="31">
        <f t="shared" si="28"/>
        <v>118.56906666666664</v>
      </c>
      <c r="J345" s="34">
        <f>(MA1SONY[[#This Row],[Adj Close]]-MA1SONY[[#This Row],[3-MA]])</f>
        <v>0.13383333333335656</v>
      </c>
      <c r="K345" s="18">
        <f t="shared" si="27"/>
        <v>1.7911361111117328E-2</v>
      </c>
      <c r="L345" s="18">
        <f>ABS(MA1SONY[[#This Row],[Erorr 2]])</f>
        <v>0.13383333333335656</v>
      </c>
      <c r="M345" s="33">
        <f>MA1SONY[[#This Row],[Abs Erorr 2]]/MA1SONY[[#This Row],[Adj Close]]</f>
        <v>1.1274647319766962E-3</v>
      </c>
      <c r="N345" s="31">
        <f t="shared" si="29"/>
        <v>118.68169999999999</v>
      </c>
      <c r="O345" s="35">
        <f>MA1SONY[[#This Row],[Adj Close]]-MA1SONY[[#This Row],[6-MA]]</f>
        <v>2.1200000000007435E-2</v>
      </c>
      <c r="P345" s="18">
        <f>(MA1SONY[[#This Row],[Adj Close]]-N345)^2</f>
        <v>4.4944000000031524E-4</v>
      </c>
      <c r="Q345" s="18">
        <f>ABS(MA1SONY[[#This Row],[Erorr 3]])</f>
        <v>2.1200000000007435E-2</v>
      </c>
      <c r="R345" s="36">
        <f>MA1SONY[[#This Row],[Abs Erorr 3]]/MA1SONY[[#This Row],[Adj Close]]</f>
        <v>1.7859715306035013E-4</v>
      </c>
    </row>
    <row r="346" spans="2:18">
      <c r="B346" s="26">
        <v>44284.291666666664</v>
      </c>
      <c r="C346" s="22">
        <v>118.8792</v>
      </c>
      <c r="D346" s="31">
        <f t="shared" si="26"/>
        <v>118.7029</v>
      </c>
      <c r="E346" s="32">
        <f>MA1SONY[[#This Row],[Adj Close]]-MA1SONY[[#This Row],[Naive Trend ]]</f>
        <v>0.17629999999999768</v>
      </c>
      <c r="F346" s="22">
        <f t="shared" si="25"/>
        <v>3.1081689999999183E-2</v>
      </c>
      <c r="G346" s="22">
        <f>ABS(MA1SONY[[#This Row],[Erorr 1]])</f>
        <v>0.17629999999999768</v>
      </c>
      <c r="H346" s="33">
        <f>MA1SONY[[#This Row],[Abs Erorr 1]]/MA1SONY[[#This Row],[Adj Close]]</f>
        <v>1.4830180553031791E-3</v>
      </c>
      <c r="I346" s="31">
        <f t="shared" si="28"/>
        <v>118.1349</v>
      </c>
      <c r="J346" s="34">
        <f>(MA1SONY[[#This Row],[Adj Close]]-MA1SONY[[#This Row],[3-MA]])</f>
        <v>0.74429999999999552</v>
      </c>
      <c r="K346" s="18">
        <f t="shared" si="27"/>
        <v>0.55398248999999333</v>
      </c>
      <c r="L346" s="18">
        <f>ABS(MA1SONY[[#This Row],[Erorr 2]])</f>
        <v>0.74429999999999552</v>
      </c>
      <c r="M346" s="33">
        <f>MA1SONY[[#This Row],[Abs Erorr 2]]/MA1SONY[[#This Row],[Adj Close]]</f>
        <v>6.2609775301313902E-3</v>
      </c>
      <c r="N346" s="31">
        <f t="shared" si="29"/>
        <v>118.79268333333333</v>
      </c>
      <c r="O346" s="35">
        <f>MA1SONY[[#This Row],[Adj Close]]-MA1SONY[[#This Row],[6-MA]]</f>
        <v>8.6516666666668129E-2</v>
      </c>
      <c r="P346" s="18">
        <f>(MA1SONY[[#This Row],[Adj Close]]-N346)^2</f>
        <v>7.4851336111113644E-3</v>
      </c>
      <c r="Q346" s="18">
        <f>ABS(MA1SONY[[#This Row],[Erorr 3]])</f>
        <v>8.6516666666668129E-2</v>
      </c>
      <c r="R346" s="36">
        <f>MA1SONY[[#This Row],[Abs Erorr 3]]/MA1SONY[[#This Row],[Adj Close]]</f>
        <v>7.2776959019465245E-4</v>
      </c>
    </row>
    <row r="347" spans="2:18">
      <c r="B347" s="26">
        <v>44285.291666666664</v>
      </c>
      <c r="C347" s="22">
        <v>117.42</v>
      </c>
      <c r="D347" s="31">
        <f t="shared" si="26"/>
        <v>118.8792</v>
      </c>
      <c r="E347" s="32">
        <f>MA1SONY[[#This Row],[Adj Close]]-MA1SONY[[#This Row],[Naive Trend ]]</f>
        <v>-1.4591999999999956</v>
      </c>
      <c r="F347" s="22">
        <f t="shared" si="25"/>
        <v>2.1292646399999873</v>
      </c>
      <c r="G347" s="22">
        <f>ABS(MA1SONY[[#This Row],[Erorr 1]])</f>
        <v>1.4591999999999956</v>
      </c>
      <c r="H347" s="33">
        <f>MA1SONY[[#This Row],[Abs Erorr 1]]/MA1SONY[[#This Row],[Adj Close]]</f>
        <v>1.242718446601938E-2</v>
      </c>
      <c r="I347" s="31">
        <f t="shared" si="28"/>
        <v>118.55926666666666</v>
      </c>
      <c r="J347" s="34">
        <f>(MA1SONY[[#This Row],[Adj Close]]-MA1SONY[[#This Row],[3-MA]])</f>
        <v>-1.1392666666666571</v>
      </c>
      <c r="K347" s="18">
        <f t="shared" si="27"/>
        <v>1.2979285377777561</v>
      </c>
      <c r="L347" s="18">
        <f>ABS(MA1SONY[[#This Row],[Erorr 2]])</f>
        <v>1.1392666666666571</v>
      </c>
      <c r="M347" s="33">
        <f>MA1SONY[[#This Row],[Abs Erorr 2]]/MA1SONY[[#This Row],[Adj Close]]</f>
        <v>9.7024924771474796E-3</v>
      </c>
      <c r="N347" s="31">
        <f t="shared" si="29"/>
        <v>119.02118333333333</v>
      </c>
      <c r="O347" s="35">
        <f>MA1SONY[[#This Row],[Adj Close]]-MA1SONY[[#This Row],[6-MA]]</f>
        <v>-1.6011833333333243</v>
      </c>
      <c r="P347" s="18">
        <f>(MA1SONY[[#This Row],[Adj Close]]-N347)^2</f>
        <v>2.5637880669444155</v>
      </c>
      <c r="Q347" s="18">
        <f>ABS(MA1SONY[[#This Row],[Erorr 3]])</f>
        <v>1.6011833333333243</v>
      </c>
      <c r="R347" s="36">
        <f>MA1SONY[[#This Row],[Abs Erorr 3]]/MA1SONY[[#This Row],[Adj Close]]</f>
        <v>1.3636376540055563E-2</v>
      </c>
    </row>
    <row r="348" spans="2:18">
      <c r="B348" s="26">
        <v>44286.291666666664</v>
      </c>
      <c r="C348" s="22">
        <v>119.62350000000001</v>
      </c>
      <c r="D348" s="31">
        <f t="shared" si="26"/>
        <v>117.42</v>
      </c>
      <c r="E348" s="32">
        <f>MA1SONY[[#This Row],[Adj Close]]-MA1SONY[[#This Row],[Naive Trend ]]</f>
        <v>2.2035000000000053</v>
      </c>
      <c r="F348" s="22">
        <f t="shared" si="25"/>
        <v>4.8554122500000236</v>
      </c>
      <c r="G348" s="22">
        <f>ABS(MA1SONY[[#This Row],[Erorr 1]])</f>
        <v>2.2035000000000053</v>
      </c>
      <c r="H348" s="33">
        <f>MA1SONY[[#This Row],[Abs Erorr 1]]/MA1SONY[[#This Row],[Adj Close]]</f>
        <v>1.8420293671394042E-2</v>
      </c>
      <c r="I348" s="31">
        <f t="shared" si="28"/>
        <v>118.33403333333332</v>
      </c>
      <c r="J348" s="34">
        <f>(MA1SONY[[#This Row],[Adj Close]]-MA1SONY[[#This Row],[3-MA]])</f>
        <v>1.2894666666666836</v>
      </c>
      <c r="K348" s="18">
        <f t="shared" si="27"/>
        <v>1.6627242844444883</v>
      </c>
      <c r="L348" s="18">
        <f>ABS(MA1SONY[[#This Row],[Erorr 2]])</f>
        <v>1.2894666666666836</v>
      </c>
      <c r="M348" s="33">
        <f>MA1SONY[[#This Row],[Abs Erorr 2]]/MA1SONY[[#This Row],[Adj Close]]</f>
        <v>1.0779375847276526E-2</v>
      </c>
      <c r="N348" s="31">
        <f t="shared" si="29"/>
        <v>118.45154999999998</v>
      </c>
      <c r="O348" s="35">
        <f>MA1SONY[[#This Row],[Adj Close]]-MA1SONY[[#This Row],[6-MA]]</f>
        <v>1.1719500000000238</v>
      </c>
      <c r="P348" s="18">
        <f>(MA1SONY[[#This Row],[Adj Close]]-N348)^2</f>
        <v>1.3734668025000558</v>
      </c>
      <c r="Q348" s="18">
        <f>ABS(MA1SONY[[#This Row],[Erorr 3]])</f>
        <v>1.1719500000000238</v>
      </c>
      <c r="R348" s="36">
        <f>MA1SONY[[#This Row],[Abs Erorr 3]]/MA1SONY[[#This Row],[Adj Close]]</f>
        <v>9.7969880500070952E-3</v>
      </c>
    </row>
    <row r="349" spans="2:18">
      <c r="B349" s="26">
        <v>44287.291666666664</v>
      </c>
      <c r="C349" s="22">
        <v>120.4559</v>
      </c>
      <c r="D349" s="31">
        <f t="shared" si="26"/>
        <v>119.62350000000001</v>
      </c>
      <c r="E349" s="32">
        <f>MA1SONY[[#This Row],[Adj Close]]-MA1SONY[[#This Row],[Naive Trend ]]</f>
        <v>0.8323999999999927</v>
      </c>
      <c r="F349" s="22">
        <f t="shared" si="25"/>
        <v>0.69288975999998781</v>
      </c>
      <c r="G349" s="22">
        <f>ABS(MA1SONY[[#This Row],[Erorr 1]])</f>
        <v>0.8323999999999927</v>
      </c>
      <c r="H349" s="33">
        <f>MA1SONY[[#This Row],[Abs Erorr 1]]/MA1SONY[[#This Row],[Adj Close]]</f>
        <v>6.9104128564893268E-3</v>
      </c>
      <c r="I349" s="31">
        <f t="shared" si="28"/>
        <v>118.64089999999999</v>
      </c>
      <c r="J349" s="34">
        <f>(MA1SONY[[#This Row],[Adj Close]]-MA1SONY[[#This Row],[3-MA]])</f>
        <v>1.8150000000000119</v>
      </c>
      <c r="K349" s="18">
        <f t="shared" si="27"/>
        <v>3.2942250000000435</v>
      </c>
      <c r="L349" s="18">
        <f>ABS(MA1SONY[[#This Row],[Erorr 2]])</f>
        <v>1.8150000000000119</v>
      </c>
      <c r="M349" s="33">
        <f>MA1SONY[[#This Row],[Abs Erorr 2]]/MA1SONY[[#This Row],[Adj Close]]</f>
        <v>1.5067755087131571E-2</v>
      </c>
      <c r="N349" s="31">
        <f t="shared" si="29"/>
        <v>118.3879</v>
      </c>
      <c r="O349" s="35">
        <f>MA1SONY[[#This Row],[Adj Close]]-MA1SONY[[#This Row],[6-MA]]</f>
        <v>2.0679999999999978</v>
      </c>
      <c r="P349" s="18">
        <f>(MA1SONY[[#This Row],[Adj Close]]-N349)^2</f>
        <v>4.2766239999999911</v>
      </c>
      <c r="Q349" s="18">
        <f>ABS(MA1SONY[[#This Row],[Erorr 3]])</f>
        <v>2.0679999999999978</v>
      </c>
      <c r="R349" s="36">
        <f>MA1SONY[[#This Row],[Abs Erorr 3]]/MA1SONY[[#This Row],[Adj Close]]</f>
        <v>1.7168108826549781E-2</v>
      </c>
    </row>
    <row r="350" spans="2:18">
      <c r="B350" s="26">
        <v>44291.291666666664</v>
      </c>
      <c r="C350" s="22">
        <v>123.2959</v>
      </c>
      <c r="D350" s="31">
        <f t="shared" si="26"/>
        <v>120.4559</v>
      </c>
      <c r="E350" s="32">
        <f>MA1SONY[[#This Row],[Adj Close]]-MA1SONY[[#This Row],[Naive Trend ]]</f>
        <v>2.8400000000000034</v>
      </c>
      <c r="F350" s="22">
        <f t="shared" si="25"/>
        <v>8.0656000000000194</v>
      </c>
      <c r="G350" s="22">
        <f>ABS(MA1SONY[[#This Row],[Erorr 1]])</f>
        <v>2.8400000000000034</v>
      </c>
      <c r="H350" s="33">
        <f>MA1SONY[[#This Row],[Abs Erorr 1]]/MA1SONY[[#This Row],[Adj Close]]</f>
        <v>2.3034018162809984E-2</v>
      </c>
      <c r="I350" s="31">
        <f t="shared" si="28"/>
        <v>119.16646666666666</v>
      </c>
      <c r="J350" s="34">
        <f>(MA1SONY[[#This Row],[Adj Close]]-MA1SONY[[#This Row],[3-MA]])</f>
        <v>4.1294333333333384</v>
      </c>
      <c r="K350" s="18">
        <f t="shared" si="27"/>
        <v>17.052219654444485</v>
      </c>
      <c r="L350" s="18">
        <f>ABS(MA1SONY[[#This Row],[Erorr 2]])</f>
        <v>4.1294333333333384</v>
      </c>
      <c r="M350" s="33">
        <f>MA1SONY[[#This Row],[Abs Erorr 2]]/MA1SONY[[#This Row],[Adj Close]]</f>
        <v>3.3492057183842593E-2</v>
      </c>
      <c r="N350" s="31">
        <f t="shared" si="29"/>
        <v>118.86286666666668</v>
      </c>
      <c r="O350" s="35">
        <f>MA1SONY[[#This Row],[Adj Close]]-MA1SONY[[#This Row],[6-MA]]</f>
        <v>4.4330333333333272</v>
      </c>
      <c r="P350" s="18">
        <f>(MA1SONY[[#This Row],[Adj Close]]-N350)^2</f>
        <v>19.651784534444388</v>
      </c>
      <c r="Q350" s="18">
        <f>ABS(MA1SONY[[#This Row],[Erorr 3]])</f>
        <v>4.4330333333333272</v>
      </c>
      <c r="R350" s="36">
        <f>MA1SONY[[#This Row],[Abs Erorr 3]]/MA1SONY[[#This Row],[Adj Close]]</f>
        <v>3.595442616772599E-2</v>
      </c>
    </row>
    <row r="351" spans="2:18">
      <c r="B351" s="26">
        <v>44292.291666666664</v>
      </c>
      <c r="C351" s="22">
        <v>123.59950000000001</v>
      </c>
      <c r="D351" s="31">
        <f t="shared" si="26"/>
        <v>123.2959</v>
      </c>
      <c r="E351" s="32">
        <f>MA1SONY[[#This Row],[Adj Close]]-MA1SONY[[#This Row],[Naive Trend ]]</f>
        <v>0.30360000000000298</v>
      </c>
      <c r="F351" s="22">
        <f t="shared" si="25"/>
        <v>9.2172960000001802E-2</v>
      </c>
      <c r="G351" s="22">
        <f>ABS(MA1SONY[[#This Row],[Erorr 1]])</f>
        <v>0.30360000000000298</v>
      </c>
      <c r="H351" s="33">
        <f>MA1SONY[[#This Row],[Abs Erorr 1]]/MA1SONY[[#This Row],[Adj Close]]</f>
        <v>2.4563206161837465E-3</v>
      </c>
      <c r="I351" s="31">
        <f t="shared" si="28"/>
        <v>121.12510000000002</v>
      </c>
      <c r="J351" s="34">
        <f>(MA1SONY[[#This Row],[Adj Close]]-MA1SONY[[#This Row],[3-MA]])</f>
        <v>2.4743999999999886</v>
      </c>
      <c r="K351" s="18">
        <f t="shared" si="27"/>
        <v>6.1226553599999436</v>
      </c>
      <c r="L351" s="18">
        <f>ABS(MA1SONY[[#This Row],[Erorr 2]])</f>
        <v>2.4743999999999886</v>
      </c>
      <c r="M351" s="33">
        <f>MA1SONY[[#This Row],[Abs Erorr 2]]/MA1SONY[[#This Row],[Adj Close]]</f>
        <v>2.0019498460754199E-2</v>
      </c>
      <c r="N351" s="31">
        <f t="shared" si="29"/>
        <v>119.72956666666666</v>
      </c>
      <c r="O351" s="35">
        <f>MA1SONY[[#This Row],[Adj Close]]-MA1SONY[[#This Row],[6-MA]]</f>
        <v>3.8699333333333499</v>
      </c>
      <c r="P351" s="18">
        <f>(MA1SONY[[#This Row],[Adj Close]]-N351)^2</f>
        <v>14.976384004444572</v>
      </c>
      <c r="Q351" s="18">
        <f>ABS(MA1SONY[[#This Row],[Erorr 3]])</f>
        <v>3.8699333333333499</v>
      </c>
      <c r="R351" s="36">
        <f>MA1SONY[[#This Row],[Abs Erorr 3]]/MA1SONY[[#This Row],[Adj Close]]</f>
        <v>3.1310266896980569E-2</v>
      </c>
    </row>
    <row r="352" spans="2:18">
      <c r="B352" s="26">
        <v>44293.291666666664</v>
      </c>
      <c r="C352" s="22">
        <v>125.25449999999999</v>
      </c>
      <c r="D352" s="31">
        <f t="shared" si="26"/>
        <v>123.59950000000001</v>
      </c>
      <c r="E352" s="32">
        <f>MA1SONY[[#This Row],[Adj Close]]-MA1SONY[[#This Row],[Naive Trend ]]</f>
        <v>1.6549999999999869</v>
      </c>
      <c r="F352" s="22">
        <f t="shared" si="25"/>
        <v>2.7390249999999567</v>
      </c>
      <c r="G352" s="22">
        <f>ABS(MA1SONY[[#This Row],[Erorr 1]])</f>
        <v>1.6549999999999869</v>
      </c>
      <c r="H352" s="33">
        <f>MA1SONY[[#This Row],[Abs Erorr 1]]/MA1SONY[[#This Row],[Adj Close]]</f>
        <v>1.3213098132202731E-2</v>
      </c>
      <c r="I352" s="31">
        <f t="shared" si="28"/>
        <v>122.45043333333335</v>
      </c>
      <c r="J352" s="34">
        <f>(MA1SONY[[#This Row],[Adj Close]]-MA1SONY[[#This Row],[3-MA]])</f>
        <v>2.8040666666666425</v>
      </c>
      <c r="K352" s="18">
        <f t="shared" si="27"/>
        <v>7.8627898711109756</v>
      </c>
      <c r="L352" s="18">
        <f>ABS(MA1SONY[[#This Row],[Erorr 2]])</f>
        <v>2.8040666666666425</v>
      </c>
      <c r="M352" s="33">
        <f>MA1SONY[[#This Row],[Abs Erorr 2]]/MA1SONY[[#This Row],[Adj Close]]</f>
        <v>2.2386953496015254E-2</v>
      </c>
      <c r="N352" s="31">
        <f t="shared" si="29"/>
        <v>120.54566666666666</v>
      </c>
      <c r="O352" s="35">
        <f>MA1SONY[[#This Row],[Adj Close]]-MA1SONY[[#This Row],[6-MA]]</f>
        <v>4.708833333333331</v>
      </c>
      <c r="P352" s="18">
        <f>(MA1SONY[[#This Row],[Adj Close]]-N352)^2</f>
        <v>22.17311136111109</v>
      </c>
      <c r="Q352" s="18">
        <f>ABS(MA1SONY[[#This Row],[Erorr 3]])</f>
        <v>4.708833333333331</v>
      </c>
      <c r="R352" s="36">
        <f>MA1SONY[[#This Row],[Abs Erorr 3]]/MA1SONY[[#This Row],[Adj Close]]</f>
        <v>3.7594125028109417E-2</v>
      </c>
    </row>
    <row r="353" spans="2:18">
      <c r="B353" s="26">
        <v>44294.291666666664</v>
      </c>
      <c r="C353" s="22">
        <v>127.66370000000001</v>
      </c>
      <c r="D353" s="31">
        <f t="shared" si="26"/>
        <v>125.25449999999999</v>
      </c>
      <c r="E353" s="32">
        <f>MA1SONY[[#This Row],[Adj Close]]-MA1SONY[[#This Row],[Naive Trend ]]</f>
        <v>2.4092000000000127</v>
      </c>
      <c r="F353" s="22">
        <f t="shared" si="25"/>
        <v>5.8042446400000607</v>
      </c>
      <c r="G353" s="22">
        <f>ABS(MA1SONY[[#This Row],[Erorr 1]])</f>
        <v>2.4092000000000127</v>
      </c>
      <c r="H353" s="33">
        <f>MA1SONY[[#This Row],[Abs Erorr 1]]/MA1SONY[[#This Row],[Adj Close]]</f>
        <v>1.8871456804087711E-2</v>
      </c>
      <c r="I353" s="31">
        <f t="shared" si="28"/>
        <v>124.04996666666666</v>
      </c>
      <c r="J353" s="34">
        <f>(MA1SONY[[#This Row],[Adj Close]]-MA1SONY[[#This Row],[3-MA]])</f>
        <v>3.613733333333343</v>
      </c>
      <c r="K353" s="18">
        <f t="shared" si="27"/>
        <v>13.059068604444514</v>
      </c>
      <c r="L353" s="18">
        <f>ABS(MA1SONY[[#This Row],[Erorr 2]])</f>
        <v>3.613733333333343</v>
      </c>
      <c r="M353" s="33">
        <f>MA1SONY[[#This Row],[Abs Erorr 2]]/MA1SONY[[#This Row],[Adj Close]]</f>
        <v>2.8306663000785211E-2</v>
      </c>
      <c r="N353" s="31">
        <f t="shared" si="29"/>
        <v>121.60821666666668</v>
      </c>
      <c r="O353" s="35">
        <f>MA1SONY[[#This Row],[Adj Close]]-MA1SONY[[#This Row],[6-MA]]</f>
        <v>6.0554833333333278</v>
      </c>
      <c r="P353" s="18">
        <f>(MA1SONY[[#This Row],[Adj Close]]-N353)^2</f>
        <v>36.668878400277713</v>
      </c>
      <c r="Q353" s="18">
        <f>ABS(MA1SONY[[#This Row],[Erorr 3]])</f>
        <v>6.0554833333333278</v>
      </c>
      <c r="R353" s="36">
        <f>MA1SONY[[#This Row],[Abs Erorr 3]]/MA1SONY[[#This Row],[Adj Close]]</f>
        <v>4.7433086565196902E-2</v>
      </c>
    </row>
    <row r="354" spans="2:18">
      <c r="B354" s="26">
        <v>44295.291666666664</v>
      </c>
      <c r="C354" s="22">
        <v>130.2491</v>
      </c>
      <c r="D354" s="31">
        <f t="shared" si="26"/>
        <v>127.66370000000001</v>
      </c>
      <c r="E354" s="32">
        <f>MA1SONY[[#This Row],[Adj Close]]-MA1SONY[[#This Row],[Naive Trend ]]</f>
        <v>2.5853999999999928</v>
      </c>
      <c r="F354" s="22">
        <f t="shared" si="25"/>
        <v>6.6842931599999629</v>
      </c>
      <c r="G354" s="22">
        <f>ABS(MA1SONY[[#This Row],[Erorr 1]])</f>
        <v>2.5853999999999928</v>
      </c>
      <c r="H354" s="33">
        <f>MA1SONY[[#This Row],[Abs Erorr 1]]/MA1SONY[[#This Row],[Adj Close]]</f>
        <v>1.9849657310491917E-2</v>
      </c>
      <c r="I354" s="31">
        <f t="shared" si="28"/>
        <v>125.5059</v>
      </c>
      <c r="J354" s="34">
        <f>(MA1SONY[[#This Row],[Adj Close]]-MA1SONY[[#This Row],[3-MA]])</f>
        <v>4.7432000000000016</v>
      </c>
      <c r="K354" s="18">
        <f t="shared" si="27"/>
        <v>22.497946240000015</v>
      </c>
      <c r="L354" s="18">
        <f>ABS(MA1SONY[[#This Row],[Erorr 2]])</f>
        <v>4.7432000000000016</v>
      </c>
      <c r="M354" s="33">
        <f>MA1SONY[[#This Row],[Abs Erorr 2]]/MA1SONY[[#This Row],[Adj Close]]</f>
        <v>3.64163744701499E-2</v>
      </c>
      <c r="N354" s="31">
        <f t="shared" si="29"/>
        <v>123.3155</v>
      </c>
      <c r="O354" s="35">
        <f>MA1SONY[[#This Row],[Adj Close]]-MA1SONY[[#This Row],[6-MA]]</f>
        <v>6.9335999999999984</v>
      </c>
      <c r="P354" s="18">
        <f>(MA1SONY[[#This Row],[Adj Close]]-N354)^2</f>
        <v>48.074808959999977</v>
      </c>
      <c r="Q354" s="18">
        <f>ABS(MA1SONY[[#This Row],[Erorr 3]])</f>
        <v>6.9335999999999984</v>
      </c>
      <c r="R354" s="36">
        <f>MA1SONY[[#This Row],[Abs Erorr 3]]/MA1SONY[[#This Row],[Adj Close]]</f>
        <v>5.3233381267125825E-2</v>
      </c>
    </row>
    <row r="355" spans="2:18">
      <c r="B355" s="26">
        <v>44298.291666666664</v>
      </c>
      <c r="C355" s="22">
        <v>128.52539999999999</v>
      </c>
      <c r="D355" s="31">
        <f t="shared" si="26"/>
        <v>130.2491</v>
      </c>
      <c r="E355" s="32">
        <f>MA1SONY[[#This Row],[Adj Close]]-MA1SONY[[#This Row],[Naive Trend ]]</f>
        <v>-1.723700000000008</v>
      </c>
      <c r="F355" s="22">
        <f t="shared" si="25"/>
        <v>2.9711416900000276</v>
      </c>
      <c r="G355" s="22">
        <f>ABS(MA1SONY[[#This Row],[Erorr 1]])</f>
        <v>1.723700000000008</v>
      </c>
      <c r="H355" s="33">
        <f>MA1SONY[[#This Row],[Abs Erorr 1]]/MA1SONY[[#This Row],[Adj Close]]</f>
        <v>1.3411356821297644E-2</v>
      </c>
      <c r="I355" s="31">
        <f t="shared" si="28"/>
        <v>127.72243333333334</v>
      </c>
      <c r="J355" s="34">
        <f>(MA1SONY[[#This Row],[Adj Close]]-MA1SONY[[#This Row],[3-MA]])</f>
        <v>0.80296666666664862</v>
      </c>
      <c r="K355" s="18">
        <f t="shared" si="27"/>
        <v>0.64475546777774884</v>
      </c>
      <c r="L355" s="18">
        <f>ABS(MA1SONY[[#This Row],[Erorr 2]])</f>
        <v>0.80296666666664862</v>
      </c>
      <c r="M355" s="33">
        <f>MA1SONY[[#This Row],[Abs Erorr 2]]/MA1SONY[[#This Row],[Adj Close]]</f>
        <v>6.2475329130790387E-3</v>
      </c>
      <c r="N355" s="31">
        <f t="shared" si="29"/>
        <v>125.08643333333335</v>
      </c>
      <c r="O355" s="35">
        <f>MA1SONY[[#This Row],[Adj Close]]-MA1SONY[[#This Row],[6-MA]]</f>
        <v>3.4389666666666443</v>
      </c>
      <c r="P355" s="18">
        <f>(MA1SONY[[#This Row],[Adj Close]]-N355)^2</f>
        <v>11.826491734444291</v>
      </c>
      <c r="Q355" s="18">
        <f>ABS(MA1SONY[[#This Row],[Erorr 3]])</f>
        <v>3.4389666666666443</v>
      </c>
      <c r="R355" s="36">
        <f>MA1SONY[[#This Row],[Abs Erorr 3]]/MA1SONY[[#This Row],[Adj Close]]</f>
        <v>2.6757097559444627E-2</v>
      </c>
    </row>
    <row r="356" spans="2:18">
      <c r="B356" s="26">
        <v>44299.291666666664</v>
      </c>
      <c r="C356" s="22">
        <v>131.64949999999999</v>
      </c>
      <c r="D356" s="31">
        <f t="shared" si="26"/>
        <v>128.52539999999999</v>
      </c>
      <c r="E356" s="32">
        <f>MA1SONY[[#This Row],[Adj Close]]-MA1SONY[[#This Row],[Naive Trend ]]</f>
        <v>3.1240999999999985</v>
      </c>
      <c r="F356" s="22">
        <f t="shared" si="25"/>
        <v>9.7600008099999904</v>
      </c>
      <c r="G356" s="22">
        <f>ABS(MA1SONY[[#This Row],[Erorr 1]])</f>
        <v>3.1240999999999985</v>
      </c>
      <c r="H356" s="33">
        <f>MA1SONY[[#This Row],[Abs Erorr 1]]/MA1SONY[[#This Row],[Adj Close]]</f>
        <v>2.3730435740356014E-2</v>
      </c>
      <c r="I356" s="31">
        <f t="shared" si="28"/>
        <v>128.81273333333334</v>
      </c>
      <c r="J356" s="34">
        <f>(MA1SONY[[#This Row],[Adj Close]]-MA1SONY[[#This Row],[3-MA]])</f>
        <v>2.836766666666648</v>
      </c>
      <c r="K356" s="18">
        <f t="shared" si="27"/>
        <v>8.0472451211110059</v>
      </c>
      <c r="L356" s="18">
        <f>ABS(MA1SONY[[#This Row],[Erorr 2]])</f>
        <v>2.836766666666648</v>
      </c>
      <c r="M356" s="33">
        <f>MA1SONY[[#This Row],[Abs Erorr 2]]/MA1SONY[[#This Row],[Adj Close]]</f>
        <v>2.154787269732622E-2</v>
      </c>
      <c r="N356" s="31">
        <f t="shared" si="29"/>
        <v>126.43134999999999</v>
      </c>
      <c r="O356" s="35">
        <f>MA1SONY[[#This Row],[Adj Close]]-MA1SONY[[#This Row],[6-MA]]</f>
        <v>5.2181499999999943</v>
      </c>
      <c r="P356" s="18">
        <f>(MA1SONY[[#This Row],[Adj Close]]-N356)^2</f>
        <v>27.229089422499939</v>
      </c>
      <c r="Q356" s="18">
        <f>ABS(MA1SONY[[#This Row],[Erorr 3]])</f>
        <v>5.2181499999999943</v>
      </c>
      <c r="R356" s="36">
        <f>MA1SONY[[#This Row],[Abs Erorr 3]]/MA1SONY[[#This Row],[Adj Close]]</f>
        <v>3.9636686808533224E-2</v>
      </c>
    </row>
    <row r="357" spans="2:18">
      <c r="B357" s="26">
        <v>44300.291666666664</v>
      </c>
      <c r="C357" s="22">
        <v>129.29910000000001</v>
      </c>
      <c r="D357" s="31">
        <f t="shared" si="26"/>
        <v>131.64949999999999</v>
      </c>
      <c r="E357" s="32">
        <f>MA1SONY[[#This Row],[Adj Close]]-MA1SONY[[#This Row],[Naive Trend ]]</f>
        <v>-2.3503999999999792</v>
      </c>
      <c r="F357" s="22">
        <f t="shared" si="25"/>
        <v>5.5243801599999021</v>
      </c>
      <c r="G357" s="22">
        <f>ABS(MA1SONY[[#This Row],[Erorr 1]])</f>
        <v>2.3503999999999792</v>
      </c>
      <c r="H357" s="33">
        <f>MA1SONY[[#This Row],[Abs Erorr 1]]/MA1SONY[[#This Row],[Adj Close]]</f>
        <v>1.8178007426192286E-2</v>
      </c>
      <c r="I357" s="31">
        <f t="shared" si="28"/>
        <v>130.14133333333334</v>
      </c>
      <c r="J357" s="34">
        <f>(MA1SONY[[#This Row],[Adj Close]]-MA1SONY[[#This Row],[3-MA]])</f>
        <v>-0.84223333333332562</v>
      </c>
      <c r="K357" s="18">
        <f t="shared" si="27"/>
        <v>0.70935698777776479</v>
      </c>
      <c r="L357" s="18">
        <f>ABS(MA1SONY[[#This Row],[Erorr 2]])</f>
        <v>0.84223333333332562</v>
      </c>
      <c r="M357" s="33">
        <f>MA1SONY[[#This Row],[Abs Erorr 2]]/MA1SONY[[#This Row],[Adj Close]]</f>
        <v>6.5138375544247836E-3</v>
      </c>
      <c r="N357" s="31">
        <f t="shared" si="29"/>
        <v>127.82361666666667</v>
      </c>
      <c r="O357" s="35">
        <f>MA1SONY[[#This Row],[Adj Close]]-MA1SONY[[#This Row],[6-MA]]</f>
        <v>1.4754833333333437</v>
      </c>
      <c r="P357" s="18">
        <f>(MA1SONY[[#This Row],[Adj Close]]-N357)^2</f>
        <v>2.1770510669444749</v>
      </c>
      <c r="Q357" s="18">
        <f>ABS(MA1SONY[[#This Row],[Erorr 3]])</f>
        <v>1.4754833333333437</v>
      </c>
      <c r="R357" s="36">
        <f>MA1SONY[[#This Row],[Abs Erorr 3]]/MA1SONY[[#This Row],[Adj Close]]</f>
        <v>1.1411396779508469E-2</v>
      </c>
    </row>
    <row r="358" spans="2:18">
      <c r="B358" s="26">
        <v>44301.291666666664</v>
      </c>
      <c r="C358" s="22">
        <v>131.71799999999999</v>
      </c>
      <c r="D358" s="31">
        <f t="shared" si="26"/>
        <v>129.29910000000001</v>
      </c>
      <c r="E358" s="32">
        <f>MA1SONY[[#This Row],[Adj Close]]-MA1SONY[[#This Row],[Naive Trend ]]</f>
        <v>2.4188999999999794</v>
      </c>
      <c r="F358" s="22">
        <f t="shared" si="25"/>
        <v>5.8510772099999002</v>
      </c>
      <c r="G358" s="22">
        <f>ABS(MA1SONY[[#This Row],[Erorr 1]])</f>
        <v>2.4188999999999794</v>
      </c>
      <c r="H358" s="33">
        <f>MA1SONY[[#This Row],[Abs Erorr 1]]/MA1SONY[[#This Row],[Adj Close]]</f>
        <v>1.8364232678904777E-2</v>
      </c>
      <c r="I358" s="31">
        <f t="shared" si="28"/>
        <v>129.82466666666667</v>
      </c>
      <c r="J358" s="34">
        <f>(MA1SONY[[#This Row],[Adj Close]]-MA1SONY[[#This Row],[3-MA]])</f>
        <v>1.8933333333333167</v>
      </c>
      <c r="K358" s="18">
        <f t="shared" si="27"/>
        <v>3.5847111111110479</v>
      </c>
      <c r="L358" s="18">
        <f>ABS(MA1SONY[[#This Row],[Erorr 2]])</f>
        <v>1.8933333333333167</v>
      </c>
      <c r="M358" s="33">
        <f>MA1SONY[[#This Row],[Abs Erorr 2]]/MA1SONY[[#This Row],[Adj Close]]</f>
        <v>1.437414273928633E-2</v>
      </c>
      <c r="N358" s="31">
        <f t="shared" si="29"/>
        <v>128.77355</v>
      </c>
      <c r="O358" s="35">
        <f>MA1SONY[[#This Row],[Adj Close]]-MA1SONY[[#This Row],[6-MA]]</f>
        <v>2.9444499999999891</v>
      </c>
      <c r="P358" s="18">
        <f>(MA1SONY[[#This Row],[Adj Close]]-N358)^2</f>
        <v>8.6697858024999359</v>
      </c>
      <c r="Q358" s="18">
        <f>ABS(MA1SONY[[#This Row],[Erorr 3]])</f>
        <v>2.9444499999999891</v>
      </c>
      <c r="R358" s="36">
        <f>MA1SONY[[#This Row],[Abs Erorr 3]]/MA1SONY[[#This Row],[Adj Close]]</f>
        <v>2.2354196085576681E-2</v>
      </c>
    </row>
    <row r="359" spans="2:18">
      <c r="B359" s="26">
        <v>44302.291666666664</v>
      </c>
      <c r="C359" s="22">
        <v>131.38509999999999</v>
      </c>
      <c r="D359" s="31">
        <f t="shared" si="26"/>
        <v>131.71799999999999</v>
      </c>
      <c r="E359" s="32">
        <f>MA1SONY[[#This Row],[Adj Close]]-MA1SONY[[#This Row],[Naive Trend ]]</f>
        <v>-0.33289999999999509</v>
      </c>
      <c r="F359" s="22">
        <f t="shared" si="25"/>
        <v>0.11082240999999673</v>
      </c>
      <c r="G359" s="22">
        <f>ABS(MA1SONY[[#This Row],[Erorr 1]])</f>
        <v>0.33289999999999509</v>
      </c>
      <c r="H359" s="33">
        <f>MA1SONY[[#This Row],[Abs Erorr 1]]/MA1SONY[[#This Row],[Adj Close]]</f>
        <v>2.5337728555216315E-3</v>
      </c>
      <c r="I359" s="31">
        <f t="shared" si="28"/>
        <v>130.88886666666667</v>
      </c>
      <c r="J359" s="34">
        <f>(MA1SONY[[#This Row],[Adj Close]]-MA1SONY[[#This Row],[3-MA]])</f>
        <v>0.49623333333332198</v>
      </c>
      <c r="K359" s="18">
        <f t="shared" si="27"/>
        <v>0.24624752111109985</v>
      </c>
      <c r="L359" s="18">
        <f>ABS(MA1SONY[[#This Row],[Erorr 2]])</f>
        <v>0.49623333333332198</v>
      </c>
      <c r="M359" s="33">
        <f>MA1SONY[[#This Row],[Abs Erorr 2]]/MA1SONY[[#This Row],[Adj Close]]</f>
        <v>3.7769376689847024E-3</v>
      </c>
      <c r="N359" s="31">
        <f t="shared" si="29"/>
        <v>129.85079999999999</v>
      </c>
      <c r="O359" s="35">
        <f>MA1SONY[[#This Row],[Adj Close]]-MA1SONY[[#This Row],[6-MA]]</f>
        <v>1.5343000000000018</v>
      </c>
      <c r="P359" s="18">
        <f>(MA1SONY[[#This Row],[Adj Close]]-N359)^2</f>
        <v>2.3540764900000055</v>
      </c>
      <c r="Q359" s="18">
        <f>ABS(MA1SONY[[#This Row],[Erorr 3]])</f>
        <v>1.5343000000000018</v>
      </c>
      <c r="R359" s="36">
        <f>MA1SONY[[#This Row],[Abs Erorr 3]]/MA1SONY[[#This Row],[Adj Close]]</f>
        <v>1.1677884326304899E-2</v>
      </c>
    </row>
    <row r="360" spans="2:18">
      <c r="B360" s="26">
        <v>44305.291666666664</v>
      </c>
      <c r="C360" s="22">
        <v>132.05099999999999</v>
      </c>
      <c r="D360" s="31">
        <f t="shared" si="26"/>
        <v>131.38509999999999</v>
      </c>
      <c r="E360" s="32">
        <f>MA1SONY[[#This Row],[Adj Close]]-MA1SONY[[#This Row],[Naive Trend ]]</f>
        <v>0.6658999999999935</v>
      </c>
      <c r="F360" s="22">
        <f t="shared" si="25"/>
        <v>0.44342280999999134</v>
      </c>
      <c r="G360" s="22">
        <f>ABS(MA1SONY[[#This Row],[Erorr 1]])</f>
        <v>0.6658999999999935</v>
      </c>
      <c r="H360" s="33">
        <f>MA1SONY[[#This Row],[Abs Erorr 1]]/MA1SONY[[#This Row],[Adj Close]]</f>
        <v>5.0427486349970355E-3</v>
      </c>
      <c r="I360" s="31">
        <f t="shared" si="28"/>
        <v>130.80073333333334</v>
      </c>
      <c r="J360" s="34">
        <f>(MA1SONY[[#This Row],[Adj Close]]-MA1SONY[[#This Row],[3-MA]])</f>
        <v>1.2502666666666471</v>
      </c>
      <c r="K360" s="18">
        <f t="shared" si="27"/>
        <v>1.5631667377777287</v>
      </c>
      <c r="L360" s="18">
        <f>ABS(MA1SONY[[#This Row],[Erorr 2]])</f>
        <v>1.2502666666666471</v>
      </c>
      <c r="M360" s="33">
        <f>MA1SONY[[#This Row],[Abs Erorr 2]]/MA1SONY[[#This Row],[Adj Close]]</f>
        <v>9.4680590579900737E-3</v>
      </c>
      <c r="N360" s="31">
        <f t="shared" si="29"/>
        <v>130.47103333333331</v>
      </c>
      <c r="O360" s="35">
        <f>MA1SONY[[#This Row],[Adj Close]]-MA1SONY[[#This Row],[6-MA]]</f>
        <v>1.5799666666666781</v>
      </c>
      <c r="P360" s="18">
        <f>(MA1SONY[[#This Row],[Adj Close]]-N360)^2</f>
        <v>2.4962946677778137</v>
      </c>
      <c r="Q360" s="18">
        <f>ABS(MA1SONY[[#This Row],[Erorr 3]])</f>
        <v>1.5799666666666781</v>
      </c>
      <c r="R360" s="36">
        <f>MA1SONY[[#This Row],[Abs Erorr 3]]/MA1SONY[[#This Row],[Adj Close]]</f>
        <v>1.1964821672434728E-2</v>
      </c>
    </row>
    <row r="361" spans="2:18">
      <c r="B361" s="26">
        <v>44306.291666666664</v>
      </c>
      <c r="C361" s="22">
        <v>130.35679999999999</v>
      </c>
      <c r="D361" s="31">
        <f t="shared" si="26"/>
        <v>132.05099999999999</v>
      </c>
      <c r="E361" s="32">
        <f>MA1SONY[[#This Row],[Adj Close]]-MA1SONY[[#This Row],[Naive Trend ]]</f>
        <v>-1.694199999999995</v>
      </c>
      <c r="F361" s="22">
        <f t="shared" si="25"/>
        <v>2.8703136399999831</v>
      </c>
      <c r="G361" s="22">
        <f>ABS(MA1SONY[[#This Row],[Erorr 1]])</f>
        <v>1.694199999999995</v>
      </c>
      <c r="H361" s="33">
        <f>MA1SONY[[#This Row],[Abs Erorr 1]]/MA1SONY[[#This Row],[Adj Close]]</f>
        <v>1.2996636922661458E-2</v>
      </c>
      <c r="I361" s="31">
        <f t="shared" si="28"/>
        <v>131.71803333333332</v>
      </c>
      <c r="J361" s="34">
        <f>(MA1SONY[[#This Row],[Adj Close]]-MA1SONY[[#This Row],[3-MA]])</f>
        <v>-1.3612333333333311</v>
      </c>
      <c r="K361" s="18">
        <f t="shared" si="27"/>
        <v>1.8529561877777716</v>
      </c>
      <c r="L361" s="18">
        <f>ABS(MA1SONY[[#This Row],[Erorr 2]])</f>
        <v>1.3612333333333311</v>
      </c>
      <c r="M361" s="33">
        <f>MA1SONY[[#This Row],[Abs Erorr 2]]/MA1SONY[[#This Row],[Adj Close]]</f>
        <v>1.0442365364394732E-2</v>
      </c>
      <c r="N361" s="31">
        <f t="shared" si="29"/>
        <v>130.77134999999998</v>
      </c>
      <c r="O361" s="35">
        <f>MA1SONY[[#This Row],[Adj Close]]-MA1SONY[[#This Row],[6-MA]]</f>
        <v>-0.41454999999999131</v>
      </c>
      <c r="P361" s="18">
        <f>(MA1SONY[[#This Row],[Adj Close]]-N361)^2</f>
        <v>0.17185170249999279</v>
      </c>
      <c r="Q361" s="18">
        <f>ABS(MA1SONY[[#This Row],[Erorr 3]])</f>
        <v>0.41454999999999131</v>
      </c>
      <c r="R361" s="36">
        <f>MA1SONY[[#This Row],[Abs Erorr 3]]/MA1SONY[[#This Row],[Adj Close]]</f>
        <v>3.1801179531868789E-3</v>
      </c>
    </row>
    <row r="362" spans="2:18">
      <c r="B362" s="26">
        <v>44307.291666666664</v>
      </c>
      <c r="C362" s="22">
        <v>130.73869999999999</v>
      </c>
      <c r="D362" s="31">
        <f t="shared" si="26"/>
        <v>130.35679999999999</v>
      </c>
      <c r="E362" s="32">
        <f>MA1SONY[[#This Row],[Adj Close]]-MA1SONY[[#This Row],[Naive Trend ]]</f>
        <v>0.38190000000000168</v>
      </c>
      <c r="F362" s="22">
        <f t="shared" si="25"/>
        <v>0.14584761000000129</v>
      </c>
      <c r="G362" s="22">
        <f>ABS(MA1SONY[[#This Row],[Erorr 1]])</f>
        <v>0.38190000000000168</v>
      </c>
      <c r="H362" s="33">
        <f>MA1SONY[[#This Row],[Abs Erorr 1]]/MA1SONY[[#This Row],[Adj Close]]</f>
        <v>2.9210937541829748E-3</v>
      </c>
      <c r="I362" s="31">
        <f t="shared" si="28"/>
        <v>131.26430000000002</v>
      </c>
      <c r="J362" s="34">
        <f>(MA1SONY[[#This Row],[Adj Close]]-MA1SONY[[#This Row],[3-MA]])</f>
        <v>-0.5256000000000256</v>
      </c>
      <c r="K362" s="18">
        <f t="shared" si="27"/>
        <v>0.27625536000002693</v>
      </c>
      <c r="L362" s="18">
        <f>ABS(MA1SONY[[#This Row],[Erorr 2]])</f>
        <v>0.5256000000000256</v>
      </c>
      <c r="M362" s="33">
        <f>MA1SONY[[#This Row],[Abs Erorr 2]]/MA1SONY[[#This Row],[Adj Close]]</f>
        <v>4.0202327237461102E-3</v>
      </c>
      <c r="N362" s="31">
        <f t="shared" si="29"/>
        <v>131.07658333333333</v>
      </c>
      <c r="O362" s="35">
        <f>MA1SONY[[#This Row],[Adj Close]]-MA1SONY[[#This Row],[6-MA]]</f>
        <v>-0.33788333333333753</v>
      </c>
      <c r="P362" s="18">
        <f>(MA1SONY[[#This Row],[Adj Close]]-N362)^2</f>
        <v>0.11416514694444728</v>
      </c>
      <c r="Q362" s="18">
        <f>ABS(MA1SONY[[#This Row],[Erorr 3]])</f>
        <v>0.33788333333333753</v>
      </c>
      <c r="R362" s="36">
        <f>MA1SONY[[#This Row],[Abs Erorr 3]]/MA1SONY[[#This Row],[Adj Close]]</f>
        <v>2.5844171108733494E-3</v>
      </c>
    </row>
    <row r="363" spans="2:18">
      <c r="B363" s="26">
        <v>44308.291666666664</v>
      </c>
      <c r="C363" s="22">
        <v>129.21100000000001</v>
      </c>
      <c r="D363" s="31">
        <f t="shared" si="26"/>
        <v>130.73869999999999</v>
      </c>
      <c r="E363" s="32">
        <f>MA1SONY[[#This Row],[Adj Close]]-MA1SONY[[#This Row],[Naive Trend ]]</f>
        <v>-1.5276999999999816</v>
      </c>
      <c r="F363" s="22">
        <f t="shared" si="25"/>
        <v>2.3338672899999438</v>
      </c>
      <c r="G363" s="22">
        <f>ABS(MA1SONY[[#This Row],[Erorr 1]])</f>
        <v>1.5276999999999816</v>
      </c>
      <c r="H363" s="33">
        <f>MA1SONY[[#This Row],[Abs Erorr 1]]/MA1SONY[[#This Row],[Adj Close]]</f>
        <v>1.1823296778137942E-2</v>
      </c>
      <c r="I363" s="31">
        <f t="shared" si="28"/>
        <v>131.04883333333331</v>
      </c>
      <c r="J363" s="34">
        <f>(MA1SONY[[#This Row],[Adj Close]]-MA1SONY[[#This Row],[3-MA]])</f>
        <v>-1.8378333333332932</v>
      </c>
      <c r="K363" s="18">
        <f t="shared" si="27"/>
        <v>3.3776313611109638</v>
      </c>
      <c r="L363" s="18">
        <f>ABS(MA1SONY[[#This Row],[Erorr 2]])</f>
        <v>1.8378333333332932</v>
      </c>
      <c r="M363" s="33">
        <f>MA1SONY[[#This Row],[Abs Erorr 2]]/MA1SONY[[#This Row],[Adj Close]]</f>
        <v>1.4223505222723243E-2</v>
      </c>
      <c r="N363" s="31">
        <f t="shared" si="29"/>
        <v>130.92478333333332</v>
      </c>
      <c r="O363" s="35">
        <f>MA1SONY[[#This Row],[Adj Close]]-MA1SONY[[#This Row],[6-MA]]</f>
        <v>-1.7137833333333106</v>
      </c>
      <c r="P363" s="18">
        <f>(MA1SONY[[#This Row],[Adj Close]]-N363)^2</f>
        <v>2.9370533136110333</v>
      </c>
      <c r="Q363" s="18">
        <f>ABS(MA1SONY[[#This Row],[Erorr 3]])</f>
        <v>1.7137833333333106</v>
      </c>
      <c r="R363" s="36">
        <f>MA1SONY[[#This Row],[Abs Erorr 3]]/MA1SONY[[#This Row],[Adj Close]]</f>
        <v>1.3263447642486402E-2</v>
      </c>
    </row>
    <row r="364" spans="2:18">
      <c r="B364" s="26">
        <v>44309.291666666664</v>
      </c>
      <c r="C364" s="22">
        <v>131.54179999999999</v>
      </c>
      <c r="D364" s="31">
        <f t="shared" si="26"/>
        <v>129.21100000000001</v>
      </c>
      <c r="E364" s="32">
        <f>MA1SONY[[#This Row],[Adj Close]]-MA1SONY[[#This Row],[Naive Trend ]]</f>
        <v>2.3307999999999822</v>
      </c>
      <c r="F364" s="22">
        <f t="shared" si="25"/>
        <v>5.4326286399999173</v>
      </c>
      <c r="G364" s="22">
        <f>ABS(MA1SONY[[#This Row],[Erorr 1]])</f>
        <v>2.3307999999999822</v>
      </c>
      <c r="H364" s="33">
        <f>MA1SONY[[#This Row],[Abs Erorr 1]]/MA1SONY[[#This Row],[Adj Close]]</f>
        <v>1.7719082451357532E-2</v>
      </c>
      <c r="I364" s="31">
        <f t="shared" si="28"/>
        <v>130.10216666666668</v>
      </c>
      <c r="J364" s="34">
        <f>(MA1SONY[[#This Row],[Adj Close]]-MA1SONY[[#This Row],[3-MA]])</f>
        <v>1.4396333333333189</v>
      </c>
      <c r="K364" s="18">
        <f t="shared" si="27"/>
        <v>2.0725441344444029</v>
      </c>
      <c r="L364" s="18">
        <f>ABS(MA1SONY[[#This Row],[Erorr 2]])</f>
        <v>1.4396333333333189</v>
      </c>
      <c r="M364" s="33">
        <f>MA1SONY[[#This Row],[Abs Erorr 2]]/MA1SONY[[#This Row],[Adj Close]]</f>
        <v>1.09443031289926E-2</v>
      </c>
      <c r="N364" s="31">
        <f t="shared" si="29"/>
        <v>130.9101</v>
      </c>
      <c r="O364" s="35">
        <f>MA1SONY[[#This Row],[Adj Close]]-MA1SONY[[#This Row],[6-MA]]</f>
        <v>0.63169999999999504</v>
      </c>
      <c r="P364" s="18">
        <f>(MA1SONY[[#This Row],[Adj Close]]-N364)^2</f>
        <v>0.39904488999999371</v>
      </c>
      <c r="Q364" s="18">
        <f>ABS(MA1SONY[[#This Row],[Erorr 3]])</f>
        <v>0.63169999999999504</v>
      </c>
      <c r="R364" s="36">
        <f>MA1SONY[[#This Row],[Abs Erorr 3]]/MA1SONY[[#This Row],[Adj Close]]</f>
        <v>4.802275778497748E-3</v>
      </c>
    </row>
    <row r="365" spans="2:18">
      <c r="B365" s="26">
        <v>44312.291666666664</v>
      </c>
      <c r="C365" s="22">
        <v>131.93350000000001</v>
      </c>
      <c r="D365" s="31">
        <f t="shared" si="26"/>
        <v>131.54179999999999</v>
      </c>
      <c r="E365" s="32">
        <f>MA1SONY[[#This Row],[Adj Close]]-MA1SONY[[#This Row],[Naive Trend ]]</f>
        <v>0.39170000000001437</v>
      </c>
      <c r="F365" s="22">
        <f t="shared" si="25"/>
        <v>0.15342889000001125</v>
      </c>
      <c r="G365" s="22">
        <f>ABS(MA1SONY[[#This Row],[Erorr 1]])</f>
        <v>0.39170000000001437</v>
      </c>
      <c r="H365" s="33">
        <f>MA1SONY[[#This Row],[Abs Erorr 1]]/MA1SONY[[#This Row],[Adj Close]]</f>
        <v>2.9689199483074E-3</v>
      </c>
      <c r="I365" s="31">
        <f t="shared" si="28"/>
        <v>130.49716666666666</v>
      </c>
      <c r="J365" s="34">
        <f>(MA1SONY[[#This Row],[Adj Close]]-MA1SONY[[#This Row],[3-MA]])</f>
        <v>1.4363333333333514</v>
      </c>
      <c r="K365" s="18">
        <f t="shared" si="27"/>
        <v>2.0630534444444963</v>
      </c>
      <c r="L365" s="18">
        <f>ABS(MA1SONY[[#This Row],[Erorr 2]])</f>
        <v>1.4363333333333514</v>
      </c>
      <c r="M365" s="33">
        <f>MA1SONY[[#This Row],[Abs Erorr 2]]/MA1SONY[[#This Row],[Adj Close]]</f>
        <v>1.0886797768067636E-2</v>
      </c>
      <c r="N365" s="31">
        <f t="shared" si="29"/>
        <v>130.88073333333332</v>
      </c>
      <c r="O365" s="35">
        <f>MA1SONY[[#This Row],[Adj Close]]-MA1SONY[[#This Row],[6-MA]]</f>
        <v>1.0527666666666846</v>
      </c>
      <c r="P365" s="18">
        <f>(MA1SONY[[#This Row],[Adj Close]]-N365)^2</f>
        <v>1.1083176544444822</v>
      </c>
      <c r="Q365" s="18">
        <f>ABS(MA1SONY[[#This Row],[Erorr 3]])</f>
        <v>1.0527666666666846</v>
      </c>
      <c r="R365" s="36">
        <f>MA1SONY[[#This Row],[Abs Erorr 3]]/MA1SONY[[#This Row],[Adj Close]]</f>
        <v>7.9795250384980653E-3</v>
      </c>
    </row>
    <row r="366" spans="2:18">
      <c r="B366" s="26">
        <v>44313.291666666664</v>
      </c>
      <c r="C366" s="22">
        <v>131.6103</v>
      </c>
      <c r="D366" s="31">
        <f t="shared" si="26"/>
        <v>131.93350000000001</v>
      </c>
      <c r="E366" s="32">
        <f>MA1SONY[[#This Row],[Adj Close]]-MA1SONY[[#This Row],[Naive Trend ]]</f>
        <v>-0.32320000000001414</v>
      </c>
      <c r="F366" s="22">
        <f t="shared" si="25"/>
        <v>0.10445824000000914</v>
      </c>
      <c r="G366" s="22">
        <f>ABS(MA1SONY[[#This Row],[Erorr 1]])</f>
        <v>0.32320000000001414</v>
      </c>
      <c r="H366" s="33">
        <f>MA1SONY[[#This Row],[Abs Erorr 1]]/MA1SONY[[#This Row],[Adj Close]]</f>
        <v>2.455734847500645E-3</v>
      </c>
      <c r="I366" s="31">
        <f t="shared" si="28"/>
        <v>130.89543333333333</v>
      </c>
      <c r="J366" s="34">
        <f>(MA1SONY[[#This Row],[Adj Close]]-MA1SONY[[#This Row],[3-MA]])</f>
        <v>0.71486666666666565</v>
      </c>
      <c r="K366" s="18">
        <f t="shared" si="27"/>
        <v>0.51103435111110962</v>
      </c>
      <c r="L366" s="18">
        <f>ABS(MA1SONY[[#This Row],[Erorr 2]])</f>
        <v>0.71486666666666565</v>
      </c>
      <c r="M366" s="33">
        <f>MA1SONY[[#This Row],[Abs Erorr 2]]/MA1SONY[[#This Row],[Adj Close]]</f>
        <v>5.4316924030008724E-3</v>
      </c>
      <c r="N366" s="31">
        <f t="shared" si="29"/>
        <v>130.97213333333332</v>
      </c>
      <c r="O366" s="35">
        <f>MA1SONY[[#This Row],[Adj Close]]-MA1SONY[[#This Row],[6-MA]]</f>
        <v>0.63816666666667743</v>
      </c>
      <c r="P366" s="18">
        <f>(MA1SONY[[#This Row],[Adj Close]]-N366)^2</f>
        <v>0.40725669444445817</v>
      </c>
      <c r="Q366" s="18">
        <f>ABS(MA1SONY[[#This Row],[Erorr 3]])</f>
        <v>0.63816666666667743</v>
      </c>
      <c r="R366" s="36">
        <f>MA1SONY[[#This Row],[Abs Erorr 3]]/MA1SONY[[#This Row],[Adj Close]]</f>
        <v>4.8489112680897882E-3</v>
      </c>
    </row>
    <row r="367" spans="2:18">
      <c r="B367" s="26">
        <v>44314.291666666664</v>
      </c>
      <c r="C367" s="22">
        <v>130.81710000000001</v>
      </c>
      <c r="D367" s="31">
        <f t="shared" si="26"/>
        <v>131.6103</v>
      </c>
      <c r="E367" s="32">
        <f>MA1SONY[[#This Row],[Adj Close]]-MA1SONY[[#This Row],[Naive Trend ]]</f>
        <v>-0.79319999999998458</v>
      </c>
      <c r="F367" s="22">
        <f t="shared" si="25"/>
        <v>0.62916623999997556</v>
      </c>
      <c r="G367" s="22">
        <f>ABS(MA1SONY[[#This Row],[Erorr 1]])</f>
        <v>0.79319999999998458</v>
      </c>
      <c r="H367" s="33">
        <f>MA1SONY[[#This Row],[Abs Erorr 1]]/MA1SONY[[#This Row],[Adj Close]]</f>
        <v>6.0634274876907113E-3</v>
      </c>
      <c r="I367" s="31">
        <f t="shared" si="28"/>
        <v>131.6952</v>
      </c>
      <c r="J367" s="34">
        <f>(MA1SONY[[#This Row],[Adj Close]]-MA1SONY[[#This Row],[3-MA]])</f>
        <v>-0.87809999999998922</v>
      </c>
      <c r="K367" s="18">
        <f t="shared" si="27"/>
        <v>0.77105960999998102</v>
      </c>
      <c r="L367" s="18">
        <f>ABS(MA1SONY[[#This Row],[Erorr 2]])</f>
        <v>0.87809999999998922</v>
      </c>
      <c r="M367" s="33">
        <f>MA1SONY[[#This Row],[Abs Erorr 2]]/MA1SONY[[#This Row],[Adj Close]]</f>
        <v>6.712425210465521E-3</v>
      </c>
      <c r="N367" s="31">
        <f t="shared" si="29"/>
        <v>130.89868333333334</v>
      </c>
      <c r="O367" s="35">
        <f>MA1SONY[[#This Row],[Adj Close]]-MA1SONY[[#This Row],[6-MA]]</f>
        <v>-8.1583333333327346E-2</v>
      </c>
      <c r="P367" s="18">
        <f>(MA1SONY[[#This Row],[Adj Close]]-N367)^2</f>
        <v>6.6558402777768012E-3</v>
      </c>
      <c r="Q367" s="18">
        <f>ABS(MA1SONY[[#This Row],[Erorr 3]])</f>
        <v>8.1583333333327346E-2</v>
      </c>
      <c r="R367" s="36">
        <f>MA1SONY[[#This Row],[Abs Erorr 3]]/MA1SONY[[#This Row],[Adj Close]]</f>
        <v>6.2364425853598149E-4</v>
      </c>
    </row>
    <row r="368" spans="2:18">
      <c r="B368" s="26">
        <v>44315.291666666664</v>
      </c>
      <c r="C368" s="22">
        <v>130.7191</v>
      </c>
      <c r="D368" s="31">
        <f t="shared" si="26"/>
        <v>130.81710000000001</v>
      </c>
      <c r="E368" s="32">
        <f>MA1SONY[[#This Row],[Adj Close]]-MA1SONY[[#This Row],[Naive Trend ]]</f>
        <v>-9.8000000000013188E-2</v>
      </c>
      <c r="F368" s="22">
        <f t="shared" si="25"/>
        <v>9.6040000000025844E-3</v>
      </c>
      <c r="G368" s="22">
        <f>ABS(MA1SONY[[#This Row],[Erorr 1]])</f>
        <v>9.8000000000013188E-2</v>
      </c>
      <c r="H368" s="33">
        <f>MA1SONY[[#This Row],[Abs Erorr 1]]/MA1SONY[[#This Row],[Adj Close]]</f>
        <v>7.4969916408553297E-4</v>
      </c>
      <c r="I368" s="31">
        <f t="shared" si="28"/>
        <v>131.45363333333333</v>
      </c>
      <c r="J368" s="34">
        <f>(MA1SONY[[#This Row],[Adj Close]]-MA1SONY[[#This Row],[3-MA]])</f>
        <v>-0.73453333333333148</v>
      </c>
      <c r="K368" s="18">
        <f t="shared" si="27"/>
        <v>0.53953921777777503</v>
      </c>
      <c r="L368" s="18">
        <f>ABS(MA1SONY[[#This Row],[Erorr 2]])</f>
        <v>0.73453333333333148</v>
      </c>
      <c r="M368" s="33">
        <f>MA1SONY[[#This Row],[Abs Erorr 2]]/MA1SONY[[#This Row],[Adj Close]]</f>
        <v>5.6191737346212717E-3</v>
      </c>
      <c r="N368" s="31">
        <f t="shared" si="29"/>
        <v>130.97540000000001</v>
      </c>
      <c r="O368" s="35">
        <f>MA1SONY[[#This Row],[Adj Close]]-MA1SONY[[#This Row],[6-MA]]</f>
        <v>-0.25630000000001019</v>
      </c>
      <c r="P368" s="18">
        <f>(MA1SONY[[#This Row],[Adj Close]]-N368)^2</f>
        <v>6.5689690000005227E-2</v>
      </c>
      <c r="Q368" s="18">
        <f>ABS(MA1SONY[[#This Row],[Erorr 3]])</f>
        <v>0.25630000000001019</v>
      </c>
      <c r="R368" s="36">
        <f>MA1SONY[[#This Row],[Abs Erorr 3]]/MA1SONY[[#This Row],[Adj Close]]</f>
        <v>1.9606928138275904E-3</v>
      </c>
    </row>
    <row r="369" spans="2:18">
      <c r="B369" s="26">
        <v>44316.291666666664</v>
      </c>
      <c r="C369" s="22">
        <v>128.74090000000001</v>
      </c>
      <c r="D369" s="31">
        <f t="shared" si="26"/>
        <v>130.7191</v>
      </c>
      <c r="E369" s="32">
        <f>MA1SONY[[#This Row],[Adj Close]]-MA1SONY[[#This Row],[Naive Trend ]]</f>
        <v>-1.9781999999999869</v>
      </c>
      <c r="F369" s="22">
        <f t="shared" si="25"/>
        <v>3.913275239999948</v>
      </c>
      <c r="G369" s="22">
        <f>ABS(MA1SONY[[#This Row],[Erorr 1]])</f>
        <v>1.9781999999999869</v>
      </c>
      <c r="H369" s="33">
        <f>MA1SONY[[#This Row],[Abs Erorr 1]]/MA1SONY[[#This Row],[Adj Close]]</f>
        <v>1.5365746239151558E-2</v>
      </c>
      <c r="I369" s="31">
        <f t="shared" si="28"/>
        <v>131.04883333333336</v>
      </c>
      <c r="J369" s="34">
        <f>(MA1SONY[[#This Row],[Adj Close]]-MA1SONY[[#This Row],[3-MA]])</f>
        <v>-2.3079333333333523</v>
      </c>
      <c r="K369" s="18">
        <f t="shared" si="27"/>
        <v>5.3265562711111984</v>
      </c>
      <c r="L369" s="18">
        <f>ABS(MA1SONY[[#This Row],[Erorr 2]])</f>
        <v>2.3079333333333523</v>
      </c>
      <c r="M369" s="33">
        <f>MA1SONY[[#This Row],[Abs Erorr 2]]/MA1SONY[[#This Row],[Adj Close]]</f>
        <v>1.7926962863653681E-2</v>
      </c>
      <c r="N369" s="31">
        <f t="shared" si="29"/>
        <v>130.97213333333332</v>
      </c>
      <c r="O369" s="35">
        <f>MA1SONY[[#This Row],[Adj Close]]-MA1SONY[[#This Row],[6-MA]]</f>
        <v>-2.2312333333333072</v>
      </c>
      <c r="P369" s="18">
        <f>(MA1SONY[[#This Row],[Adj Close]]-N369)^2</f>
        <v>4.978402187777661</v>
      </c>
      <c r="Q369" s="18">
        <f>ABS(MA1SONY[[#This Row],[Erorr 3]])</f>
        <v>2.2312333333333072</v>
      </c>
      <c r="R369" s="36">
        <f>MA1SONY[[#This Row],[Abs Erorr 3]]/MA1SONY[[#This Row],[Adj Close]]</f>
        <v>1.733119259950262E-2</v>
      </c>
    </row>
    <row r="370" spans="2:18">
      <c r="B370" s="26">
        <v>44319.291666666664</v>
      </c>
      <c r="C370" s="22">
        <v>129.79859999999999</v>
      </c>
      <c r="D370" s="31">
        <f t="shared" si="26"/>
        <v>128.74090000000001</v>
      </c>
      <c r="E370" s="32">
        <f>MA1SONY[[#This Row],[Adj Close]]-MA1SONY[[#This Row],[Naive Trend ]]</f>
        <v>1.0576999999999828</v>
      </c>
      <c r="F370" s="22">
        <f t="shared" si="25"/>
        <v>1.1187292899999635</v>
      </c>
      <c r="G370" s="22">
        <f>ABS(MA1SONY[[#This Row],[Erorr 1]])</f>
        <v>1.0576999999999828</v>
      </c>
      <c r="H370" s="33">
        <f>MA1SONY[[#This Row],[Abs Erorr 1]]/MA1SONY[[#This Row],[Adj Close]]</f>
        <v>8.1487781840480777E-3</v>
      </c>
      <c r="I370" s="31">
        <f t="shared" si="28"/>
        <v>130.09236666666666</v>
      </c>
      <c r="J370" s="34">
        <f>(MA1SONY[[#This Row],[Adj Close]]-MA1SONY[[#This Row],[3-MA]])</f>
        <v>-0.29376666666667006</v>
      </c>
      <c r="K370" s="18">
        <f t="shared" si="27"/>
        <v>8.6298854444446446E-2</v>
      </c>
      <c r="L370" s="18">
        <f>ABS(MA1SONY[[#This Row],[Erorr 2]])</f>
        <v>0.29376666666667006</v>
      </c>
      <c r="M370" s="33">
        <f>MA1SONY[[#This Row],[Abs Erorr 2]]/MA1SONY[[#This Row],[Adj Close]]</f>
        <v>2.2632498861056287E-3</v>
      </c>
      <c r="N370" s="31">
        <f t="shared" si="29"/>
        <v>130.89378333333335</v>
      </c>
      <c r="O370" s="35">
        <f>MA1SONY[[#This Row],[Adj Close]]-MA1SONY[[#This Row],[6-MA]]</f>
        <v>-1.0951833333333525</v>
      </c>
      <c r="P370" s="18">
        <f>(MA1SONY[[#This Row],[Adj Close]]-N370)^2</f>
        <v>1.1994265336111531</v>
      </c>
      <c r="Q370" s="18">
        <f>ABS(MA1SONY[[#This Row],[Erorr 3]])</f>
        <v>1.0951833333333525</v>
      </c>
      <c r="R370" s="36">
        <f>MA1SONY[[#This Row],[Abs Erorr 3]]/MA1SONY[[#This Row],[Adj Close]]</f>
        <v>8.4375589053607095E-3</v>
      </c>
    </row>
    <row r="371" spans="2:18">
      <c r="B371" s="26">
        <v>44320.291666666664</v>
      </c>
      <c r="C371" s="22">
        <v>125.2056</v>
      </c>
      <c r="D371" s="31">
        <f t="shared" si="26"/>
        <v>129.79859999999999</v>
      </c>
      <c r="E371" s="32">
        <f>MA1SONY[[#This Row],[Adj Close]]-MA1SONY[[#This Row],[Naive Trend ]]</f>
        <v>-4.5929999999999893</v>
      </c>
      <c r="F371" s="22">
        <f t="shared" si="25"/>
        <v>21.095648999999902</v>
      </c>
      <c r="G371" s="22">
        <f>ABS(MA1SONY[[#This Row],[Erorr 1]])</f>
        <v>4.5929999999999893</v>
      </c>
      <c r="H371" s="33">
        <f>MA1SONY[[#This Row],[Abs Erorr 1]]/MA1SONY[[#This Row],[Adj Close]]</f>
        <v>3.6683662711571918E-2</v>
      </c>
      <c r="I371" s="31">
        <f t="shared" si="28"/>
        <v>129.75286666666668</v>
      </c>
      <c r="J371" s="34">
        <f>(MA1SONY[[#This Row],[Adj Close]]-MA1SONY[[#This Row],[3-MA]])</f>
        <v>-4.5472666666666726</v>
      </c>
      <c r="K371" s="18">
        <f t="shared" si="27"/>
        <v>20.677634137777833</v>
      </c>
      <c r="L371" s="18">
        <f>ABS(MA1SONY[[#This Row],[Erorr 2]])</f>
        <v>4.5472666666666726</v>
      </c>
      <c r="M371" s="33">
        <f>MA1SONY[[#This Row],[Abs Erorr 2]]/MA1SONY[[#This Row],[Adj Close]]</f>
        <v>3.6318396834220452E-2</v>
      </c>
      <c r="N371" s="31">
        <f t="shared" si="29"/>
        <v>130.60325</v>
      </c>
      <c r="O371" s="35">
        <f>MA1SONY[[#This Row],[Adj Close]]-MA1SONY[[#This Row],[6-MA]]</f>
        <v>-5.3976499999999987</v>
      </c>
      <c r="P371" s="18">
        <f>(MA1SONY[[#This Row],[Adj Close]]-N371)^2</f>
        <v>29.134625522499988</v>
      </c>
      <c r="Q371" s="18">
        <f>ABS(MA1SONY[[#This Row],[Erorr 3]])</f>
        <v>5.3976499999999987</v>
      </c>
      <c r="R371" s="36">
        <f>MA1SONY[[#This Row],[Abs Erorr 3]]/MA1SONY[[#This Row],[Adj Close]]</f>
        <v>4.3110292191403568E-2</v>
      </c>
    </row>
    <row r="372" spans="2:18">
      <c r="B372" s="26">
        <v>44321.291666666664</v>
      </c>
      <c r="C372" s="22">
        <v>125.4504</v>
      </c>
      <c r="D372" s="31">
        <f t="shared" si="26"/>
        <v>125.2056</v>
      </c>
      <c r="E372" s="32">
        <f>MA1SONY[[#This Row],[Adj Close]]-MA1SONY[[#This Row],[Naive Trend ]]</f>
        <v>0.24479999999999791</v>
      </c>
      <c r="F372" s="22">
        <f t="shared" si="25"/>
        <v>5.9927039999998974E-2</v>
      </c>
      <c r="G372" s="22">
        <f>ABS(MA1SONY[[#This Row],[Erorr 1]])</f>
        <v>0.24479999999999791</v>
      </c>
      <c r="H372" s="33">
        <f>MA1SONY[[#This Row],[Abs Erorr 1]]/MA1SONY[[#This Row],[Adj Close]]</f>
        <v>1.951368827839512E-3</v>
      </c>
      <c r="I372" s="31">
        <f t="shared" si="28"/>
        <v>127.91503333333333</v>
      </c>
      <c r="J372" s="34">
        <f>(MA1SONY[[#This Row],[Adj Close]]-MA1SONY[[#This Row],[3-MA]])</f>
        <v>-2.4646333333333246</v>
      </c>
      <c r="K372" s="18">
        <f t="shared" si="27"/>
        <v>6.0744174677777343</v>
      </c>
      <c r="L372" s="18">
        <f>ABS(MA1SONY[[#This Row],[Erorr 2]])</f>
        <v>2.4646333333333246</v>
      </c>
      <c r="M372" s="33">
        <f>MA1SONY[[#This Row],[Abs Erorr 2]]/MA1SONY[[#This Row],[Adj Close]]</f>
        <v>1.9646277200657189E-2</v>
      </c>
      <c r="N372" s="31">
        <f t="shared" si="29"/>
        <v>129.48193333333333</v>
      </c>
      <c r="O372" s="35">
        <f>MA1SONY[[#This Row],[Adj Close]]-MA1SONY[[#This Row],[6-MA]]</f>
        <v>-4.0315333333333285</v>
      </c>
      <c r="P372" s="18">
        <f>(MA1SONY[[#This Row],[Adj Close]]-N372)^2</f>
        <v>16.253261017777739</v>
      </c>
      <c r="Q372" s="18">
        <f>ABS(MA1SONY[[#This Row],[Erorr 3]])</f>
        <v>4.0315333333333285</v>
      </c>
      <c r="R372" s="36">
        <f>MA1SONY[[#This Row],[Abs Erorr 3]]/MA1SONY[[#This Row],[Adj Close]]</f>
        <v>3.2136472528850671E-2</v>
      </c>
    </row>
    <row r="373" spans="2:18">
      <c r="B373" s="26">
        <v>44322.291666666664</v>
      </c>
      <c r="C373" s="22">
        <v>127.0565</v>
      </c>
      <c r="D373" s="31">
        <f t="shared" si="26"/>
        <v>125.4504</v>
      </c>
      <c r="E373" s="32">
        <f>MA1SONY[[#This Row],[Adj Close]]-MA1SONY[[#This Row],[Naive Trend ]]</f>
        <v>1.6060999999999979</v>
      </c>
      <c r="F373" s="22">
        <f t="shared" si="25"/>
        <v>2.5795572099999933</v>
      </c>
      <c r="G373" s="22">
        <f>ABS(MA1SONY[[#This Row],[Erorr 1]])</f>
        <v>1.6060999999999979</v>
      </c>
      <c r="H373" s="33">
        <f>MA1SONY[[#This Row],[Abs Erorr 1]]/MA1SONY[[#This Row],[Adj Close]]</f>
        <v>1.2640833015233364E-2</v>
      </c>
      <c r="I373" s="31">
        <f t="shared" si="28"/>
        <v>126.8182</v>
      </c>
      <c r="J373" s="34">
        <f>(MA1SONY[[#This Row],[Adj Close]]-MA1SONY[[#This Row],[3-MA]])</f>
        <v>0.23829999999999529</v>
      </c>
      <c r="K373" s="18">
        <f t="shared" si="27"/>
        <v>5.6786889999997758E-2</v>
      </c>
      <c r="L373" s="18">
        <f>ABS(MA1SONY[[#This Row],[Erorr 2]])</f>
        <v>0.23829999999999529</v>
      </c>
      <c r="M373" s="33">
        <f>MA1SONY[[#This Row],[Abs Erorr 2]]/MA1SONY[[#This Row],[Adj Close]]</f>
        <v>1.8755435573937209E-3</v>
      </c>
      <c r="N373" s="31">
        <f t="shared" si="29"/>
        <v>128.45528333333334</v>
      </c>
      <c r="O373" s="35">
        <f>MA1SONY[[#This Row],[Adj Close]]-MA1SONY[[#This Row],[6-MA]]</f>
        <v>-1.3987833333333413</v>
      </c>
      <c r="P373" s="18">
        <f>(MA1SONY[[#This Row],[Adj Close]]-N373)^2</f>
        <v>1.9565948136111333</v>
      </c>
      <c r="Q373" s="18">
        <f>ABS(MA1SONY[[#This Row],[Erorr 3]])</f>
        <v>1.3987833333333413</v>
      </c>
      <c r="R373" s="36">
        <f>MA1SONY[[#This Row],[Abs Erorr 3]]/MA1SONY[[#This Row],[Adj Close]]</f>
        <v>1.1009144225862836E-2</v>
      </c>
    </row>
    <row r="374" spans="2:18">
      <c r="B374" s="26">
        <v>44323.291666666664</v>
      </c>
      <c r="C374" s="22">
        <v>127.7334</v>
      </c>
      <c r="D374" s="31">
        <f t="shared" si="26"/>
        <v>127.0565</v>
      </c>
      <c r="E374" s="32">
        <f>MA1SONY[[#This Row],[Adj Close]]-MA1SONY[[#This Row],[Naive Trend ]]</f>
        <v>0.67690000000000339</v>
      </c>
      <c r="F374" s="22">
        <f t="shared" si="25"/>
        <v>0.45819361000000458</v>
      </c>
      <c r="G374" s="22">
        <f>ABS(MA1SONY[[#This Row],[Erorr 1]])</f>
        <v>0.67690000000000339</v>
      </c>
      <c r="H374" s="33">
        <f>MA1SONY[[#This Row],[Abs Erorr 1]]/MA1SONY[[#This Row],[Adj Close]]</f>
        <v>5.2993187373075751E-3</v>
      </c>
      <c r="I374" s="31">
        <f t="shared" si="28"/>
        <v>125.90416666666665</v>
      </c>
      <c r="J374" s="34">
        <f>(MA1SONY[[#This Row],[Adj Close]]-MA1SONY[[#This Row],[3-MA]])</f>
        <v>1.8292333333333488</v>
      </c>
      <c r="K374" s="18">
        <f t="shared" si="27"/>
        <v>3.3460945877778343</v>
      </c>
      <c r="L374" s="18">
        <f>ABS(MA1SONY[[#This Row],[Erorr 2]])</f>
        <v>1.8292333333333488</v>
      </c>
      <c r="M374" s="33">
        <f>MA1SONY[[#This Row],[Abs Erorr 2]]/MA1SONY[[#This Row],[Adj Close]]</f>
        <v>1.4320712776246062E-2</v>
      </c>
      <c r="N374" s="31">
        <f t="shared" si="29"/>
        <v>127.82851666666669</v>
      </c>
      <c r="O374" s="35">
        <f>MA1SONY[[#This Row],[Adj Close]]-MA1SONY[[#This Row],[6-MA]]</f>
        <v>-9.5116666666683614E-2</v>
      </c>
      <c r="P374" s="18">
        <f>(MA1SONY[[#This Row],[Adj Close]]-N374)^2</f>
        <v>9.0471802777810015E-3</v>
      </c>
      <c r="Q374" s="18">
        <f>ABS(MA1SONY[[#This Row],[Erorr 3]])</f>
        <v>9.5116666666683614E-2</v>
      </c>
      <c r="R374" s="36">
        <f>MA1SONY[[#This Row],[Abs Erorr 3]]/MA1SONY[[#This Row],[Adj Close]]</f>
        <v>7.4464992450434743E-4</v>
      </c>
    </row>
    <row r="375" spans="2:18">
      <c r="B375" s="26">
        <v>44326.291666666664</v>
      </c>
      <c r="C375" s="22">
        <v>124.43729999999999</v>
      </c>
      <c r="D375" s="31">
        <f t="shared" si="26"/>
        <v>127.7334</v>
      </c>
      <c r="E375" s="32">
        <f>MA1SONY[[#This Row],[Adj Close]]-MA1SONY[[#This Row],[Naive Trend ]]</f>
        <v>-3.2961000000000098</v>
      </c>
      <c r="F375" s="22">
        <f t="shared" si="25"/>
        <v>10.864275210000065</v>
      </c>
      <c r="G375" s="22">
        <f>ABS(MA1SONY[[#This Row],[Erorr 1]])</f>
        <v>3.2961000000000098</v>
      </c>
      <c r="H375" s="33">
        <f>MA1SONY[[#This Row],[Abs Erorr 1]]/MA1SONY[[#This Row],[Adj Close]]</f>
        <v>2.6488038554356372E-2</v>
      </c>
      <c r="I375" s="31">
        <f t="shared" si="28"/>
        <v>126.74676666666666</v>
      </c>
      <c r="J375" s="34">
        <f>(MA1SONY[[#This Row],[Adj Close]]-MA1SONY[[#This Row],[3-MA]])</f>
        <v>-2.3094666666666654</v>
      </c>
      <c r="K375" s="18">
        <f t="shared" si="27"/>
        <v>5.3336362844444389</v>
      </c>
      <c r="L375" s="18">
        <f>ABS(MA1SONY[[#This Row],[Erorr 2]])</f>
        <v>2.3094666666666654</v>
      </c>
      <c r="M375" s="33">
        <f>MA1SONY[[#This Row],[Abs Erorr 2]]/MA1SONY[[#This Row],[Adj Close]]</f>
        <v>1.8559279787223489E-2</v>
      </c>
      <c r="N375" s="31">
        <f t="shared" si="29"/>
        <v>127.33089999999999</v>
      </c>
      <c r="O375" s="35">
        <f>MA1SONY[[#This Row],[Adj Close]]-MA1SONY[[#This Row],[6-MA]]</f>
        <v>-2.8935999999999922</v>
      </c>
      <c r="P375" s="18">
        <f>(MA1SONY[[#This Row],[Adj Close]]-N375)^2</f>
        <v>8.3729209599999539</v>
      </c>
      <c r="Q375" s="18">
        <f>ABS(MA1SONY[[#This Row],[Erorr 3]])</f>
        <v>2.8935999999999922</v>
      </c>
      <c r="R375" s="36">
        <f>MA1SONY[[#This Row],[Abs Erorr 3]]/MA1SONY[[#This Row],[Adj Close]]</f>
        <v>2.3253477855916131E-2</v>
      </c>
    </row>
    <row r="376" spans="2:18">
      <c r="B376" s="26">
        <v>44327.291666666664</v>
      </c>
      <c r="C376" s="22">
        <v>123.51519999999999</v>
      </c>
      <c r="D376" s="31">
        <f t="shared" si="26"/>
        <v>124.43729999999999</v>
      </c>
      <c r="E376" s="32">
        <f>MA1SONY[[#This Row],[Adj Close]]-MA1SONY[[#This Row],[Naive Trend ]]</f>
        <v>-0.92210000000000036</v>
      </c>
      <c r="F376" s="22">
        <f t="shared" si="25"/>
        <v>0.85026841000000064</v>
      </c>
      <c r="G376" s="22">
        <f>ABS(MA1SONY[[#This Row],[Erorr 1]])</f>
        <v>0.92210000000000036</v>
      </c>
      <c r="H376" s="33">
        <f>MA1SONY[[#This Row],[Abs Erorr 1]]/MA1SONY[[#This Row],[Adj Close]]</f>
        <v>7.4654779330803047E-3</v>
      </c>
      <c r="I376" s="31">
        <f t="shared" si="28"/>
        <v>126.40906666666666</v>
      </c>
      <c r="J376" s="34">
        <f>(MA1SONY[[#This Row],[Adj Close]]-MA1SONY[[#This Row],[3-MA]])</f>
        <v>-2.8938666666666677</v>
      </c>
      <c r="K376" s="18">
        <f t="shared" si="27"/>
        <v>8.3744642844444499</v>
      </c>
      <c r="L376" s="18">
        <f>ABS(MA1SONY[[#This Row],[Erorr 2]])</f>
        <v>2.8938666666666677</v>
      </c>
      <c r="M376" s="33">
        <f>MA1SONY[[#This Row],[Abs Erorr 2]]/MA1SONY[[#This Row],[Adj Close]]</f>
        <v>2.3429235160260988E-2</v>
      </c>
      <c r="N376" s="31">
        <f t="shared" si="29"/>
        <v>126.61363333333334</v>
      </c>
      <c r="O376" s="35">
        <f>MA1SONY[[#This Row],[Adj Close]]-MA1SONY[[#This Row],[6-MA]]</f>
        <v>-3.0984333333333467</v>
      </c>
      <c r="P376" s="18">
        <f>(MA1SONY[[#This Row],[Adj Close]]-N376)^2</f>
        <v>9.600289121111194</v>
      </c>
      <c r="Q376" s="18">
        <f>ABS(MA1SONY[[#This Row],[Erorr 3]])</f>
        <v>3.0984333333333467</v>
      </c>
      <c r="R376" s="36">
        <f>MA1SONY[[#This Row],[Abs Erorr 3]]/MA1SONY[[#This Row],[Adj Close]]</f>
        <v>2.5085441575881728E-2</v>
      </c>
    </row>
    <row r="377" spans="2:18">
      <c r="B377" s="26">
        <v>44328.291666666664</v>
      </c>
      <c r="C377" s="22">
        <v>120.4349</v>
      </c>
      <c r="D377" s="31">
        <f t="shared" si="26"/>
        <v>123.51519999999999</v>
      </c>
      <c r="E377" s="32">
        <f>MA1SONY[[#This Row],[Adj Close]]-MA1SONY[[#This Row],[Naive Trend ]]</f>
        <v>-3.080299999999994</v>
      </c>
      <c r="F377" s="22">
        <f t="shared" si="25"/>
        <v>9.4882480899999635</v>
      </c>
      <c r="G377" s="22">
        <f>ABS(MA1SONY[[#This Row],[Erorr 1]])</f>
        <v>3.080299999999994</v>
      </c>
      <c r="H377" s="33">
        <f>MA1SONY[[#This Row],[Abs Erorr 1]]/MA1SONY[[#This Row],[Adj Close]]</f>
        <v>2.5576473264809402E-2</v>
      </c>
      <c r="I377" s="31">
        <f t="shared" si="28"/>
        <v>125.22863333333333</v>
      </c>
      <c r="J377" s="34">
        <f>(MA1SONY[[#This Row],[Adj Close]]-MA1SONY[[#This Row],[3-MA]])</f>
        <v>-4.7937333333333356</v>
      </c>
      <c r="K377" s="18">
        <f t="shared" si="27"/>
        <v>22.979879271111134</v>
      </c>
      <c r="L377" s="18">
        <f>ABS(MA1SONY[[#This Row],[Erorr 2]])</f>
        <v>4.7937333333333356</v>
      </c>
      <c r="M377" s="33">
        <f>MA1SONY[[#This Row],[Abs Erorr 2]]/MA1SONY[[#This Row],[Adj Close]]</f>
        <v>3.9803523175867925E-2</v>
      </c>
      <c r="N377" s="31">
        <f t="shared" si="29"/>
        <v>125.5664</v>
      </c>
      <c r="O377" s="35">
        <f>MA1SONY[[#This Row],[Adj Close]]-MA1SONY[[#This Row],[6-MA]]</f>
        <v>-5.1315000000000026</v>
      </c>
      <c r="P377" s="18">
        <f>(MA1SONY[[#This Row],[Adj Close]]-N377)^2</f>
        <v>26.332292250000027</v>
      </c>
      <c r="Q377" s="18">
        <f>ABS(MA1SONY[[#This Row],[Erorr 3]])</f>
        <v>5.1315000000000026</v>
      </c>
      <c r="R377" s="36">
        <f>MA1SONY[[#This Row],[Abs Erorr 3]]/MA1SONY[[#This Row],[Adj Close]]</f>
        <v>4.2608081212339638E-2</v>
      </c>
    </row>
    <row r="378" spans="2:18">
      <c r="B378" s="26">
        <v>44329.291666666664</v>
      </c>
      <c r="C378" s="22">
        <v>122.593</v>
      </c>
      <c r="D378" s="31">
        <f t="shared" si="26"/>
        <v>120.4349</v>
      </c>
      <c r="E378" s="32">
        <f>MA1SONY[[#This Row],[Adj Close]]-MA1SONY[[#This Row],[Naive Trend ]]</f>
        <v>2.1581000000000046</v>
      </c>
      <c r="F378" s="22">
        <f t="shared" si="25"/>
        <v>4.6573956100000196</v>
      </c>
      <c r="G378" s="22">
        <f>ABS(MA1SONY[[#This Row],[Erorr 1]])</f>
        <v>2.1581000000000046</v>
      </c>
      <c r="H378" s="33">
        <f>MA1SONY[[#This Row],[Abs Erorr 1]]/MA1SONY[[#This Row],[Adj Close]]</f>
        <v>1.7603778356023628E-2</v>
      </c>
      <c r="I378" s="31">
        <f t="shared" si="28"/>
        <v>122.79579999999999</v>
      </c>
      <c r="J378" s="34">
        <f>(MA1SONY[[#This Row],[Adj Close]]-MA1SONY[[#This Row],[3-MA]])</f>
        <v>-0.20279999999998211</v>
      </c>
      <c r="K378" s="18">
        <f t="shared" si="27"/>
        <v>4.1127839999992741E-2</v>
      </c>
      <c r="L378" s="18">
        <f>ABS(MA1SONY[[#This Row],[Erorr 2]])</f>
        <v>0.20279999999998211</v>
      </c>
      <c r="M378" s="33">
        <f>MA1SONY[[#This Row],[Abs Erorr 2]]/MA1SONY[[#This Row],[Adj Close]]</f>
        <v>1.6542543212090585E-3</v>
      </c>
      <c r="N378" s="31">
        <f t="shared" si="29"/>
        <v>124.77128333333333</v>
      </c>
      <c r="O378" s="35">
        <f>MA1SONY[[#This Row],[Adj Close]]-MA1SONY[[#This Row],[6-MA]]</f>
        <v>-2.1782833333333258</v>
      </c>
      <c r="P378" s="18">
        <f>(MA1SONY[[#This Row],[Adj Close]]-N378)^2</f>
        <v>4.7449182802777452</v>
      </c>
      <c r="Q378" s="18">
        <f>ABS(MA1SONY[[#This Row],[Erorr 3]])</f>
        <v>2.1782833333333258</v>
      </c>
      <c r="R378" s="36">
        <f>MA1SONY[[#This Row],[Abs Erorr 3]]/MA1SONY[[#This Row],[Adj Close]]</f>
        <v>1.7768415271127436E-2</v>
      </c>
    </row>
    <row r="379" spans="2:18">
      <c r="B379" s="26">
        <v>44330.291666666664</v>
      </c>
      <c r="C379" s="22">
        <v>125.0258</v>
      </c>
      <c r="D379" s="31">
        <f t="shared" si="26"/>
        <v>122.593</v>
      </c>
      <c r="E379" s="32">
        <f>MA1SONY[[#This Row],[Adj Close]]-MA1SONY[[#This Row],[Naive Trend ]]</f>
        <v>2.4328000000000003</v>
      </c>
      <c r="F379" s="22">
        <f t="shared" si="25"/>
        <v>5.9185158400000013</v>
      </c>
      <c r="G379" s="22">
        <f>ABS(MA1SONY[[#This Row],[Erorr 1]])</f>
        <v>2.4328000000000003</v>
      </c>
      <c r="H379" s="33">
        <f>MA1SONY[[#This Row],[Abs Erorr 1]]/MA1SONY[[#This Row],[Adj Close]]</f>
        <v>1.945838378958583E-2</v>
      </c>
      <c r="I379" s="31">
        <f t="shared" si="28"/>
        <v>122.18103333333333</v>
      </c>
      <c r="J379" s="34">
        <f>(MA1SONY[[#This Row],[Adj Close]]-MA1SONY[[#This Row],[3-MA]])</f>
        <v>2.844766666666672</v>
      </c>
      <c r="K379" s="18">
        <f t="shared" si="27"/>
        <v>8.0926973877778074</v>
      </c>
      <c r="L379" s="18">
        <f>ABS(MA1SONY[[#This Row],[Erorr 2]])</f>
        <v>2.844766666666672</v>
      </c>
      <c r="M379" s="33">
        <f>MA1SONY[[#This Row],[Abs Erorr 2]]/MA1SONY[[#This Row],[Adj Close]]</f>
        <v>2.2753437023931636E-2</v>
      </c>
      <c r="N379" s="31">
        <f t="shared" si="29"/>
        <v>124.29504999999999</v>
      </c>
      <c r="O379" s="35">
        <f>MA1SONY[[#This Row],[Adj Close]]-MA1SONY[[#This Row],[6-MA]]</f>
        <v>0.73075000000001467</v>
      </c>
      <c r="P379" s="18">
        <f>(MA1SONY[[#This Row],[Adj Close]]-N379)^2</f>
        <v>0.53399556250002145</v>
      </c>
      <c r="Q379" s="18">
        <f>ABS(MA1SONY[[#This Row],[Erorr 3]])</f>
        <v>0.73075000000001467</v>
      </c>
      <c r="R379" s="36">
        <f>MA1SONY[[#This Row],[Abs Erorr 3]]/MA1SONY[[#This Row],[Adj Close]]</f>
        <v>5.8447936345939373E-3</v>
      </c>
    </row>
    <row r="380" spans="2:18">
      <c r="B380" s="26">
        <v>44333.291666666664</v>
      </c>
      <c r="C380" s="22">
        <v>123.8683</v>
      </c>
      <c r="D380" s="31">
        <f t="shared" si="26"/>
        <v>125.0258</v>
      </c>
      <c r="E380" s="32">
        <f>MA1SONY[[#This Row],[Adj Close]]-MA1SONY[[#This Row],[Naive Trend ]]</f>
        <v>-1.1574999999999989</v>
      </c>
      <c r="F380" s="22">
        <f t="shared" si="25"/>
        <v>1.3398062499999974</v>
      </c>
      <c r="G380" s="22">
        <f>ABS(MA1SONY[[#This Row],[Erorr 1]])</f>
        <v>1.1574999999999989</v>
      </c>
      <c r="H380" s="33">
        <f>MA1SONY[[#This Row],[Abs Erorr 1]]/MA1SONY[[#This Row],[Adj Close]]</f>
        <v>9.3446022913045452E-3</v>
      </c>
      <c r="I380" s="31">
        <f t="shared" si="28"/>
        <v>122.68456666666667</v>
      </c>
      <c r="J380" s="34">
        <f>(MA1SONY[[#This Row],[Adj Close]]-MA1SONY[[#This Row],[3-MA]])</f>
        <v>1.1837333333333362</v>
      </c>
      <c r="K380" s="18">
        <f t="shared" si="27"/>
        <v>1.4012246044444512</v>
      </c>
      <c r="L380" s="18">
        <f>ABS(MA1SONY[[#This Row],[Erorr 2]])</f>
        <v>1.1837333333333362</v>
      </c>
      <c r="M380" s="33">
        <f>MA1SONY[[#This Row],[Abs Erorr 2]]/MA1SONY[[#This Row],[Adj Close]]</f>
        <v>9.5563863662723719E-3</v>
      </c>
      <c r="N380" s="31">
        <f t="shared" si="29"/>
        <v>123.95659999999999</v>
      </c>
      <c r="O380" s="35">
        <f>MA1SONY[[#This Row],[Adj Close]]-MA1SONY[[#This Row],[6-MA]]</f>
        <v>-8.8299999999989609E-2</v>
      </c>
      <c r="P380" s="18">
        <f>(MA1SONY[[#This Row],[Adj Close]]-N380)^2</f>
        <v>7.7968899999981646E-3</v>
      </c>
      <c r="Q380" s="18">
        <f>ABS(MA1SONY[[#This Row],[Erorr 3]])</f>
        <v>8.8299999999989609E-2</v>
      </c>
      <c r="R380" s="36">
        <f>MA1SONY[[#This Row],[Abs Erorr 3]]/MA1SONY[[#This Row],[Adj Close]]</f>
        <v>7.1285389401476895E-4</v>
      </c>
    </row>
    <row r="381" spans="2:18">
      <c r="B381" s="26">
        <v>44334.291666666664</v>
      </c>
      <c r="C381" s="22">
        <v>122.4753</v>
      </c>
      <c r="D381" s="31">
        <f t="shared" si="26"/>
        <v>123.8683</v>
      </c>
      <c r="E381" s="32">
        <f>MA1SONY[[#This Row],[Adj Close]]-MA1SONY[[#This Row],[Naive Trend ]]</f>
        <v>-1.3930000000000007</v>
      </c>
      <c r="F381" s="22">
        <f t="shared" si="25"/>
        <v>1.9404490000000019</v>
      </c>
      <c r="G381" s="22">
        <f>ABS(MA1SONY[[#This Row],[Erorr 1]])</f>
        <v>1.3930000000000007</v>
      </c>
      <c r="H381" s="33">
        <f>MA1SONY[[#This Row],[Abs Erorr 1]]/MA1SONY[[#This Row],[Adj Close]]</f>
        <v>1.1373721885147459E-2</v>
      </c>
      <c r="I381" s="31">
        <f t="shared" si="28"/>
        <v>123.82903333333336</v>
      </c>
      <c r="J381" s="34">
        <f>(MA1SONY[[#This Row],[Adj Close]]-MA1SONY[[#This Row],[3-MA]])</f>
        <v>-1.3537333333333521</v>
      </c>
      <c r="K381" s="18">
        <f t="shared" si="27"/>
        <v>1.8325939377778286</v>
      </c>
      <c r="L381" s="18">
        <f>ABS(MA1SONY[[#This Row],[Erorr 2]])</f>
        <v>1.3537333333333521</v>
      </c>
      <c r="M381" s="33">
        <f>MA1SONY[[#This Row],[Abs Erorr 2]]/MA1SONY[[#This Row],[Adj Close]]</f>
        <v>1.1053113022244911E-2</v>
      </c>
      <c r="N381" s="31">
        <f t="shared" si="29"/>
        <v>123.31241666666666</v>
      </c>
      <c r="O381" s="35">
        <f>MA1SONY[[#This Row],[Adj Close]]-MA1SONY[[#This Row],[6-MA]]</f>
        <v>-0.83711666666665963</v>
      </c>
      <c r="P381" s="18">
        <f>(MA1SONY[[#This Row],[Adj Close]]-N381)^2</f>
        <v>0.70076431361109937</v>
      </c>
      <c r="Q381" s="18">
        <f>ABS(MA1SONY[[#This Row],[Erorr 3]])</f>
        <v>0.83711666666665963</v>
      </c>
      <c r="R381" s="36">
        <f>MA1SONY[[#This Row],[Abs Erorr 3]]/MA1SONY[[#This Row],[Adj Close]]</f>
        <v>6.8349835980533189E-3</v>
      </c>
    </row>
    <row r="382" spans="2:18">
      <c r="B382" s="26">
        <v>44335.291666666664</v>
      </c>
      <c r="C382" s="22">
        <v>122.3184</v>
      </c>
      <c r="D382" s="31">
        <f t="shared" si="26"/>
        <v>122.4753</v>
      </c>
      <c r="E382" s="32">
        <f>MA1SONY[[#This Row],[Adj Close]]-MA1SONY[[#This Row],[Naive Trend ]]</f>
        <v>-0.15690000000000737</v>
      </c>
      <c r="F382" s="22">
        <f t="shared" si="25"/>
        <v>2.4617610000002312E-2</v>
      </c>
      <c r="G382" s="22">
        <f>ABS(MA1SONY[[#This Row],[Erorr 1]])</f>
        <v>0.15690000000000737</v>
      </c>
      <c r="H382" s="33">
        <f>MA1SONY[[#This Row],[Abs Erorr 1]]/MA1SONY[[#This Row],[Adj Close]]</f>
        <v>1.2827178903583383E-3</v>
      </c>
      <c r="I382" s="31">
        <f t="shared" si="28"/>
        <v>123.78980000000001</v>
      </c>
      <c r="J382" s="34">
        <f>(MA1SONY[[#This Row],[Adj Close]]-MA1SONY[[#This Row],[3-MA]])</f>
        <v>-1.4714000000000169</v>
      </c>
      <c r="K382" s="18">
        <f t="shared" si="27"/>
        <v>2.1650179600000499</v>
      </c>
      <c r="L382" s="18">
        <f>ABS(MA1SONY[[#This Row],[Erorr 2]])</f>
        <v>1.4714000000000169</v>
      </c>
      <c r="M382" s="33">
        <f>MA1SONY[[#This Row],[Abs Erorr 2]]/MA1SONY[[#This Row],[Adj Close]]</f>
        <v>1.2029261337623914E-2</v>
      </c>
      <c r="N382" s="31">
        <f t="shared" si="29"/>
        <v>122.98541666666665</v>
      </c>
      <c r="O382" s="35">
        <f>MA1SONY[[#This Row],[Adj Close]]-MA1SONY[[#This Row],[6-MA]]</f>
        <v>-0.6670166666666546</v>
      </c>
      <c r="P382" s="18">
        <f>(MA1SONY[[#This Row],[Adj Close]]-N382)^2</f>
        <v>0.44491123361109502</v>
      </c>
      <c r="Q382" s="18">
        <f>ABS(MA1SONY[[#This Row],[Erorr 3]])</f>
        <v>0.6670166666666546</v>
      </c>
      <c r="R382" s="36">
        <f>MA1SONY[[#This Row],[Abs Erorr 3]]/MA1SONY[[#This Row],[Adj Close]]</f>
        <v>5.453117982794531E-3</v>
      </c>
    </row>
    <row r="383" spans="2:18">
      <c r="B383" s="26">
        <v>44336.291666666664</v>
      </c>
      <c r="C383" s="22">
        <v>124.88849999999999</v>
      </c>
      <c r="D383" s="31">
        <f t="shared" si="26"/>
        <v>122.3184</v>
      </c>
      <c r="E383" s="32">
        <f>MA1SONY[[#This Row],[Adj Close]]-MA1SONY[[#This Row],[Naive Trend ]]</f>
        <v>2.5700999999999965</v>
      </c>
      <c r="F383" s="22">
        <f t="shared" si="25"/>
        <v>6.6054140099999819</v>
      </c>
      <c r="G383" s="22">
        <f>ABS(MA1SONY[[#This Row],[Erorr 1]])</f>
        <v>2.5700999999999965</v>
      </c>
      <c r="H383" s="33">
        <f>MA1SONY[[#This Row],[Abs Erorr 1]]/MA1SONY[[#This Row],[Adj Close]]</f>
        <v>2.0579156607694035E-2</v>
      </c>
      <c r="I383" s="31">
        <f t="shared" si="28"/>
        <v>122.88733333333334</v>
      </c>
      <c r="J383" s="34">
        <f>(MA1SONY[[#This Row],[Adj Close]]-MA1SONY[[#This Row],[3-MA]])</f>
        <v>2.0011666666666486</v>
      </c>
      <c r="K383" s="18">
        <f t="shared" si="27"/>
        <v>4.0046680277777051</v>
      </c>
      <c r="L383" s="18">
        <f>ABS(MA1SONY[[#This Row],[Erorr 2]])</f>
        <v>2.0011666666666486</v>
      </c>
      <c r="M383" s="33">
        <f>MA1SONY[[#This Row],[Abs Erorr 2]]/MA1SONY[[#This Row],[Adj Close]]</f>
        <v>1.6023626408089204E-2</v>
      </c>
      <c r="N383" s="31">
        <f t="shared" si="29"/>
        <v>122.78595000000001</v>
      </c>
      <c r="O383" s="35">
        <f>MA1SONY[[#This Row],[Adj Close]]-MA1SONY[[#This Row],[6-MA]]</f>
        <v>2.1025499999999795</v>
      </c>
      <c r="P383" s="18">
        <f>(MA1SONY[[#This Row],[Adj Close]]-N383)^2</f>
        <v>4.4207165024999133</v>
      </c>
      <c r="Q383" s="18">
        <f>ABS(MA1SONY[[#This Row],[Erorr 3]])</f>
        <v>2.1025499999999795</v>
      </c>
      <c r="R383" s="36">
        <f>MA1SONY[[#This Row],[Abs Erorr 3]]/MA1SONY[[#This Row],[Adj Close]]</f>
        <v>1.6835417192135223E-2</v>
      </c>
    </row>
    <row r="384" spans="2:18">
      <c r="B384" s="26">
        <v>44337.291666666664</v>
      </c>
      <c r="C384" s="22">
        <v>123.04430000000001</v>
      </c>
      <c r="D384" s="31">
        <f t="shared" si="26"/>
        <v>124.88849999999999</v>
      </c>
      <c r="E384" s="32">
        <f>MA1SONY[[#This Row],[Adj Close]]-MA1SONY[[#This Row],[Naive Trend ]]</f>
        <v>-1.8441999999999865</v>
      </c>
      <c r="F384" s="22">
        <f t="shared" si="25"/>
        <v>3.4010736399999502</v>
      </c>
      <c r="G384" s="22">
        <f>ABS(MA1SONY[[#This Row],[Erorr 1]])</f>
        <v>1.8441999999999865</v>
      </c>
      <c r="H384" s="33">
        <f>MA1SONY[[#This Row],[Abs Erorr 1]]/MA1SONY[[#This Row],[Adj Close]]</f>
        <v>1.4988097782668408E-2</v>
      </c>
      <c r="I384" s="31">
        <f t="shared" si="28"/>
        <v>123.22739999999999</v>
      </c>
      <c r="J384" s="34">
        <f>(MA1SONY[[#This Row],[Adj Close]]-MA1SONY[[#This Row],[3-MA]])</f>
        <v>-0.18309999999998183</v>
      </c>
      <c r="K384" s="18">
        <f t="shared" si="27"/>
        <v>3.352560999999335E-2</v>
      </c>
      <c r="L384" s="18">
        <f>ABS(MA1SONY[[#This Row],[Erorr 2]])</f>
        <v>0.18309999999998183</v>
      </c>
      <c r="M384" s="33">
        <f>MA1SONY[[#This Row],[Abs Erorr 2]]/MA1SONY[[#This Row],[Adj Close]]</f>
        <v>1.4880819347176733E-3</v>
      </c>
      <c r="N384" s="31">
        <f t="shared" si="29"/>
        <v>123.52821666666667</v>
      </c>
      <c r="O384" s="35">
        <f>MA1SONY[[#This Row],[Adj Close]]-MA1SONY[[#This Row],[6-MA]]</f>
        <v>-0.48391666666665856</v>
      </c>
      <c r="P384" s="18">
        <f>(MA1SONY[[#This Row],[Adj Close]]-N384)^2</f>
        <v>0.23417534027776993</v>
      </c>
      <c r="Q384" s="18">
        <f>ABS(MA1SONY[[#This Row],[Erorr 3]])</f>
        <v>0.48391666666665856</v>
      </c>
      <c r="R384" s="36">
        <f>MA1SONY[[#This Row],[Abs Erorr 3]]/MA1SONY[[#This Row],[Adj Close]]</f>
        <v>3.9328653717942115E-3</v>
      </c>
    </row>
    <row r="385" spans="2:18">
      <c r="B385" s="26">
        <v>44340.291666666664</v>
      </c>
      <c r="C385" s="22">
        <v>124.6825</v>
      </c>
      <c r="D385" s="31">
        <f t="shared" si="26"/>
        <v>123.04430000000001</v>
      </c>
      <c r="E385" s="32">
        <f>MA1SONY[[#This Row],[Adj Close]]-MA1SONY[[#This Row],[Naive Trend ]]</f>
        <v>1.6381999999999977</v>
      </c>
      <c r="F385" s="22">
        <f t="shared" si="25"/>
        <v>2.6836992399999922</v>
      </c>
      <c r="G385" s="22">
        <f>ABS(MA1SONY[[#This Row],[Erorr 1]])</f>
        <v>1.6381999999999977</v>
      </c>
      <c r="H385" s="33">
        <f>MA1SONY[[#This Row],[Abs Erorr 1]]/MA1SONY[[#This Row],[Adj Close]]</f>
        <v>1.3138972991398132E-2</v>
      </c>
      <c r="I385" s="31">
        <f t="shared" si="28"/>
        <v>123.41706666666666</v>
      </c>
      <c r="J385" s="34">
        <f>(MA1SONY[[#This Row],[Adj Close]]-MA1SONY[[#This Row],[3-MA]])</f>
        <v>1.2654333333333483</v>
      </c>
      <c r="K385" s="18">
        <f t="shared" si="27"/>
        <v>1.6013215211111489</v>
      </c>
      <c r="L385" s="18">
        <f>ABS(MA1SONY[[#This Row],[Erorr 2]])</f>
        <v>1.2654333333333483</v>
      </c>
      <c r="M385" s="33">
        <f>MA1SONY[[#This Row],[Abs Erorr 2]]/MA1SONY[[#This Row],[Adj Close]]</f>
        <v>1.0149245750874007E-2</v>
      </c>
      <c r="N385" s="31">
        <f t="shared" si="29"/>
        <v>123.60343333333334</v>
      </c>
      <c r="O385" s="35">
        <f>MA1SONY[[#This Row],[Adj Close]]-MA1SONY[[#This Row],[6-MA]]</f>
        <v>1.0790666666666624</v>
      </c>
      <c r="P385" s="18">
        <f>(MA1SONY[[#This Row],[Adj Close]]-N385)^2</f>
        <v>1.164384871111102</v>
      </c>
      <c r="Q385" s="18">
        <f>ABS(MA1SONY[[#This Row],[Erorr 3]])</f>
        <v>1.0790666666666624</v>
      </c>
      <c r="R385" s="36">
        <f>MA1SONY[[#This Row],[Abs Erorr 3]]/MA1SONY[[#This Row],[Adj Close]]</f>
        <v>8.6545158034741238E-3</v>
      </c>
    </row>
    <row r="386" spans="2:18">
      <c r="B386" s="26">
        <v>44341.291666666664</v>
      </c>
      <c r="C386" s="22">
        <v>124.4863</v>
      </c>
      <c r="D386" s="31">
        <f t="shared" si="26"/>
        <v>124.6825</v>
      </c>
      <c r="E386" s="32">
        <f>MA1SONY[[#This Row],[Adj Close]]-MA1SONY[[#This Row],[Naive Trend ]]</f>
        <v>-0.19620000000000459</v>
      </c>
      <c r="F386" s="22">
        <f t="shared" si="25"/>
        <v>3.8494440000001802E-2</v>
      </c>
      <c r="G386" s="22">
        <f>ABS(MA1SONY[[#This Row],[Erorr 1]])</f>
        <v>0.19620000000000459</v>
      </c>
      <c r="H386" s="33">
        <f>MA1SONY[[#This Row],[Abs Erorr 1]]/MA1SONY[[#This Row],[Adj Close]]</f>
        <v>1.5760770462292203E-3</v>
      </c>
      <c r="I386" s="31">
        <f t="shared" si="28"/>
        <v>124.2051</v>
      </c>
      <c r="J386" s="34">
        <f>(MA1SONY[[#This Row],[Adj Close]]-MA1SONY[[#This Row],[3-MA]])</f>
        <v>0.28119999999999834</v>
      </c>
      <c r="K386" s="18">
        <f t="shared" si="27"/>
        <v>7.9073439999999065E-2</v>
      </c>
      <c r="L386" s="18">
        <f>ABS(MA1SONY[[#This Row],[Erorr 2]])</f>
        <v>0.28119999999999834</v>
      </c>
      <c r="M386" s="33">
        <f>MA1SONY[[#This Row],[Abs Erorr 2]]/MA1SONY[[#This Row],[Adj Close]]</f>
        <v>2.2588831060124555E-3</v>
      </c>
      <c r="N386" s="31">
        <f t="shared" si="29"/>
        <v>123.54621666666668</v>
      </c>
      <c r="O386" s="35">
        <f>MA1SONY[[#This Row],[Adj Close]]-MA1SONY[[#This Row],[6-MA]]</f>
        <v>0.94008333333331962</v>
      </c>
      <c r="P386" s="18">
        <f>(MA1SONY[[#This Row],[Adj Close]]-N386)^2</f>
        <v>0.88375667361108534</v>
      </c>
      <c r="Q386" s="18">
        <f>ABS(MA1SONY[[#This Row],[Erorr 3]])</f>
        <v>0.94008333333331962</v>
      </c>
      <c r="R386" s="36">
        <f>MA1SONY[[#This Row],[Abs Erorr 3]]/MA1SONY[[#This Row],[Adj Close]]</f>
        <v>7.5517011376618924E-3</v>
      </c>
    </row>
    <row r="387" spans="2:18">
      <c r="B387" s="26">
        <v>44342.291666666664</v>
      </c>
      <c r="C387" s="22">
        <v>124.43729999999999</v>
      </c>
      <c r="D387" s="31">
        <f t="shared" si="26"/>
        <v>124.4863</v>
      </c>
      <c r="E387" s="32">
        <f>MA1SONY[[#This Row],[Adj Close]]-MA1SONY[[#This Row],[Naive Trend ]]</f>
        <v>-4.9000000000006594E-2</v>
      </c>
      <c r="F387" s="22">
        <f t="shared" si="25"/>
        <v>2.4010000000006461E-3</v>
      </c>
      <c r="G387" s="22">
        <f>ABS(MA1SONY[[#This Row],[Erorr 1]])</f>
        <v>4.9000000000006594E-2</v>
      </c>
      <c r="H387" s="33">
        <f>MA1SONY[[#This Row],[Abs Erorr 1]]/MA1SONY[[#This Row],[Adj Close]]</f>
        <v>3.937726067666736E-4</v>
      </c>
      <c r="I387" s="31">
        <f t="shared" si="28"/>
        <v>124.07103333333335</v>
      </c>
      <c r="J387" s="34">
        <f>(MA1SONY[[#This Row],[Adj Close]]-MA1SONY[[#This Row],[3-MA]])</f>
        <v>0.36626666666664676</v>
      </c>
      <c r="K387" s="18">
        <f t="shared" si="27"/>
        <v>0.13415127111109654</v>
      </c>
      <c r="L387" s="18">
        <f>ABS(MA1SONY[[#This Row],[Erorr 2]])</f>
        <v>0.36626666666664676</v>
      </c>
      <c r="M387" s="33">
        <f>MA1SONY[[#This Row],[Abs Erorr 2]]/MA1SONY[[#This Row],[Adj Close]]</f>
        <v>2.9433832674499267E-3</v>
      </c>
      <c r="N387" s="31">
        <f t="shared" si="29"/>
        <v>123.64921666666667</v>
      </c>
      <c r="O387" s="35">
        <f>MA1SONY[[#This Row],[Adj Close]]-MA1SONY[[#This Row],[6-MA]]</f>
        <v>0.78808333333331859</v>
      </c>
      <c r="P387" s="18">
        <f>(MA1SONY[[#This Row],[Adj Close]]-N387)^2</f>
        <v>0.62107534027775457</v>
      </c>
      <c r="Q387" s="18">
        <f>ABS(MA1SONY[[#This Row],[Erorr 3]])</f>
        <v>0.78808333333331859</v>
      </c>
      <c r="R387" s="36">
        <f>MA1SONY[[#This Row],[Abs Erorr 3]]/MA1SONY[[#This Row],[Adj Close]]</f>
        <v>6.3331760921630301E-3</v>
      </c>
    </row>
    <row r="388" spans="2:18">
      <c r="B388" s="26">
        <v>44343.291666666664</v>
      </c>
      <c r="C388" s="22">
        <v>122.89709999999999</v>
      </c>
      <c r="D388" s="31">
        <f t="shared" si="26"/>
        <v>124.43729999999999</v>
      </c>
      <c r="E388" s="32">
        <f>MA1SONY[[#This Row],[Adj Close]]-MA1SONY[[#This Row],[Naive Trend ]]</f>
        <v>-1.5401999999999987</v>
      </c>
      <c r="F388" s="22">
        <f t="shared" ref="F388:F451" si="30">(C388-D388)^2</f>
        <v>2.3722160399999961</v>
      </c>
      <c r="G388" s="22">
        <f>ABS(MA1SONY[[#This Row],[Erorr 1]])</f>
        <v>1.5401999999999987</v>
      </c>
      <c r="H388" s="33">
        <f>MA1SONY[[#This Row],[Abs Erorr 1]]/MA1SONY[[#This Row],[Adj Close]]</f>
        <v>1.2532435671793711E-2</v>
      </c>
      <c r="I388" s="31">
        <f t="shared" si="28"/>
        <v>124.53536666666666</v>
      </c>
      <c r="J388" s="34">
        <f>(MA1SONY[[#This Row],[Adj Close]]-MA1SONY[[#This Row],[3-MA]])</f>
        <v>-1.6382666666666665</v>
      </c>
      <c r="K388" s="18">
        <f t="shared" si="27"/>
        <v>2.6839176711111108</v>
      </c>
      <c r="L388" s="18">
        <f>ABS(MA1SONY[[#This Row],[Erorr 2]])</f>
        <v>1.6382666666666665</v>
      </c>
      <c r="M388" s="33">
        <f>MA1SONY[[#This Row],[Abs Erorr 2]]/MA1SONY[[#This Row],[Adj Close]]</f>
        <v>1.3330393204287706E-2</v>
      </c>
      <c r="N388" s="31">
        <f t="shared" si="29"/>
        <v>123.97621666666664</v>
      </c>
      <c r="O388" s="35">
        <f>MA1SONY[[#This Row],[Adj Close]]-MA1SONY[[#This Row],[6-MA]]</f>
        <v>-1.0791166666666498</v>
      </c>
      <c r="P388" s="18">
        <f>(MA1SONY[[#This Row],[Adj Close]]-N388)^2</f>
        <v>1.1644927802777414</v>
      </c>
      <c r="Q388" s="18">
        <f>ABS(MA1SONY[[#This Row],[Erorr 3]])</f>
        <v>1.0791166666666498</v>
      </c>
      <c r="R388" s="36">
        <f>MA1SONY[[#This Row],[Abs Erorr 3]]/MA1SONY[[#This Row],[Adj Close]]</f>
        <v>8.7806519980263963E-3</v>
      </c>
    </row>
    <row r="389" spans="2:18">
      <c r="B389" s="26">
        <v>44344.291666666664</v>
      </c>
      <c r="C389" s="22">
        <v>122.23990000000001</v>
      </c>
      <c r="D389" s="31">
        <f t="shared" ref="D389:D452" si="31">C388</f>
        <v>122.89709999999999</v>
      </c>
      <c r="E389" s="32">
        <f>MA1SONY[[#This Row],[Adj Close]]-MA1SONY[[#This Row],[Naive Trend ]]</f>
        <v>-0.6571999999999889</v>
      </c>
      <c r="F389" s="22">
        <f t="shared" si="30"/>
        <v>0.43191183999998539</v>
      </c>
      <c r="G389" s="22">
        <f>ABS(MA1SONY[[#This Row],[Erorr 1]])</f>
        <v>0.6571999999999889</v>
      </c>
      <c r="H389" s="33">
        <f>MA1SONY[[#This Row],[Abs Erorr 1]]/MA1SONY[[#This Row],[Adj Close]]</f>
        <v>5.3763132986855266E-3</v>
      </c>
      <c r="I389" s="31">
        <f t="shared" si="28"/>
        <v>123.94023333333332</v>
      </c>
      <c r="J389" s="34">
        <f>(MA1SONY[[#This Row],[Adj Close]]-MA1SONY[[#This Row],[3-MA]])</f>
        <v>-1.7003333333333188</v>
      </c>
      <c r="K389" s="18">
        <f t="shared" si="27"/>
        <v>2.891133444444395</v>
      </c>
      <c r="L389" s="18">
        <f>ABS(MA1SONY[[#This Row],[Erorr 2]])</f>
        <v>1.7003333333333188</v>
      </c>
      <c r="M389" s="33">
        <f>MA1SONY[[#This Row],[Abs Erorr 2]]/MA1SONY[[#This Row],[Adj Close]]</f>
        <v>1.3909806318013338E-2</v>
      </c>
      <c r="N389" s="31">
        <f t="shared" si="29"/>
        <v>124.07266666666668</v>
      </c>
      <c r="O389" s="35">
        <f>MA1SONY[[#This Row],[Adj Close]]-MA1SONY[[#This Row],[6-MA]]</f>
        <v>-1.8327666666666715</v>
      </c>
      <c r="P389" s="18">
        <f>(MA1SONY[[#This Row],[Adj Close]]-N389)^2</f>
        <v>3.3590336544444623</v>
      </c>
      <c r="Q389" s="18">
        <f>ABS(MA1SONY[[#This Row],[Erorr 3]])</f>
        <v>1.8327666666666715</v>
      </c>
      <c r="R389" s="36">
        <f>MA1SONY[[#This Row],[Abs Erorr 3]]/MA1SONY[[#This Row],[Adj Close]]</f>
        <v>1.4993195075148716E-2</v>
      </c>
    </row>
    <row r="390" spans="2:18">
      <c r="B390" s="26">
        <v>44348.291666666664</v>
      </c>
      <c r="C390" s="22">
        <v>121.9161</v>
      </c>
      <c r="D390" s="31">
        <f t="shared" si="31"/>
        <v>122.23990000000001</v>
      </c>
      <c r="E390" s="32">
        <f>MA1SONY[[#This Row],[Adj Close]]-MA1SONY[[#This Row],[Naive Trend ]]</f>
        <v>-0.32380000000000564</v>
      </c>
      <c r="F390" s="22">
        <f t="shared" si="30"/>
        <v>0.10484644000000365</v>
      </c>
      <c r="G390" s="22">
        <f>ABS(MA1SONY[[#This Row],[Erorr 1]])</f>
        <v>0.32380000000000564</v>
      </c>
      <c r="H390" s="33">
        <f>MA1SONY[[#This Row],[Abs Erorr 1]]/MA1SONY[[#This Row],[Adj Close]]</f>
        <v>2.6559248532392822E-3</v>
      </c>
      <c r="I390" s="31">
        <f t="shared" si="28"/>
        <v>123.19143333333334</v>
      </c>
      <c r="J390" s="34">
        <f>(MA1SONY[[#This Row],[Adj Close]]-MA1SONY[[#This Row],[3-MA]])</f>
        <v>-1.2753333333333359</v>
      </c>
      <c r="K390" s="18">
        <f t="shared" ref="K390:K453" si="32">(C390-I390)^2</f>
        <v>1.6264751111111175</v>
      </c>
      <c r="L390" s="18">
        <f>ABS(MA1SONY[[#This Row],[Erorr 2]])</f>
        <v>1.2753333333333359</v>
      </c>
      <c r="M390" s="33">
        <f>MA1SONY[[#This Row],[Abs Erorr 2]]/MA1SONY[[#This Row],[Adj Close]]</f>
        <v>1.0460745818914286E-2</v>
      </c>
      <c r="N390" s="31">
        <f t="shared" si="29"/>
        <v>123.63123333333334</v>
      </c>
      <c r="O390" s="35">
        <f>MA1SONY[[#This Row],[Adj Close]]-MA1SONY[[#This Row],[6-MA]]</f>
        <v>-1.7151333333333412</v>
      </c>
      <c r="P390" s="18">
        <f>(MA1SONY[[#This Row],[Adj Close]]-N390)^2</f>
        <v>2.9416823511111381</v>
      </c>
      <c r="Q390" s="18">
        <f>ABS(MA1SONY[[#This Row],[Erorr 3]])</f>
        <v>1.7151333333333412</v>
      </c>
      <c r="R390" s="36">
        <f>MA1SONY[[#This Row],[Abs Erorr 3]]/MA1SONY[[#This Row],[Adj Close]]</f>
        <v>1.4068144677637664E-2</v>
      </c>
    </row>
    <row r="391" spans="2:18">
      <c r="B391" s="26">
        <v>44349.291666666664</v>
      </c>
      <c r="C391" s="22">
        <v>122.68129999999999</v>
      </c>
      <c r="D391" s="31">
        <f t="shared" si="31"/>
        <v>121.9161</v>
      </c>
      <c r="E391" s="32">
        <f>MA1SONY[[#This Row],[Adj Close]]-MA1SONY[[#This Row],[Naive Trend ]]</f>
        <v>0.765199999999993</v>
      </c>
      <c r="F391" s="22">
        <f t="shared" si="30"/>
        <v>0.58553103999998923</v>
      </c>
      <c r="G391" s="22">
        <f>ABS(MA1SONY[[#This Row],[Erorr 1]])</f>
        <v>0.765199999999993</v>
      </c>
      <c r="H391" s="33">
        <f>MA1SONY[[#This Row],[Abs Erorr 1]]/MA1SONY[[#This Row],[Adj Close]]</f>
        <v>6.2372994091193443E-3</v>
      </c>
      <c r="I391" s="31">
        <f t="shared" ref="I391:I454" si="33">AVERAGE(C388:C390)</f>
        <v>122.35103333333332</v>
      </c>
      <c r="J391" s="34">
        <f>(MA1SONY[[#This Row],[Adj Close]]-MA1SONY[[#This Row],[3-MA]])</f>
        <v>0.33026666666667381</v>
      </c>
      <c r="K391" s="18">
        <f t="shared" si="32"/>
        <v>0.10907607111111584</v>
      </c>
      <c r="L391" s="18">
        <f>ABS(MA1SONY[[#This Row],[Erorr 2]])</f>
        <v>0.33026666666667381</v>
      </c>
      <c r="M391" s="33">
        <f>MA1SONY[[#This Row],[Abs Erorr 2]]/MA1SONY[[#This Row],[Adj Close]]</f>
        <v>2.6920701579350222E-3</v>
      </c>
      <c r="N391" s="31">
        <f t="shared" si="29"/>
        <v>123.4432</v>
      </c>
      <c r="O391" s="35">
        <f>MA1SONY[[#This Row],[Adj Close]]-MA1SONY[[#This Row],[6-MA]]</f>
        <v>-0.76190000000001135</v>
      </c>
      <c r="P391" s="18">
        <f>(MA1SONY[[#This Row],[Adj Close]]-N391)^2</f>
        <v>0.58049161000001726</v>
      </c>
      <c r="Q391" s="18">
        <f>ABS(MA1SONY[[#This Row],[Erorr 3]])</f>
        <v>0.76190000000001135</v>
      </c>
      <c r="R391" s="36">
        <f>MA1SONY[[#This Row],[Abs Erorr 3]]/MA1SONY[[#This Row],[Adj Close]]</f>
        <v>6.2104004440775521E-3</v>
      </c>
    </row>
    <row r="392" spans="2:18">
      <c r="B392" s="26">
        <v>44350.291666666664</v>
      </c>
      <c r="C392" s="22">
        <v>121.1902</v>
      </c>
      <c r="D392" s="31">
        <f t="shared" si="31"/>
        <v>122.68129999999999</v>
      </c>
      <c r="E392" s="32">
        <f>MA1SONY[[#This Row],[Adj Close]]-MA1SONY[[#This Row],[Naive Trend ]]</f>
        <v>-1.4910999999999888</v>
      </c>
      <c r="F392" s="22">
        <f t="shared" si="30"/>
        <v>2.2233792099999663</v>
      </c>
      <c r="G392" s="22">
        <f>ABS(MA1SONY[[#This Row],[Erorr 1]])</f>
        <v>1.4910999999999888</v>
      </c>
      <c r="H392" s="33">
        <f>MA1SONY[[#This Row],[Abs Erorr 1]]/MA1SONY[[#This Row],[Adj Close]]</f>
        <v>1.2303800142255635E-2</v>
      </c>
      <c r="I392" s="31">
        <f t="shared" si="33"/>
        <v>122.27910000000001</v>
      </c>
      <c r="J392" s="34">
        <f>(MA1SONY[[#This Row],[Adj Close]]-MA1SONY[[#This Row],[3-MA]])</f>
        <v>-1.0889000000000095</v>
      </c>
      <c r="K392" s="18">
        <f t="shared" si="32"/>
        <v>1.1857032100000207</v>
      </c>
      <c r="L392" s="18">
        <f>ABS(MA1SONY[[#This Row],[Erorr 2]])</f>
        <v>1.0889000000000095</v>
      </c>
      <c r="M392" s="33">
        <f>MA1SONY[[#This Row],[Abs Erorr 2]]/MA1SONY[[#This Row],[Adj Close]]</f>
        <v>8.985049946282863E-3</v>
      </c>
      <c r="N392" s="31">
        <f t="shared" si="29"/>
        <v>123.10966666666667</v>
      </c>
      <c r="O392" s="35">
        <f>MA1SONY[[#This Row],[Adj Close]]-MA1SONY[[#This Row],[6-MA]]</f>
        <v>-1.9194666666666649</v>
      </c>
      <c r="P392" s="18">
        <f>(MA1SONY[[#This Row],[Adj Close]]-N392)^2</f>
        <v>3.6843522844444374</v>
      </c>
      <c r="Q392" s="18">
        <f>ABS(MA1SONY[[#This Row],[Erorr 3]])</f>
        <v>1.9194666666666649</v>
      </c>
      <c r="R392" s="36">
        <f>MA1SONY[[#This Row],[Abs Erorr 3]]/MA1SONY[[#This Row],[Adj Close]]</f>
        <v>1.5838464386284244E-2</v>
      </c>
    </row>
    <row r="393" spans="2:18">
      <c r="B393" s="26">
        <v>44351.291666666664</v>
      </c>
      <c r="C393" s="22">
        <v>123.49550000000001</v>
      </c>
      <c r="D393" s="31">
        <f t="shared" si="31"/>
        <v>121.1902</v>
      </c>
      <c r="E393" s="32">
        <f>MA1SONY[[#This Row],[Adj Close]]-MA1SONY[[#This Row],[Naive Trend ]]</f>
        <v>2.3053000000000026</v>
      </c>
      <c r="F393" s="22">
        <f t="shared" si="30"/>
        <v>5.3144080900000121</v>
      </c>
      <c r="G393" s="22">
        <f>ABS(MA1SONY[[#This Row],[Erorr 1]])</f>
        <v>2.3053000000000026</v>
      </c>
      <c r="H393" s="33">
        <f>MA1SONY[[#This Row],[Abs Erorr 1]]/MA1SONY[[#This Row],[Adj Close]]</f>
        <v>1.8667076938026102E-2</v>
      </c>
      <c r="I393" s="31">
        <f t="shared" si="33"/>
        <v>121.92919999999999</v>
      </c>
      <c r="J393" s="34">
        <f>(MA1SONY[[#This Row],[Adj Close]]-MA1SONY[[#This Row],[3-MA]])</f>
        <v>1.5663000000000125</v>
      </c>
      <c r="K393" s="18">
        <f t="shared" si="32"/>
        <v>2.4532956900000391</v>
      </c>
      <c r="L393" s="18">
        <f>ABS(MA1SONY[[#This Row],[Erorr 2]])</f>
        <v>1.5663000000000125</v>
      </c>
      <c r="M393" s="33">
        <f>MA1SONY[[#This Row],[Abs Erorr 2]]/MA1SONY[[#This Row],[Adj Close]]</f>
        <v>1.2683053228660254E-2</v>
      </c>
      <c r="N393" s="31">
        <f t="shared" si="29"/>
        <v>122.56031666666667</v>
      </c>
      <c r="O393" s="35">
        <f>MA1SONY[[#This Row],[Adj Close]]-MA1SONY[[#This Row],[6-MA]]</f>
        <v>0.93518333333334169</v>
      </c>
      <c r="P393" s="18">
        <f>(MA1SONY[[#This Row],[Adj Close]]-N393)^2</f>
        <v>0.87456786694446009</v>
      </c>
      <c r="Q393" s="18">
        <f>ABS(MA1SONY[[#This Row],[Erorr 3]])</f>
        <v>0.93518333333334169</v>
      </c>
      <c r="R393" s="36">
        <f>MA1SONY[[#This Row],[Abs Erorr 3]]/MA1SONY[[#This Row],[Adj Close]]</f>
        <v>7.5726106079439465E-3</v>
      </c>
    </row>
    <row r="394" spans="2:18">
      <c r="B394" s="26">
        <v>44354.291666666664</v>
      </c>
      <c r="C394" s="22">
        <v>123.50530000000001</v>
      </c>
      <c r="D394" s="31">
        <f t="shared" si="31"/>
        <v>123.49550000000001</v>
      </c>
      <c r="E394" s="32">
        <f>MA1SONY[[#This Row],[Adj Close]]-MA1SONY[[#This Row],[Naive Trend ]]</f>
        <v>9.7999999999984766E-3</v>
      </c>
      <c r="F394" s="22">
        <f t="shared" si="30"/>
        <v>9.6039999999970139E-5</v>
      </c>
      <c r="G394" s="22">
        <f>ABS(MA1SONY[[#This Row],[Erorr 1]])</f>
        <v>9.7999999999984766E-3</v>
      </c>
      <c r="H394" s="33">
        <f>MA1SONY[[#This Row],[Abs Erorr 1]]/MA1SONY[[#This Row],[Adj Close]]</f>
        <v>7.9348821467568407E-5</v>
      </c>
      <c r="I394" s="31">
        <f t="shared" si="33"/>
        <v>122.45566666666667</v>
      </c>
      <c r="J394" s="34">
        <f>(MA1SONY[[#This Row],[Adj Close]]-MA1SONY[[#This Row],[3-MA]])</f>
        <v>1.0496333333333325</v>
      </c>
      <c r="K394" s="18">
        <f t="shared" si="32"/>
        <v>1.1017301344444428</v>
      </c>
      <c r="L394" s="18">
        <f>ABS(MA1SONY[[#This Row],[Erorr 2]])</f>
        <v>1.0496333333333325</v>
      </c>
      <c r="M394" s="33">
        <f>MA1SONY[[#This Row],[Abs Erorr 2]]/MA1SONY[[#This Row],[Adj Close]]</f>
        <v>8.4986906094988036E-3</v>
      </c>
      <c r="N394" s="31">
        <f t="shared" ref="N394:N457" si="34">AVERAGE(C388:C393)</f>
        <v>122.40334999999999</v>
      </c>
      <c r="O394" s="35">
        <f>MA1SONY[[#This Row],[Adj Close]]-MA1SONY[[#This Row],[6-MA]]</f>
        <v>1.1019500000000164</v>
      </c>
      <c r="P394" s="18">
        <f>(MA1SONY[[#This Row],[Adj Close]]-N394)^2</f>
        <v>1.2142938025000363</v>
      </c>
      <c r="Q394" s="18">
        <f>ABS(MA1SONY[[#This Row],[Erorr 3]])</f>
        <v>1.1019500000000164</v>
      </c>
      <c r="R394" s="36">
        <f>MA1SONY[[#This Row],[Abs Erorr 3]]/MA1SONY[[#This Row],[Adj Close]]</f>
        <v>8.9222891649185614E-3</v>
      </c>
    </row>
    <row r="395" spans="2:18">
      <c r="B395" s="26">
        <v>44355.291666666664</v>
      </c>
      <c r="C395" s="22">
        <v>124.32940000000001</v>
      </c>
      <c r="D395" s="31">
        <f t="shared" si="31"/>
        <v>123.50530000000001</v>
      </c>
      <c r="E395" s="32">
        <f>MA1SONY[[#This Row],[Adj Close]]-MA1SONY[[#This Row],[Naive Trend ]]</f>
        <v>0.82410000000000139</v>
      </c>
      <c r="F395" s="22">
        <f t="shared" si="30"/>
        <v>0.67914081000000226</v>
      </c>
      <c r="G395" s="22">
        <f>ABS(MA1SONY[[#This Row],[Erorr 1]])</f>
        <v>0.82410000000000139</v>
      </c>
      <c r="H395" s="33">
        <f>MA1SONY[[#This Row],[Abs Erorr 1]]/MA1SONY[[#This Row],[Adj Close]]</f>
        <v>6.6283598247880333E-3</v>
      </c>
      <c r="I395" s="31">
        <f t="shared" si="33"/>
        <v>122.73033333333335</v>
      </c>
      <c r="J395" s="34">
        <f>(MA1SONY[[#This Row],[Adj Close]]-MA1SONY[[#This Row],[3-MA]])</f>
        <v>1.5990666666666584</v>
      </c>
      <c r="K395" s="18">
        <f t="shared" si="32"/>
        <v>2.557014204444418</v>
      </c>
      <c r="L395" s="18">
        <f>ABS(MA1SONY[[#This Row],[Erorr 2]])</f>
        <v>1.5990666666666584</v>
      </c>
      <c r="M395" s="33">
        <f>MA1SONY[[#This Row],[Abs Erorr 2]]/MA1SONY[[#This Row],[Adj Close]]</f>
        <v>1.2861532884954471E-2</v>
      </c>
      <c r="N395" s="31">
        <f t="shared" si="34"/>
        <v>122.50471666666668</v>
      </c>
      <c r="O395" s="35">
        <f>MA1SONY[[#This Row],[Adj Close]]-MA1SONY[[#This Row],[6-MA]]</f>
        <v>1.8246833333333257</v>
      </c>
      <c r="P395" s="18">
        <f>(MA1SONY[[#This Row],[Adj Close]]-N395)^2</f>
        <v>3.3294692669444164</v>
      </c>
      <c r="Q395" s="18">
        <f>ABS(MA1SONY[[#This Row],[Erorr 3]])</f>
        <v>1.8246833333333257</v>
      </c>
      <c r="R395" s="36">
        <f>MA1SONY[[#This Row],[Abs Erorr 3]]/MA1SONY[[#This Row],[Adj Close]]</f>
        <v>1.4676201552756835E-2</v>
      </c>
    </row>
    <row r="396" spans="2:18">
      <c r="B396" s="26">
        <v>44356.291666666664</v>
      </c>
      <c r="C396" s="22">
        <v>124.7119</v>
      </c>
      <c r="D396" s="31">
        <f t="shared" si="31"/>
        <v>124.32940000000001</v>
      </c>
      <c r="E396" s="32">
        <f>MA1SONY[[#This Row],[Adj Close]]-MA1SONY[[#This Row],[Naive Trend ]]</f>
        <v>0.38249999999999318</v>
      </c>
      <c r="F396" s="22">
        <f t="shared" si="30"/>
        <v>0.14630624999999478</v>
      </c>
      <c r="G396" s="22">
        <f>ABS(MA1SONY[[#This Row],[Erorr 1]])</f>
        <v>0.38249999999999318</v>
      </c>
      <c r="H396" s="33">
        <f>MA1SONY[[#This Row],[Abs Erorr 1]]/MA1SONY[[#This Row],[Adj Close]]</f>
        <v>3.0670689805864008E-3</v>
      </c>
      <c r="I396" s="31">
        <f t="shared" si="33"/>
        <v>123.77673333333335</v>
      </c>
      <c r="J396" s="34">
        <f>(MA1SONY[[#This Row],[Adj Close]]-MA1SONY[[#This Row],[3-MA]])</f>
        <v>0.93516666666664605</v>
      </c>
      <c r="K396" s="18">
        <f t="shared" si="32"/>
        <v>0.87453669444440585</v>
      </c>
      <c r="L396" s="18">
        <f>ABS(MA1SONY[[#This Row],[Erorr 2]])</f>
        <v>0.93516666666664605</v>
      </c>
      <c r="M396" s="33">
        <f>MA1SONY[[#This Row],[Abs Erorr 2]]/MA1SONY[[#This Row],[Adj Close]]</f>
        <v>7.4986161438214483E-3</v>
      </c>
      <c r="N396" s="31">
        <f t="shared" si="34"/>
        <v>122.85296666666666</v>
      </c>
      <c r="O396" s="35">
        <f>MA1SONY[[#This Row],[Adj Close]]-MA1SONY[[#This Row],[6-MA]]</f>
        <v>1.85893333333334</v>
      </c>
      <c r="P396" s="18">
        <f>(MA1SONY[[#This Row],[Adj Close]]-N396)^2</f>
        <v>3.4556331377778027</v>
      </c>
      <c r="Q396" s="18">
        <f>ABS(MA1SONY[[#This Row],[Erorr 3]])</f>
        <v>1.85893333333334</v>
      </c>
      <c r="R396" s="36">
        <f>MA1SONY[[#This Row],[Abs Erorr 3]]/MA1SONY[[#This Row],[Adj Close]]</f>
        <v>1.4905821604300311E-2</v>
      </c>
    </row>
    <row r="397" spans="2:18">
      <c r="B397" s="26">
        <v>44357.291666666664</v>
      </c>
      <c r="C397" s="22">
        <v>123.71129999999999</v>
      </c>
      <c r="D397" s="31">
        <f t="shared" si="31"/>
        <v>124.7119</v>
      </c>
      <c r="E397" s="32">
        <f>MA1SONY[[#This Row],[Adj Close]]-MA1SONY[[#This Row],[Naive Trend ]]</f>
        <v>-1.0006000000000057</v>
      </c>
      <c r="F397" s="22">
        <f t="shared" si="30"/>
        <v>1.0012003600000114</v>
      </c>
      <c r="G397" s="22">
        <f>ABS(MA1SONY[[#This Row],[Erorr 1]])</f>
        <v>1.0006000000000057</v>
      </c>
      <c r="H397" s="33">
        <f>MA1SONY[[#This Row],[Abs Erorr 1]]/MA1SONY[[#This Row],[Adj Close]]</f>
        <v>8.0881859619938174E-3</v>
      </c>
      <c r="I397" s="31">
        <f t="shared" si="33"/>
        <v>124.18220000000001</v>
      </c>
      <c r="J397" s="34">
        <f>(MA1SONY[[#This Row],[Adj Close]]-MA1SONY[[#This Row],[3-MA]])</f>
        <v>-0.47090000000001453</v>
      </c>
      <c r="K397" s="18">
        <f t="shared" si="32"/>
        <v>0.22174681000001367</v>
      </c>
      <c r="L397" s="18">
        <f>ABS(MA1SONY[[#This Row],[Erorr 2]])</f>
        <v>0.47090000000001453</v>
      </c>
      <c r="M397" s="33">
        <f>MA1SONY[[#This Row],[Abs Erorr 2]]/MA1SONY[[#This Row],[Adj Close]]</f>
        <v>3.8064429037607279E-3</v>
      </c>
      <c r="N397" s="31">
        <f t="shared" si="34"/>
        <v>123.31893333333333</v>
      </c>
      <c r="O397" s="35">
        <f>MA1SONY[[#This Row],[Adj Close]]-MA1SONY[[#This Row],[6-MA]]</f>
        <v>0.39236666666666054</v>
      </c>
      <c r="P397" s="18">
        <f>(MA1SONY[[#This Row],[Adj Close]]-N397)^2</f>
        <v>0.15395160111110631</v>
      </c>
      <c r="Q397" s="18">
        <f>ABS(MA1SONY[[#This Row],[Erorr 3]])</f>
        <v>0.39236666666666054</v>
      </c>
      <c r="R397" s="36">
        <f>MA1SONY[[#This Row],[Abs Erorr 3]]/MA1SONY[[#This Row],[Adj Close]]</f>
        <v>3.1716315863357719E-3</v>
      </c>
    </row>
    <row r="398" spans="2:18">
      <c r="B398" s="26">
        <v>44358.291666666664</v>
      </c>
      <c r="C398" s="22">
        <v>124.9278</v>
      </c>
      <c r="D398" s="31">
        <f t="shared" si="31"/>
        <v>123.71129999999999</v>
      </c>
      <c r="E398" s="32">
        <f>MA1SONY[[#This Row],[Adj Close]]-MA1SONY[[#This Row],[Naive Trend ]]</f>
        <v>1.2165000000000106</v>
      </c>
      <c r="F398" s="22">
        <f t="shared" si="30"/>
        <v>1.4798722500000256</v>
      </c>
      <c r="G398" s="22">
        <f>ABS(MA1SONY[[#This Row],[Erorr 1]])</f>
        <v>1.2165000000000106</v>
      </c>
      <c r="H398" s="33">
        <f>MA1SONY[[#This Row],[Abs Erorr 1]]/MA1SONY[[#This Row],[Adj Close]]</f>
        <v>9.7376244518834927E-3</v>
      </c>
      <c r="I398" s="31">
        <f t="shared" si="33"/>
        <v>124.25086666666668</v>
      </c>
      <c r="J398" s="34">
        <f>(MA1SONY[[#This Row],[Adj Close]]-MA1SONY[[#This Row],[3-MA]])</f>
        <v>0.67693333333332362</v>
      </c>
      <c r="K398" s="18">
        <f t="shared" si="32"/>
        <v>0.45823873777776464</v>
      </c>
      <c r="L398" s="18">
        <f>ABS(MA1SONY[[#This Row],[Erorr 2]])</f>
        <v>0.67693333333332362</v>
      </c>
      <c r="M398" s="33">
        <f>MA1SONY[[#This Row],[Abs Erorr 2]]/MA1SONY[[#This Row],[Adj Close]]</f>
        <v>5.4185964479749387E-3</v>
      </c>
      <c r="N398" s="31">
        <f t="shared" si="34"/>
        <v>123.49060000000001</v>
      </c>
      <c r="O398" s="35">
        <f>MA1SONY[[#This Row],[Adj Close]]-MA1SONY[[#This Row],[6-MA]]</f>
        <v>1.43719999999999</v>
      </c>
      <c r="P398" s="18">
        <f>(MA1SONY[[#This Row],[Adj Close]]-N398)^2</f>
        <v>2.0655438399999713</v>
      </c>
      <c r="Q398" s="18">
        <f>ABS(MA1SONY[[#This Row],[Erorr 3]])</f>
        <v>1.43719999999999</v>
      </c>
      <c r="R398" s="36">
        <f>MA1SONY[[#This Row],[Abs Erorr 3]]/MA1SONY[[#This Row],[Adj Close]]</f>
        <v>1.1504244851826335E-2</v>
      </c>
    </row>
    <row r="399" spans="2:18">
      <c r="B399" s="26">
        <v>44361.291666666664</v>
      </c>
      <c r="C399" s="22">
        <v>127.9982</v>
      </c>
      <c r="D399" s="31">
        <f t="shared" si="31"/>
        <v>124.9278</v>
      </c>
      <c r="E399" s="32">
        <f>MA1SONY[[#This Row],[Adj Close]]-MA1SONY[[#This Row],[Naive Trend ]]</f>
        <v>3.0703999999999922</v>
      </c>
      <c r="F399" s="22">
        <f t="shared" si="30"/>
        <v>9.4273561599999525</v>
      </c>
      <c r="G399" s="22">
        <f>ABS(MA1SONY[[#This Row],[Erorr 1]])</f>
        <v>3.0703999999999922</v>
      </c>
      <c r="H399" s="33">
        <f>MA1SONY[[#This Row],[Abs Erorr 1]]/MA1SONY[[#This Row],[Adj Close]]</f>
        <v>2.398783732896238E-2</v>
      </c>
      <c r="I399" s="31">
        <f t="shared" si="33"/>
        <v>124.45033333333333</v>
      </c>
      <c r="J399" s="34">
        <f>(MA1SONY[[#This Row],[Adj Close]]-MA1SONY[[#This Row],[3-MA]])</f>
        <v>3.5478666666666641</v>
      </c>
      <c r="K399" s="18">
        <f t="shared" si="32"/>
        <v>12.587357884444426</v>
      </c>
      <c r="L399" s="18">
        <f>ABS(MA1SONY[[#This Row],[Erorr 2]])</f>
        <v>3.5478666666666641</v>
      </c>
      <c r="M399" s="33">
        <f>MA1SONY[[#This Row],[Abs Erorr 2]]/MA1SONY[[#This Row],[Adj Close]]</f>
        <v>2.7718098119088114E-2</v>
      </c>
      <c r="N399" s="31">
        <f t="shared" si="34"/>
        <v>124.11353333333335</v>
      </c>
      <c r="O399" s="35">
        <f>MA1SONY[[#This Row],[Adj Close]]-MA1SONY[[#This Row],[6-MA]]</f>
        <v>3.8846666666666465</v>
      </c>
      <c r="P399" s="18">
        <f>(MA1SONY[[#This Row],[Adj Close]]-N399)^2</f>
        <v>15.090635111110954</v>
      </c>
      <c r="Q399" s="18">
        <f>ABS(MA1SONY[[#This Row],[Erorr 3]])</f>
        <v>3.8846666666666465</v>
      </c>
      <c r="R399" s="36">
        <f>MA1SONY[[#This Row],[Abs Erorr 3]]/MA1SONY[[#This Row],[Adj Close]]</f>
        <v>3.0349385121561448E-2</v>
      </c>
    </row>
    <row r="400" spans="2:18">
      <c r="B400" s="26">
        <v>44362.291666666664</v>
      </c>
      <c r="C400" s="22">
        <v>127.1742</v>
      </c>
      <c r="D400" s="31">
        <f t="shared" si="31"/>
        <v>127.9982</v>
      </c>
      <c r="E400" s="32">
        <f>MA1SONY[[#This Row],[Adj Close]]-MA1SONY[[#This Row],[Naive Trend ]]</f>
        <v>-0.82399999999999807</v>
      </c>
      <c r="F400" s="22">
        <f t="shared" si="30"/>
        <v>0.6789759999999968</v>
      </c>
      <c r="G400" s="22">
        <f>ABS(MA1SONY[[#This Row],[Erorr 1]])</f>
        <v>0.82399999999999807</v>
      </c>
      <c r="H400" s="33">
        <f>MA1SONY[[#This Row],[Abs Erorr 1]]/MA1SONY[[#This Row],[Adj Close]]</f>
        <v>6.479301619353596E-3</v>
      </c>
      <c r="I400" s="31">
        <f t="shared" si="33"/>
        <v>125.54576666666667</v>
      </c>
      <c r="J400" s="34">
        <f>(MA1SONY[[#This Row],[Adj Close]]-MA1SONY[[#This Row],[3-MA]])</f>
        <v>1.6284333333333336</v>
      </c>
      <c r="K400" s="18">
        <f t="shared" si="32"/>
        <v>2.6517951211111122</v>
      </c>
      <c r="L400" s="18">
        <f>ABS(MA1SONY[[#This Row],[Erorr 2]])</f>
        <v>1.6284333333333336</v>
      </c>
      <c r="M400" s="33">
        <f>MA1SONY[[#This Row],[Abs Erorr 2]]/MA1SONY[[#This Row],[Adj Close]]</f>
        <v>1.2804746036014645E-2</v>
      </c>
      <c r="N400" s="31">
        <f t="shared" si="34"/>
        <v>124.86398333333334</v>
      </c>
      <c r="O400" s="35">
        <f>MA1SONY[[#This Row],[Adj Close]]-MA1SONY[[#This Row],[6-MA]]</f>
        <v>2.3102166666666619</v>
      </c>
      <c r="P400" s="18">
        <f>(MA1SONY[[#This Row],[Adj Close]]-N400)^2</f>
        <v>5.3371010469444222</v>
      </c>
      <c r="Q400" s="18">
        <f>ABS(MA1SONY[[#This Row],[Erorr 3]])</f>
        <v>2.3102166666666619</v>
      </c>
      <c r="R400" s="36">
        <f>MA1SONY[[#This Row],[Abs Erorr 3]]/MA1SONY[[#This Row],[Adj Close]]</f>
        <v>1.816576527838714E-2</v>
      </c>
    </row>
    <row r="401" spans="2:18">
      <c r="B401" s="26">
        <v>44363.291666666664</v>
      </c>
      <c r="C401" s="22">
        <v>127.67449999999999</v>
      </c>
      <c r="D401" s="31">
        <f t="shared" si="31"/>
        <v>127.1742</v>
      </c>
      <c r="E401" s="32">
        <f>MA1SONY[[#This Row],[Adj Close]]-MA1SONY[[#This Row],[Naive Trend ]]</f>
        <v>0.50029999999999575</v>
      </c>
      <c r="F401" s="22">
        <f t="shared" si="30"/>
        <v>0.25030008999999576</v>
      </c>
      <c r="G401" s="22">
        <f>ABS(MA1SONY[[#This Row],[Erorr 1]])</f>
        <v>0.50029999999999575</v>
      </c>
      <c r="H401" s="33">
        <f>MA1SONY[[#This Row],[Abs Erorr 1]]/MA1SONY[[#This Row],[Adj Close]]</f>
        <v>3.9185585218661188E-3</v>
      </c>
      <c r="I401" s="31">
        <f t="shared" si="33"/>
        <v>126.70006666666666</v>
      </c>
      <c r="J401" s="34">
        <f>(MA1SONY[[#This Row],[Adj Close]]-MA1SONY[[#This Row],[3-MA]])</f>
        <v>0.97443333333333726</v>
      </c>
      <c r="K401" s="18">
        <f t="shared" si="32"/>
        <v>0.94952032111111873</v>
      </c>
      <c r="L401" s="18">
        <f>ABS(MA1SONY[[#This Row],[Erorr 2]])</f>
        <v>0.97443333333333726</v>
      </c>
      <c r="M401" s="33">
        <f>MA1SONY[[#This Row],[Abs Erorr 2]]/MA1SONY[[#This Row],[Adj Close]]</f>
        <v>7.632168783377552E-3</v>
      </c>
      <c r="N401" s="31">
        <f t="shared" si="34"/>
        <v>125.47546666666666</v>
      </c>
      <c r="O401" s="35">
        <f>MA1SONY[[#This Row],[Adj Close]]-MA1SONY[[#This Row],[6-MA]]</f>
        <v>2.1990333333333325</v>
      </c>
      <c r="P401" s="18">
        <f>(MA1SONY[[#This Row],[Adj Close]]-N401)^2</f>
        <v>4.8357476011111071</v>
      </c>
      <c r="Q401" s="18">
        <f>ABS(MA1SONY[[#This Row],[Erorr 3]])</f>
        <v>2.1990333333333325</v>
      </c>
      <c r="R401" s="36">
        <f>MA1SONY[[#This Row],[Abs Erorr 3]]/MA1SONY[[#This Row],[Adj Close]]</f>
        <v>1.722374736798133E-2</v>
      </c>
    </row>
    <row r="402" spans="2:18">
      <c r="B402" s="26">
        <v>44364.291666666664</v>
      </c>
      <c r="C402" s="22">
        <v>129.2833</v>
      </c>
      <c r="D402" s="31">
        <f t="shared" si="31"/>
        <v>127.67449999999999</v>
      </c>
      <c r="E402" s="32">
        <f>MA1SONY[[#This Row],[Adj Close]]-MA1SONY[[#This Row],[Naive Trend ]]</f>
        <v>1.6088000000000022</v>
      </c>
      <c r="F402" s="22">
        <f t="shared" si="30"/>
        <v>2.588237440000007</v>
      </c>
      <c r="G402" s="22">
        <f>ABS(MA1SONY[[#This Row],[Erorr 1]])</f>
        <v>1.6088000000000022</v>
      </c>
      <c r="H402" s="33">
        <f>MA1SONY[[#This Row],[Abs Erorr 1]]/MA1SONY[[#This Row],[Adj Close]]</f>
        <v>1.2443989285545793E-2</v>
      </c>
      <c r="I402" s="31">
        <f t="shared" si="33"/>
        <v>127.61563333333334</v>
      </c>
      <c r="J402" s="34">
        <f>(MA1SONY[[#This Row],[Adj Close]]-MA1SONY[[#This Row],[3-MA]])</f>
        <v>1.667666666666662</v>
      </c>
      <c r="K402" s="18">
        <f t="shared" si="32"/>
        <v>2.7811121111110952</v>
      </c>
      <c r="L402" s="18">
        <f>ABS(MA1SONY[[#This Row],[Erorr 2]])</f>
        <v>1.667666666666662</v>
      </c>
      <c r="M402" s="33">
        <f>MA1SONY[[#This Row],[Abs Erorr 2]]/MA1SONY[[#This Row],[Adj Close]]</f>
        <v>1.2899320072017516E-2</v>
      </c>
      <c r="N402" s="31">
        <f t="shared" si="34"/>
        <v>126.03298333333333</v>
      </c>
      <c r="O402" s="35">
        <f>MA1SONY[[#This Row],[Adj Close]]-MA1SONY[[#This Row],[6-MA]]</f>
        <v>3.250316666666663</v>
      </c>
      <c r="P402" s="18">
        <f>(MA1SONY[[#This Row],[Adj Close]]-N402)^2</f>
        <v>10.564558433611086</v>
      </c>
      <c r="Q402" s="18">
        <f>ABS(MA1SONY[[#This Row],[Erorr 3]])</f>
        <v>3.250316666666663</v>
      </c>
      <c r="R402" s="36">
        <f>MA1SONY[[#This Row],[Abs Erorr 3]]/MA1SONY[[#This Row],[Adj Close]]</f>
        <v>2.5141040387015669E-2</v>
      </c>
    </row>
    <row r="403" spans="2:18">
      <c r="B403" s="26">
        <v>44365.291666666664</v>
      </c>
      <c r="C403" s="22">
        <v>127.9786</v>
      </c>
      <c r="D403" s="31">
        <f t="shared" si="31"/>
        <v>129.2833</v>
      </c>
      <c r="E403" s="32">
        <f>MA1SONY[[#This Row],[Adj Close]]-MA1SONY[[#This Row],[Naive Trend ]]</f>
        <v>-1.3046999999999969</v>
      </c>
      <c r="F403" s="22">
        <f t="shared" si="30"/>
        <v>1.7022420899999917</v>
      </c>
      <c r="G403" s="22">
        <f>ABS(MA1SONY[[#This Row],[Erorr 1]])</f>
        <v>1.3046999999999969</v>
      </c>
      <c r="H403" s="33">
        <f>MA1SONY[[#This Row],[Abs Erorr 1]]/MA1SONY[[#This Row],[Adj Close]]</f>
        <v>1.0194673171920906E-2</v>
      </c>
      <c r="I403" s="31">
        <f t="shared" si="33"/>
        <v>128.04400000000001</v>
      </c>
      <c r="J403" s="34">
        <f>(MA1SONY[[#This Row],[Adj Close]]-MA1SONY[[#This Row],[3-MA]])</f>
        <v>-6.5400000000011005E-2</v>
      </c>
      <c r="K403" s="18">
        <f t="shared" si="32"/>
        <v>4.2771600000014393E-3</v>
      </c>
      <c r="L403" s="18">
        <f>ABS(MA1SONY[[#This Row],[Erorr 2]])</f>
        <v>6.5400000000011005E-2</v>
      </c>
      <c r="M403" s="33">
        <f>MA1SONY[[#This Row],[Abs Erorr 2]]/MA1SONY[[#This Row],[Adj Close]]</f>
        <v>5.1102293664730667E-4</v>
      </c>
      <c r="N403" s="31">
        <f t="shared" si="34"/>
        <v>126.79488333333332</v>
      </c>
      <c r="O403" s="35">
        <f>MA1SONY[[#This Row],[Adj Close]]-MA1SONY[[#This Row],[6-MA]]</f>
        <v>1.1837166666666832</v>
      </c>
      <c r="P403" s="18">
        <f>(MA1SONY[[#This Row],[Adj Close]]-N403)^2</f>
        <v>1.4011851469444836</v>
      </c>
      <c r="Q403" s="18">
        <f>ABS(MA1SONY[[#This Row],[Erorr 3]])</f>
        <v>1.1837166666666832</v>
      </c>
      <c r="R403" s="36">
        <f>MA1SONY[[#This Row],[Abs Erorr 3]]/MA1SONY[[#This Row],[Adj Close]]</f>
        <v>9.2493328311661731E-3</v>
      </c>
    </row>
    <row r="404" spans="2:18">
      <c r="B404" s="26">
        <v>44368.291666666664</v>
      </c>
      <c r="C404" s="22">
        <v>129.78360000000001</v>
      </c>
      <c r="D404" s="31">
        <f t="shared" si="31"/>
        <v>127.9786</v>
      </c>
      <c r="E404" s="32">
        <f>MA1SONY[[#This Row],[Adj Close]]-MA1SONY[[#This Row],[Naive Trend ]]</f>
        <v>1.8050000000000068</v>
      </c>
      <c r="F404" s="22">
        <f t="shared" si="30"/>
        <v>3.2580250000000248</v>
      </c>
      <c r="G404" s="22">
        <f>ABS(MA1SONY[[#This Row],[Erorr 1]])</f>
        <v>1.8050000000000068</v>
      </c>
      <c r="H404" s="33">
        <f>MA1SONY[[#This Row],[Abs Erorr 1]]/MA1SONY[[#This Row],[Adj Close]]</f>
        <v>1.3907766466641446E-2</v>
      </c>
      <c r="I404" s="31">
        <f t="shared" si="33"/>
        <v>128.31213333333335</v>
      </c>
      <c r="J404" s="34">
        <f>(MA1SONY[[#This Row],[Adj Close]]-MA1SONY[[#This Row],[3-MA]])</f>
        <v>1.4714666666666574</v>
      </c>
      <c r="K404" s="18">
        <f t="shared" si="32"/>
        <v>2.1652141511110838</v>
      </c>
      <c r="L404" s="18">
        <f>ABS(MA1SONY[[#This Row],[Erorr 2]])</f>
        <v>1.4714666666666574</v>
      </c>
      <c r="M404" s="33">
        <f>MA1SONY[[#This Row],[Abs Erorr 2]]/MA1SONY[[#This Row],[Adj Close]]</f>
        <v>1.133784751437514E-2</v>
      </c>
      <c r="N404" s="31">
        <f t="shared" si="34"/>
        <v>127.5061</v>
      </c>
      <c r="O404" s="35">
        <f>MA1SONY[[#This Row],[Adj Close]]-MA1SONY[[#This Row],[6-MA]]</f>
        <v>2.2775000000000034</v>
      </c>
      <c r="P404" s="18">
        <f>(MA1SONY[[#This Row],[Adj Close]]-N404)^2</f>
        <v>5.1870062500000156</v>
      </c>
      <c r="Q404" s="18">
        <f>ABS(MA1SONY[[#This Row],[Erorr 3]])</f>
        <v>2.2775000000000034</v>
      </c>
      <c r="R404" s="36">
        <f>MA1SONY[[#This Row],[Abs Erorr 3]]/MA1SONY[[#This Row],[Adj Close]]</f>
        <v>1.7548442176053086E-2</v>
      </c>
    </row>
    <row r="405" spans="2:18">
      <c r="B405" s="26">
        <v>44369.291666666664</v>
      </c>
      <c r="C405" s="22">
        <v>131.43170000000001</v>
      </c>
      <c r="D405" s="31">
        <f t="shared" si="31"/>
        <v>129.78360000000001</v>
      </c>
      <c r="E405" s="32">
        <f>MA1SONY[[#This Row],[Adj Close]]-MA1SONY[[#This Row],[Naive Trend ]]</f>
        <v>1.6480999999999995</v>
      </c>
      <c r="F405" s="22">
        <f t="shared" si="30"/>
        <v>2.7162336099999984</v>
      </c>
      <c r="G405" s="22">
        <f>ABS(MA1SONY[[#This Row],[Erorr 1]])</f>
        <v>1.6480999999999995</v>
      </c>
      <c r="H405" s="33">
        <f>MA1SONY[[#This Row],[Abs Erorr 1]]/MA1SONY[[#This Row],[Adj Close]]</f>
        <v>1.2539592807519033E-2</v>
      </c>
      <c r="I405" s="31">
        <f t="shared" si="33"/>
        <v>129.01516666666666</v>
      </c>
      <c r="J405" s="34">
        <f>(MA1SONY[[#This Row],[Adj Close]]-MA1SONY[[#This Row],[3-MA]])</f>
        <v>2.4165333333333479</v>
      </c>
      <c r="K405" s="18">
        <f t="shared" si="32"/>
        <v>5.8396333511111811</v>
      </c>
      <c r="L405" s="18">
        <f>ABS(MA1SONY[[#This Row],[Erorr 2]])</f>
        <v>2.4165333333333479</v>
      </c>
      <c r="M405" s="33">
        <f>MA1SONY[[#This Row],[Abs Erorr 2]]/MA1SONY[[#This Row],[Adj Close]]</f>
        <v>1.8386228994476582E-2</v>
      </c>
      <c r="N405" s="31">
        <f t="shared" si="34"/>
        <v>128.31540000000001</v>
      </c>
      <c r="O405" s="35">
        <f>MA1SONY[[#This Row],[Adj Close]]-MA1SONY[[#This Row],[6-MA]]</f>
        <v>3.1162999999999954</v>
      </c>
      <c r="P405" s="18">
        <f>(MA1SONY[[#This Row],[Adj Close]]-N405)^2</f>
        <v>9.7113256899999723</v>
      </c>
      <c r="Q405" s="18">
        <f>ABS(MA1SONY[[#This Row],[Erorr 3]])</f>
        <v>3.1162999999999954</v>
      </c>
      <c r="R405" s="36">
        <f>MA1SONY[[#This Row],[Abs Erorr 3]]/MA1SONY[[#This Row],[Adj Close]]</f>
        <v>2.3710413849931146E-2</v>
      </c>
    </row>
    <row r="406" spans="2:18">
      <c r="B406" s="26">
        <v>44370.291666666664</v>
      </c>
      <c r="C406" s="22">
        <v>131.15700000000001</v>
      </c>
      <c r="D406" s="31">
        <f t="shared" si="31"/>
        <v>131.43170000000001</v>
      </c>
      <c r="E406" s="32">
        <f>MA1SONY[[#This Row],[Adj Close]]-MA1SONY[[#This Row],[Naive Trend ]]</f>
        <v>-0.27469999999999573</v>
      </c>
      <c r="F406" s="22">
        <f t="shared" si="30"/>
        <v>7.5460089999997648E-2</v>
      </c>
      <c r="G406" s="22">
        <f>ABS(MA1SONY[[#This Row],[Erorr 1]])</f>
        <v>0.27469999999999573</v>
      </c>
      <c r="H406" s="33">
        <f>MA1SONY[[#This Row],[Abs Erorr 1]]/MA1SONY[[#This Row],[Adj Close]]</f>
        <v>2.0944364387718208E-3</v>
      </c>
      <c r="I406" s="31">
        <f t="shared" si="33"/>
        <v>129.7313</v>
      </c>
      <c r="J406" s="34">
        <f>(MA1SONY[[#This Row],[Adj Close]]-MA1SONY[[#This Row],[3-MA]])</f>
        <v>1.4257000000000062</v>
      </c>
      <c r="K406" s="18">
        <f t="shared" si="32"/>
        <v>2.0326204900000175</v>
      </c>
      <c r="L406" s="18">
        <f>ABS(MA1SONY[[#This Row],[Erorr 2]])</f>
        <v>1.4257000000000062</v>
      </c>
      <c r="M406" s="33">
        <f>MA1SONY[[#This Row],[Abs Erorr 2]]/MA1SONY[[#This Row],[Adj Close]]</f>
        <v>1.0870178488376571E-2</v>
      </c>
      <c r="N406" s="31">
        <f t="shared" si="34"/>
        <v>128.88764999999998</v>
      </c>
      <c r="O406" s="35">
        <f>MA1SONY[[#This Row],[Adj Close]]-MA1SONY[[#This Row],[6-MA]]</f>
        <v>2.2693500000000313</v>
      </c>
      <c r="P406" s="18">
        <f>(MA1SONY[[#This Row],[Adj Close]]-N406)^2</f>
        <v>5.1499494225001419</v>
      </c>
      <c r="Q406" s="18">
        <f>ABS(MA1SONY[[#This Row],[Erorr 3]])</f>
        <v>2.2693500000000313</v>
      </c>
      <c r="R406" s="36">
        <f>MA1SONY[[#This Row],[Abs Erorr 3]]/MA1SONY[[#This Row],[Adj Close]]</f>
        <v>1.7302545803884132E-2</v>
      </c>
    </row>
    <row r="407" spans="2:18">
      <c r="B407" s="26">
        <v>44371.291666666664</v>
      </c>
      <c r="C407" s="22">
        <v>130.8725</v>
      </c>
      <c r="D407" s="31">
        <f t="shared" si="31"/>
        <v>131.15700000000001</v>
      </c>
      <c r="E407" s="32">
        <f>MA1SONY[[#This Row],[Adj Close]]-MA1SONY[[#This Row],[Naive Trend ]]</f>
        <v>-0.28450000000000841</v>
      </c>
      <c r="F407" s="22">
        <f t="shared" si="30"/>
        <v>8.0940250000004793E-2</v>
      </c>
      <c r="G407" s="22">
        <f>ABS(MA1SONY[[#This Row],[Erorr 1]])</f>
        <v>0.28450000000000841</v>
      </c>
      <c r="H407" s="33">
        <f>MA1SONY[[#This Row],[Abs Erorr 1]]/MA1SONY[[#This Row],[Adj Close]]</f>
        <v>2.1738715161703829E-3</v>
      </c>
      <c r="I407" s="31">
        <f t="shared" si="33"/>
        <v>130.79076666666666</v>
      </c>
      <c r="J407" s="34">
        <f>(MA1SONY[[#This Row],[Adj Close]]-MA1SONY[[#This Row],[3-MA]])</f>
        <v>8.1733333333346536E-2</v>
      </c>
      <c r="K407" s="18">
        <f t="shared" si="32"/>
        <v>6.6803377777799357E-3</v>
      </c>
      <c r="L407" s="18">
        <f>ABS(MA1SONY[[#This Row],[Erorr 2]])</f>
        <v>8.1733333333346536E-2</v>
      </c>
      <c r="M407" s="33">
        <f>MA1SONY[[#This Row],[Abs Erorr 2]]/MA1SONY[[#This Row],[Adj Close]]</f>
        <v>6.2452641565910742E-4</v>
      </c>
      <c r="N407" s="31">
        <f t="shared" si="34"/>
        <v>129.55145000000002</v>
      </c>
      <c r="O407" s="35">
        <f>MA1SONY[[#This Row],[Adj Close]]-MA1SONY[[#This Row],[6-MA]]</f>
        <v>1.3210499999999854</v>
      </c>
      <c r="P407" s="18">
        <f>(MA1SONY[[#This Row],[Adj Close]]-N407)^2</f>
        <v>1.7451731024999615</v>
      </c>
      <c r="Q407" s="18">
        <f>ABS(MA1SONY[[#This Row],[Erorr 3]])</f>
        <v>1.3210499999999854</v>
      </c>
      <c r="R407" s="36">
        <f>MA1SONY[[#This Row],[Abs Erorr 3]]/MA1SONY[[#This Row],[Adj Close]]</f>
        <v>1.0094175628951731E-2</v>
      </c>
    </row>
    <row r="408" spans="2:18">
      <c r="B408" s="26">
        <v>44372.291666666664</v>
      </c>
      <c r="C408" s="22">
        <v>130.57820000000001</v>
      </c>
      <c r="D408" s="31">
        <f t="shared" si="31"/>
        <v>130.8725</v>
      </c>
      <c r="E408" s="32">
        <f>MA1SONY[[#This Row],[Adj Close]]-MA1SONY[[#This Row],[Naive Trend ]]</f>
        <v>-0.29429999999999268</v>
      </c>
      <c r="F408" s="22">
        <f t="shared" si="30"/>
        <v>8.6612489999995684E-2</v>
      </c>
      <c r="G408" s="22">
        <f>ABS(MA1SONY[[#This Row],[Erorr 1]])</f>
        <v>0.29429999999999268</v>
      </c>
      <c r="H408" s="33">
        <f>MA1SONY[[#This Row],[Abs Erorr 1]]/MA1SONY[[#This Row],[Adj Close]]</f>
        <v>2.2538218477509467E-3</v>
      </c>
      <c r="I408" s="31">
        <f t="shared" si="33"/>
        <v>131.15373333333335</v>
      </c>
      <c r="J408" s="34">
        <f>(MA1SONY[[#This Row],[Adj Close]]-MA1SONY[[#This Row],[3-MA]])</f>
        <v>-0.57553333333333967</v>
      </c>
      <c r="K408" s="18">
        <f t="shared" si="32"/>
        <v>0.33123861777778507</v>
      </c>
      <c r="L408" s="18">
        <f>ABS(MA1SONY[[#This Row],[Erorr 2]])</f>
        <v>0.57553333333333967</v>
      </c>
      <c r="M408" s="33">
        <f>MA1SONY[[#This Row],[Abs Erorr 2]]/MA1SONY[[#This Row],[Adj Close]]</f>
        <v>4.4075759455509391E-3</v>
      </c>
      <c r="N408" s="31">
        <f t="shared" si="34"/>
        <v>130.08444999999998</v>
      </c>
      <c r="O408" s="35">
        <f>MA1SONY[[#This Row],[Adj Close]]-MA1SONY[[#This Row],[6-MA]]</f>
        <v>0.49375000000003411</v>
      </c>
      <c r="P408" s="18">
        <f>(MA1SONY[[#This Row],[Adj Close]]-N408)^2</f>
        <v>0.24378906250003368</v>
      </c>
      <c r="Q408" s="18">
        <f>ABS(MA1SONY[[#This Row],[Erorr 3]])</f>
        <v>0.49375000000003411</v>
      </c>
      <c r="R408" s="36">
        <f>MA1SONY[[#This Row],[Abs Erorr 3]]/MA1SONY[[#This Row],[Adj Close]]</f>
        <v>3.781259046303549E-3</v>
      </c>
    </row>
    <row r="409" spans="2:18">
      <c r="B409" s="26">
        <v>44375.291666666664</v>
      </c>
      <c r="C409" s="22">
        <v>132.21639999999999</v>
      </c>
      <c r="D409" s="31">
        <f t="shared" si="31"/>
        <v>130.57820000000001</v>
      </c>
      <c r="E409" s="32">
        <f>MA1SONY[[#This Row],[Adj Close]]-MA1SONY[[#This Row],[Naive Trend ]]</f>
        <v>1.6381999999999834</v>
      </c>
      <c r="F409" s="22">
        <f t="shared" si="30"/>
        <v>2.683699239999946</v>
      </c>
      <c r="G409" s="22">
        <f>ABS(MA1SONY[[#This Row],[Erorr 1]])</f>
        <v>1.6381999999999834</v>
      </c>
      <c r="H409" s="33">
        <f>MA1SONY[[#This Row],[Abs Erorr 1]]/MA1SONY[[#This Row],[Adj Close]]</f>
        <v>1.2390293488553489E-2</v>
      </c>
      <c r="I409" s="31">
        <f t="shared" si="33"/>
        <v>130.86923333333334</v>
      </c>
      <c r="J409" s="34">
        <f>(MA1SONY[[#This Row],[Adj Close]]-MA1SONY[[#This Row],[3-MA]])</f>
        <v>1.3471666666666522</v>
      </c>
      <c r="K409" s="18">
        <f t="shared" si="32"/>
        <v>1.8148580277777389</v>
      </c>
      <c r="L409" s="18">
        <f>ABS(MA1SONY[[#This Row],[Erorr 2]])</f>
        <v>1.3471666666666522</v>
      </c>
      <c r="M409" s="33">
        <f>MA1SONY[[#This Row],[Abs Erorr 2]]/MA1SONY[[#This Row],[Adj Close]]</f>
        <v>1.0189104125257172E-2</v>
      </c>
      <c r="N409" s="31">
        <f t="shared" si="34"/>
        <v>130.30026666666669</v>
      </c>
      <c r="O409" s="35">
        <f>MA1SONY[[#This Row],[Adj Close]]-MA1SONY[[#This Row],[6-MA]]</f>
        <v>1.9161333333333062</v>
      </c>
      <c r="P409" s="18">
        <f>(MA1SONY[[#This Row],[Adj Close]]-N409)^2</f>
        <v>3.6715669511110072</v>
      </c>
      <c r="Q409" s="18">
        <f>ABS(MA1SONY[[#This Row],[Erorr 3]])</f>
        <v>1.9161333333333062</v>
      </c>
      <c r="R409" s="36">
        <f>MA1SONY[[#This Row],[Abs Erorr 3]]/MA1SONY[[#This Row],[Adj Close]]</f>
        <v>1.4492402858747524E-2</v>
      </c>
    </row>
    <row r="410" spans="2:18">
      <c r="B410" s="26">
        <v>44376.291666666664</v>
      </c>
      <c r="C410" s="22">
        <v>133.73689999999999</v>
      </c>
      <c r="D410" s="31">
        <f t="shared" si="31"/>
        <v>132.21639999999999</v>
      </c>
      <c r="E410" s="32">
        <f>MA1SONY[[#This Row],[Adj Close]]-MA1SONY[[#This Row],[Naive Trend ]]</f>
        <v>1.5204999999999984</v>
      </c>
      <c r="F410" s="22">
        <f t="shared" si="30"/>
        <v>2.3119202499999951</v>
      </c>
      <c r="G410" s="22">
        <f>ABS(MA1SONY[[#This Row],[Erorr 1]])</f>
        <v>1.5204999999999984</v>
      </c>
      <c r="H410" s="33">
        <f>MA1SONY[[#This Row],[Abs Erorr 1]]/MA1SONY[[#This Row],[Adj Close]]</f>
        <v>1.1369337856642396E-2</v>
      </c>
      <c r="I410" s="31">
        <f t="shared" si="33"/>
        <v>131.22236666666666</v>
      </c>
      <c r="J410" s="34">
        <f>(MA1SONY[[#This Row],[Adj Close]]-MA1SONY[[#This Row],[3-MA]])</f>
        <v>2.5145333333333326</v>
      </c>
      <c r="K410" s="18">
        <f t="shared" si="32"/>
        <v>6.3228778844444404</v>
      </c>
      <c r="L410" s="18">
        <f>ABS(MA1SONY[[#This Row],[Erorr 2]])</f>
        <v>2.5145333333333326</v>
      </c>
      <c r="M410" s="33">
        <f>MA1SONY[[#This Row],[Abs Erorr 2]]/MA1SONY[[#This Row],[Adj Close]]</f>
        <v>1.8802090771756583E-2</v>
      </c>
      <c r="N410" s="31">
        <f t="shared" si="34"/>
        <v>131.00656666666666</v>
      </c>
      <c r="O410" s="35">
        <f>MA1SONY[[#This Row],[Adj Close]]-MA1SONY[[#This Row],[6-MA]]</f>
        <v>2.7303333333333342</v>
      </c>
      <c r="P410" s="18">
        <f>(MA1SONY[[#This Row],[Adj Close]]-N410)^2</f>
        <v>7.4547201111111159</v>
      </c>
      <c r="Q410" s="18">
        <f>ABS(MA1SONY[[#This Row],[Erorr 3]])</f>
        <v>2.7303333333333342</v>
      </c>
      <c r="R410" s="36">
        <f>MA1SONY[[#This Row],[Abs Erorr 3]]/MA1SONY[[#This Row],[Adj Close]]</f>
        <v>2.0415706759565493E-2</v>
      </c>
    </row>
    <row r="411" spans="2:18">
      <c r="B411" s="26">
        <v>44377.291666666664</v>
      </c>
      <c r="C411" s="22">
        <v>134.35499999999999</v>
      </c>
      <c r="D411" s="31">
        <f t="shared" si="31"/>
        <v>133.73689999999999</v>
      </c>
      <c r="E411" s="32">
        <f>MA1SONY[[#This Row],[Adj Close]]-MA1SONY[[#This Row],[Naive Trend ]]</f>
        <v>0.61809999999999832</v>
      </c>
      <c r="F411" s="22">
        <f t="shared" si="30"/>
        <v>0.38204760999999793</v>
      </c>
      <c r="G411" s="22">
        <f>ABS(MA1SONY[[#This Row],[Erorr 1]])</f>
        <v>0.61809999999999832</v>
      </c>
      <c r="H411" s="33">
        <f>MA1SONY[[#This Row],[Abs Erorr 1]]/MA1SONY[[#This Row],[Adj Close]]</f>
        <v>4.6004986788731224E-3</v>
      </c>
      <c r="I411" s="31">
        <f t="shared" si="33"/>
        <v>132.17716666666666</v>
      </c>
      <c r="J411" s="34">
        <f>(MA1SONY[[#This Row],[Adj Close]]-MA1SONY[[#This Row],[3-MA]])</f>
        <v>2.1778333333333251</v>
      </c>
      <c r="K411" s="18">
        <f t="shared" si="32"/>
        <v>4.7429580277777417</v>
      </c>
      <c r="L411" s="18">
        <f>ABS(MA1SONY[[#This Row],[Erorr 2]])</f>
        <v>2.1778333333333251</v>
      </c>
      <c r="M411" s="33">
        <f>MA1SONY[[#This Row],[Abs Erorr 2]]/MA1SONY[[#This Row],[Adj Close]]</f>
        <v>1.6209544366293217E-2</v>
      </c>
      <c r="N411" s="31">
        <f t="shared" si="34"/>
        <v>131.66544999999999</v>
      </c>
      <c r="O411" s="35">
        <f>MA1SONY[[#This Row],[Adj Close]]-MA1SONY[[#This Row],[6-MA]]</f>
        <v>2.689549999999997</v>
      </c>
      <c r="P411" s="18">
        <f>(MA1SONY[[#This Row],[Adj Close]]-N411)^2</f>
        <v>7.2336792024999834</v>
      </c>
      <c r="Q411" s="18">
        <f>ABS(MA1SONY[[#This Row],[Erorr 3]])</f>
        <v>2.689549999999997</v>
      </c>
      <c r="R411" s="36">
        <f>MA1SONY[[#This Row],[Abs Erorr 3]]/MA1SONY[[#This Row],[Adj Close]]</f>
        <v>2.0018235272226542E-2</v>
      </c>
    </row>
    <row r="412" spans="2:18">
      <c r="B412" s="26">
        <v>44378.291666666664</v>
      </c>
      <c r="C412" s="22">
        <v>134.6591</v>
      </c>
      <c r="D412" s="31">
        <f t="shared" si="31"/>
        <v>134.35499999999999</v>
      </c>
      <c r="E412" s="32">
        <f>MA1SONY[[#This Row],[Adj Close]]-MA1SONY[[#This Row],[Naive Trend ]]</f>
        <v>0.30410000000000537</v>
      </c>
      <c r="F412" s="22">
        <f t="shared" si="30"/>
        <v>9.2476810000003268E-2</v>
      </c>
      <c r="G412" s="22">
        <f>ABS(MA1SONY[[#This Row],[Erorr 1]])</f>
        <v>0.30410000000000537</v>
      </c>
      <c r="H412" s="33">
        <f>MA1SONY[[#This Row],[Abs Erorr 1]]/MA1SONY[[#This Row],[Adj Close]]</f>
        <v>2.2582952061910807E-3</v>
      </c>
      <c r="I412" s="31">
        <f t="shared" si="33"/>
        <v>133.43610000000001</v>
      </c>
      <c r="J412" s="34">
        <f>(MA1SONY[[#This Row],[Adj Close]]-MA1SONY[[#This Row],[3-MA]])</f>
        <v>1.2229999999999848</v>
      </c>
      <c r="K412" s="18">
        <f t="shared" si="32"/>
        <v>1.4957289999999628</v>
      </c>
      <c r="L412" s="18">
        <f>ABS(MA1SONY[[#This Row],[Erorr 2]])</f>
        <v>1.2229999999999848</v>
      </c>
      <c r="M412" s="33">
        <f>MA1SONY[[#This Row],[Abs Erorr 2]]/MA1SONY[[#This Row],[Adj Close]]</f>
        <v>9.0821934796830282E-3</v>
      </c>
      <c r="N412" s="31">
        <f t="shared" si="34"/>
        <v>132.15266666666668</v>
      </c>
      <c r="O412" s="35">
        <f>MA1SONY[[#This Row],[Adj Close]]-MA1SONY[[#This Row],[6-MA]]</f>
        <v>2.5064333333333195</v>
      </c>
      <c r="P412" s="18">
        <f>(MA1SONY[[#This Row],[Adj Close]]-N412)^2</f>
        <v>6.282208054444375</v>
      </c>
      <c r="Q412" s="18">
        <f>ABS(MA1SONY[[#This Row],[Erorr 3]])</f>
        <v>2.5064333333333195</v>
      </c>
      <c r="R412" s="36">
        <f>MA1SONY[[#This Row],[Abs Erorr 3]]/MA1SONY[[#This Row],[Adj Close]]</f>
        <v>1.8613174552134387E-2</v>
      </c>
    </row>
    <row r="413" spans="2:18">
      <c r="B413" s="26">
        <v>44379.291666666664</v>
      </c>
      <c r="C413" s="22">
        <v>137.2979</v>
      </c>
      <c r="D413" s="31">
        <f t="shared" si="31"/>
        <v>134.6591</v>
      </c>
      <c r="E413" s="32">
        <f>MA1SONY[[#This Row],[Adj Close]]-MA1SONY[[#This Row],[Naive Trend ]]</f>
        <v>2.6388000000000034</v>
      </c>
      <c r="F413" s="22">
        <f t="shared" si="30"/>
        <v>6.9632654400000176</v>
      </c>
      <c r="G413" s="22">
        <f>ABS(MA1SONY[[#This Row],[Erorr 1]])</f>
        <v>2.6388000000000034</v>
      </c>
      <c r="H413" s="33">
        <f>MA1SONY[[#This Row],[Abs Erorr 1]]/MA1SONY[[#This Row],[Adj Close]]</f>
        <v>1.9219521930051393E-2</v>
      </c>
      <c r="I413" s="31">
        <f t="shared" si="33"/>
        <v>134.25033333333332</v>
      </c>
      <c r="J413" s="34">
        <f>(MA1SONY[[#This Row],[Adj Close]]-MA1SONY[[#This Row],[3-MA]])</f>
        <v>3.0475666666666825</v>
      </c>
      <c r="K413" s="18">
        <f t="shared" si="32"/>
        <v>9.2876625877778736</v>
      </c>
      <c r="L413" s="18">
        <f>ABS(MA1SONY[[#This Row],[Erorr 2]])</f>
        <v>3.0475666666666825</v>
      </c>
      <c r="M413" s="33">
        <f>MA1SONY[[#This Row],[Abs Erorr 2]]/MA1SONY[[#This Row],[Adj Close]]</f>
        <v>2.2196746393547771E-2</v>
      </c>
      <c r="N413" s="31">
        <f t="shared" si="34"/>
        <v>132.73634999999999</v>
      </c>
      <c r="O413" s="35">
        <f>MA1SONY[[#This Row],[Adj Close]]-MA1SONY[[#This Row],[6-MA]]</f>
        <v>4.5615500000000111</v>
      </c>
      <c r="P413" s="18">
        <f>(MA1SONY[[#This Row],[Adj Close]]-N413)^2</f>
        <v>20.8077384025001</v>
      </c>
      <c r="Q413" s="18">
        <f>ABS(MA1SONY[[#This Row],[Erorr 3]])</f>
        <v>4.5615500000000111</v>
      </c>
      <c r="R413" s="36">
        <f>MA1SONY[[#This Row],[Abs Erorr 3]]/MA1SONY[[#This Row],[Adj Close]]</f>
        <v>3.3223741950896633E-2</v>
      </c>
    </row>
    <row r="414" spans="2:18">
      <c r="B414" s="26">
        <v>44383.291666666664</v>
      </c>
      <c r="C414" s="22">
        <v>139.31870000000001</v>
      </c>
      <c r="D414" s="31">
        <f t="shared" si="31"/>
        <v>137.2979</v>
      </c>
      <c r="E414" s="32">
        <f>MA1SONY[[#This Row],[Adj Close]]-MA1SONY[[#This Row],[Naive Trend ]]</f>
        <v>2.0208000000000084</v>
      </c>
      <c r="F414" s="22">
        <f t="shared" si="30"/>
        <v>4.083632640000034</v>
      </c>
      <c r="G414" s="22">
        <f>ABS(MA1SONY[[#This Row],[Erorr 1]])</f>
        <v>2.0208000000000084</v>
      </c>
      <c r="H414" s="33">
        <f>MA1SONY[[#This Row],[Abs Erorr 1]]/MA1SONY[[#This Row],[Adj Close]]</f>
        <v>1.4504872640930531E-2</v>
      </c>
      <c r="I414" s="31">
        <f t="shared" si="33"/>
        <v>135.43733333333333</v>
      </c>
      <c r="J414" s="34">
        <f>(MA1SONY[[#This Row],[Adj Close]]-MA1SONY[[#This Row],[3-MA]])</f>
        <v>3.8813666666666791</v>
      </c>
      <c r="K414" s="18">
        <f t="shared" si="32"/>
        <v>15.065007201111207</v>
      </c>
      <c r="L414" s="18">
        <f>ABS(MA1SONY[[#This Row],[Erorr 2]])</f>
        <v>3.8813666666666791</v>
      </c>
      <c r="M414" s="33">
        <f>MA1SONY[[#This Row],[Abs Erorr 2]]/MA1SONY[[#This Row],[Adj Close]]</f>
        <v>2.7859624491663206E-2</v>
      </c>
      <c r="N414" s="31">
        <f t="shared" si="34"/>
        <v>133.80724999999998</v>
      </c>
      <c r="O414" s="35">
        <f>MA1SONY[[#This Row],[Adj Close]]-MA1SONY[[#This Row],[6-MA]]</f>
        <v>5.5114500000000248</v>
      </c>
      <c r="P414" s="18">
        <f>(MA1SONY[[#This Row],[Adj Close]]-N414)^2</f>
        <v>30.376081102500272</v>
      </c>
      <c r="Q414" s="18">
        <f>ABS(MA1SONY[[#This Row],[Erorr 3]])</f>
        <v>5.5114500000000248</v>
      </c>
      <c r="R414" s="36">
        <f>MA1SONY[[#This Row],[Abs Erorr 3]]/MA1SONY[[#This Row],[Adj Close]]</f>
        <v>3.9560015992110349E-2</v>
      </c>
    </row>
    <row r="415" spans="2:18">
      <c r="B415" s="26">
        <v>44384.291666666664</v>
      </c>
      <c r="C415" s="22">
        <v>141.8202</v>
      </c>
      <c r="D415" s="31">
        <f t="shared" si="31"/>
        <v>139.31870000000001</v>
      </c>
      <c r="E415" s="32">
        <f>MA1SONY[[#This Row],[Adj Close]]-MA1SONY[[#This Row],[Naive Trend ]]</f>
        <v>2.501499999999993</v>
      </c>
      <c r="F415" s="22">
        <f t="shared" si="30"/>
        <v>6.2575022499999644</v>
      </c>
      <c r="G415" s="22">
        <f>ABS(MA1SONY[[#This Row],[Erorr 1]])</f>
        <v>2.501499999999993</v>
      </c>
      <c r="H415" s="33">
        <f>MA1SONY[[#This Row],[Abs Erorr 1]]/MA1SONY[[#This Row],[Adj Close]]</f>
        <v>1.7638531041417181E-2</v>
      </c>
      <c r="I415" s="31">
        <f t="shared" si="33"/>
        <v>137.09190000000001</v>
      </c>
      <c r="J415" s="34">
        <f>(MA1SONY[[#This Row],[Adj Close]]-MA1SONY[[#This Row],[3-MA]])</f>
        <v>4.7282999999999902</v>
      </c>
      <c r="K415" s="18">
        <f t="shared" si="32"/>
        <v>22.356820889999906</v>
      </c>
      <c r="L415" s="18">
        <f>ABS(MA1SONY[[#This Row],[Erorr 2]])</f>
        <v>4.7282999999999902</v>
      </c>
      <c r="M415" s="33">
        <f>MA1SONY[[#This Row],[Abs Erorr 2]]/MA1SONY[[#This Row],[Adj Close]]</f>
        <v>3.3340102467772505E-2</v>
      </c>
      <c r="N415" s="31">
        <f t="shared" si="34"/>
        <v>135.26400000000001</v>
      </c>
      <c r="O415" s="35">
        <f>MA1SONY[[#This Row],[Adj Close]]-MA1SONY[[#This Row],[6-MA]]</f>
        <v>6.5561999999999898</v>
      </c>
      <c r="P415" s="18">
        <f>(MA1SONY[[#This Row],[Adj Close]]-N415)^2</f>
        <v>42.983758439999868</v>
      </c>
      <c r="Q415" s="18">
        <f>ABS(MA1SONY[[#This Row],[Erorr 3]])</f>
        <v>6.5561999999999898</v>
      </c>
      <c r="R415" s="36">
        <f>MA1SONY[[#This Row],[Abs Erorr 3]]/MA1SONY[[#This Row],[Adj Close]]</f>
        <v>4.6228957510989196E-2</v>
      </c>
    </row>
    <row r="416" spans="2:18">
      <c r="B416" s="26">
        <v>44385.291666666664</v>
      </c>
      <c r="C416" s="22">
        <v>140.5155</v>
      </c>
      <c r="D416" s="31">
        <f t="shared" si="31"/>
        <v>141.8202</v>
      </c>
      <c r="E416" s="32">
        <f>MA1SONY[[#This Row],[Adj Close]]-MA1SONY[[#This Row],[Naive Trend ]]</f>
        <v>-1.3046999999999969</v>
      </c>
      <c r="F416" s="22">
        <f t="shared" si="30"/>
        <v>1.7022420899999917</v>
      </c>
      <c r="G416" s="22">
        <f>ABS(MA1SONY[[#This Row],[Erorr 1]])</f>
        <v>1.3046999999999969</v>
      </c>
      <c r="H416" s="33">
        <f>MA1SONY[[#This Row],[Abs Erorr 1]]/MA1SONY[[#This Row],[Adj Close]]</f>
        <v>9.2850966619340697E-3</v>
      </c>
      <c r="I416" s="31">
        <f t="shared" si="33"/>
        <v>139.47893333333334</v>
      </c>
      <c r="J416" s="34">
        <f>(MA1SONY[[#This Row],[Adj Close]]-MA1SONY[[#This Row],[3-MA]])</f>
        <v>1.0365666666666584</v>
      </c>
      <c r="K416" s="18">
        <f t="shared" si="32"/>
        <v>1.0744704544444275</v>
      </c>
      <c r="L416" s="18">
        <f>ABS(MA1SONY[[#This Row],[Erorr 2]])</f>
        <v>1.0365666666666584</v>
      </c>
      <c r="M416" s="33">
        <f>MA1SONY[[#This Row],[Abs Erorr 2]]/MA1SONY[[#This Row],[Adj Close]]</f>
        <v>7.3768848750967574E-3</v>
      </c>
      <c r="N416" s="31">
        <f t="shared" si="34"/>
        <v>136.86463333333333</v>
      </c>
      <c r="O416" s="35">
        <f>MA1SONY[[#This Row],[Adj Close]]-MA1SONY[[#This Row],[6-MA]]</f>
        <v>3.6508666666666727</v>
      </c>
      <c r="P416" s="18">
        <f>(MA1SONY[[#This Row],[Adj Close]]-N416)^2</f>
        <v>13.328827417777822</v>
      </c>
      <c r="Q416" s="18">
        <f>ABS(MA1SONY[[#This Row],[Erorr 3]])</f>
        <v>3.6508666666666727</v>
      </c>
      <c r="R416" s="36">
        <f>MA1SONY[[#This Row],[Abs Erorr 3]]/MA1SONY[[#This Row],[Adj Close]]</f>
        <v>2.5981949796760304E-2</v>
      </c>
    </row>
    <row r="417" spans="2:18">
      <c r="B417" s="26">
        <v>44386.291666666664</v>
      </c>
      <c r="C417" s="22">
        <v>142.34989999999999</v>
      </c>
      <c r="D417" s="31">
        <f t="shared" si="31"/>
        <v>140.5155</v>
      </c>
      <c r="E417" s="32">
        <f>MA1SONY[[#This Row],[Adj Close]]-MA1SONY[[#This Row],[Naive Trend ]]</f>
        <v>1.834399999999988</v>
      </c>
      <c r="F417" s="22">
        <f t="shared" si="30"/>
        <v>3.3650233599999559</v>
      </c>
      <c r="G417" s="22">
        <f>ABS(MA1SONY[[#This Row],[Erorr 1]])</f>
        <v>1.834399999999988</v>
      </c>
      <c r="H417" s="33">
        <f>MA1SONY[[#This Row],[Abs Erorr 1]]/MA1SONY[[#This Row],[Adj Close]]</f>
        <v>1.2886556295438129E-2</v>
      </c>
      <c r="I417" s="31">
        <f t="shared" si="33"/>
        <v>140.55146666666667</v>
      </c>
      <c r="J417" s="34">
        <f>(MA1SONY[[#This Row],[Adj Close]]-MA1SONY[[#This Row],[3-MA]])</f>
        <v>1.7984333333333211</v>
      </c>
      <c r="K417" s="18">
        <f t="shared" si="32"/>
        <v>3.2343624544444003</v>
      </c>
      <c r="L417" s="18">
        <f>ABS(MA1SONY[[#This Row],[Erorr 2]])</f>
        <v>1.7984333333333211</v>
      </c>
      <c r="M417" s="33">
        <f>MA1SONY[[#This Row],[Abs Erorr 2]]/MA1SONY[[#This Row],[Adj Close]]</f>
        <v>1.2633892495416724E-2</v>
      </c>
      <c r="N417" s="31">
        <f t="shared" si="34"/>
        <v>137.99440000000001</v>
      </c>
      <c r="O417" s="35">
        <f>MA1SONY[[#This Row],[Adj Close]]-MA1SONY[[#This Row],[6-MA]]</f>
        <v>4.3554999999999779</v>
      </c>
      <c r="P417" s="18">
        <f>(MA1SONY[[#This Row],[Adj Close]]-N417)^2</f>
        <v>18.970380249999806</v>
      </c>
      <c r="Q417" s="18">
        <f>ABS(MA1SONY[[#This Row],[Erorr 3]])</f>
        <v>4.3554999999999779</v>
      </c>
      <c r="R417" s="36">
        <f>MA1SONY[[#This Row],[Abs Erorr 3]]/MA1SONY[[#This Row],[Adj Close]]</f>
        <v>3.0597141269505482E-2</v>
      </c>
    </row>
    <row r="418" spans="2:18">
      <c r="B418" s="26">
        <v>44389.291666666664</v>
      </c>
      <c r="C418" s="22">
        <v>141.7516</v>
      </c>
      <c r="D418" s="31">
        <f t="shared" si="31"/>
        <v>142.34989999999999</v>
      </c>
      <c r="E418" s="32">
        <f>MA1SONY[[#This Row],[Adj Close]]-MA1SONY[[#This Row],[Naive Trend ]]</f>
        <v>-0.59829999999999472</v>
      </c>
      <c r="F418" s="22">
        <f t="shared" si="30"/>
        <v>0.35796288999999371</v>
      </c>
      <c r="G418" s="22">
        <f>ABS(MA1SONY[[#This Row],[Erorr 1]])</f>
        <v>0.59829999999999472</v>
      </c>
      <c r="H418" s="33">
        <f>MA1SONY[[#This Row],[Abs Erorr 1]]/MA1SONY[[#This Row],[Adj Close]]</f>
        <v>4.2207636457013168E-3</v>
      </c>
      <c r="I418" s="31">
        <f t="shared" si="33"/>
        <v>141.56186666666665</v>
      </c>
      <c r="J418" s="34">
        <f>(MA1SONY[[#This Row],[Adj Close]]-MA1SONY[[#This Row],[3-MA]])</f>
        <v>0.18973333333335063</v>
      </c>
      <c r="K418" s="18">
        <f t="shared" si="32"/>
        <v>3.599873777778434E-2</v>
      </c>
      <c r="L418" s="18">
        <f>ABS(MA1SONY[[#This Row],[Erorr 2]])</f>
        <v>0.18973333333335063</v>
      </c>
      <c r="M418" s="33">
        <f>MA1SONY[[#This Row],[Abs Erorr 2]]/MA1SONY[[#This Row],[Adj Close]]</f>
        <v>1.3384916525340852E-3</v>
      </c>
      <c r="N418" s="31">
        <f t="shared" si="34"/>
        <v>139.32688333333331</v>
      </c>
      <c r="O418" s="35">
        <f>MA1SONY[[#This Row],[Adj Close]]-MA1SONY[[#This Row],[6-MA]]</f>
        <v>2.4247166666666828</v>
      </c>
      <c r="P418" s="18">
        <f>(MA1SONY[[#This Row],[Adj Close]]-N418)^2</f>
        <v>5.8792509136111892</v>
      </c>
      <c r="Q418" s="18">
        <f>ABS(MA1SONY[[#This Row],[Erorr 3]])</f>
        <v>2.4247166666666828</v>
      </c>
      <c r="R418" s="36">
        <f>MA1SONY[[#This Row],[Abs Erorr 3]]/MA1SONY[[#This Row],[Adj Close]]</f>
        <v>1.7105391873295843E-2</v>
      </c>
    </row>
    <row r="419" spans="2:18">
      <c r="B419" s="26">
        <v>44390.291666666664</v>
      </c>
      <c r="C419" s="22">
        <v>142.8699</v>
      </c>
      <c r="D419" s="31">
        <f t="shared" si="31"/>
        <v>141.7516</v>
      </c>
      <c r="E419" s="32">
        <f>MA1SONY[[#This Row],[Adj Close]]-MA1SONY[[#This Row],[Naive Trend ]]</f>
        <v>1.118300000000005</v>
      </c>
      <c r="F419" s="22">
        <f t="shared" si="30"/>
        <v>1.250594890000011</v>
      </c>
      <c r="G419" s="22">
        <f>ABS(MA1SONY[[#This Row],[Erorr 1]])</f>
        <v>1.118300000000005</v>
      </c>
      <c r="H419" s="33">
        <f>MA1SONY[[#This Row],[Abs Erorr 1]]/MA1SONY[[#This Row],[Adj Close]]</f>
        <v>7.8274010130895653E-3</v>
      </c>
      <c r="I419" s="31">
        <f t="shared" si="33"/>
        <v>141.53900000000002</v>
      </c>
      <c r="J419" s="34">
        <f>(MA1SONY[[#This Row],[Adj Close]]-MA1SONY[[#This Row],[3-MA]])</f>
        <v>1.3308999999999855</v>
      </c>
      <c r="K419" s="18">
        <f t="shared" si="32"/>
        <v>1.7712948099999615</v>
      </c>
      <c r="L419" s="18">
        <f>ABS(MA1SONY[[#This Row],[Erorr 2]])</f>
        <v>1.3308999999999855</v>
      </c>
      <c r="M419" s="33">
        <f>MA1SONY[[#This Row],[Abs Erorr 2]]/MA1SONY[[#This Row],[Adj Close]]</f>
        <v>9.3154681286960056E-3</v>
      </c>
      <c r="N419" s="31">
        <f t="shared" si="34"/>
        <v>140.50896666666668</v>
      </c>
      <c r="O419" s="35">
        <f>MA1SONY[[#This Row],[Adj Close]]-MA1SONY[[#This Row],[6-MA]]</f>
        <v>2.3609333333333211</v>
      </c>
      <c r="P419" s="18">
        <f>(MA1SONY[[#This Row],[Adj Close]]-N419)^2</f>
        <v>5.5740062044443865</v>
      </c>
      <c r="Q419" s="18">
        <f>ABS(MA1SONY[[#This Row],[Erorr 3]])</f>
        <v>2.3609333333333211</v>
      </c>
      <c r="R419" s="36">
        <f>MA1SONY[[#This Row],[Abs Erorr 3]]/MA1SONY[[#This Row],[Adj Close]]</f>
        <v>1.6525057645685487E-2</v>
      </c>
    </row>
    <row r="420" spans="2:18">
      <c r="B420" s="26">
        <v>44391.291666666664</v>
      </c>
      <c r="C420" s="22">
        <v>146.31309999999999</v>
      </c>
      <c r="D420" s="31">
        <f t="shared" si="31"/>
        <v>142.8699</v>
      </c>
      <c r="E420" s="32">
        <f>MA1SONY[[#This Row],[Adj Close]]-MA1SONY[[#This Row],[Naive Trend ]]</f>
        <v>3.4431999999999903</v>
      </c>
      <c r="F420" s="22">
        <f t="shared" si="30"/>
        <v>11.855626239999934</v>
      </c>
      <c r="G420" s="22">
        <f>ABS(MA1SONY[[#This Row],[Erorr 1]])</f>
        <v>3.4431999999999903</v>
      </c>
      <c r="H420" s="33">
        <f>MA1SONY[[#This Row],[Abs Erorr 1]]/MA1SONY[[#This Row],[Adj Close]]</f>
        <v>2.3533094439253836E-2</v>
      </c>
      <c r="I420" s="31">
        <f t="shared" si="33"/>
        <v>142.32380000000001</v>
      </c>
      <c r="J420" s="34">
        <f>(MA1SONY[[#This Row],[Adj Close]]-MA1SONY[[#This Row],[3-MA]])</f>
        <v>3.9892999999999859</v>
      </c>
      <c r="K420" s="18">
        <f t="shared" si="32"/>
        <v>15.914514489999886</v>
      </c>
      <c r="L420" s="18">
        <f>ABS(MA1SONY[[#This Row],[Erorr 2]])</f>
        <v>3.9892999999999859</v>
      </c>
      <c r="M420" s="33">
        <f>MA1SONY[[#This Row],[Abs Erorr 2]]/MA1SONY[[#This Row],[Adj Close]]</f>
        <v>2.7265501175219347E-2</v>
      </c>
      <c r="N420" s="31">
        <f t="shared" si="34"/>
        <v>141.43763333333337</v>
      </c>
      <c r="O420" s="35">
        <f>MA1SONY[[#This Row],[Adj Close]]-MA1SONY[[#This Row],[6-MA]]</f>
        <v>4.8754666666666253</v>
      </c>
      <c r="P420" s="18">
        <f>(MA1SONY[[#This Row],[Adj Close]]-N420)^2</f>
        <v>23.770175217777375</v>
      </c>
      <c r="Q420" s="18">
        <f>ABS(MA1SONY[[#This Row],[Erorr 3]])</f>
        <v>4.8754666666666253</v>
      </c>
      <c r="R420" s="36">
        <f>MA1SONY[[#This Row],[Abs Erorr 3]]/MA1SONY[[#This Row],[Adj Close]]</f>
        <v>3.3322147276399892E-2</v>
      </c>
    </row>
    <row r="421" spans="2:18">
      <c r="B421" s="26">
        <v>44392.291666666664</v>
      </c>
      <c r="C421" s="22">
        <v>145.6558</v>
      </c>
      <c r="D421" s="31">
        <f t="shared" si="31"/>
        <v>146.31309999999999</v>
      </c>
      <c r="E421" s="32">
        <f>MA1SONY[[#This Row],[Adj Close]]-MA1SONY[[#This Row],[Naive Trend ]]</f>
        <v>-0.65729999999999222</v>
      </c>
      <c r="F421" s="22">
        <f t="shared" si="30"/>
        <v>0.43204328999998975</v>
      </c>
      <c r="G421" s="22">
        <f>ABS(MA1SONY[[#This Row],[Erorr 1]])</f>
        <v>0.65729999999999222</v>
      </c>
      <c r="H421" s="33">
        <f>MA1SONY[[#This Row],[Abs Erorr 1]]/MA1SONY[[#This Row],[Adj Close]]</f>
        <v>4.5126936242840462E-3</v>
      </c>
      <c r="I421" s="31">
        <f t="shared" si="33"/>
        <v>143.64486666666664</v>
      </c>
      <c r="J421" s="34">
        <f>(MA1SONY[[#This Row],[Adj Close]]-MA1SONY[[#This Row],[3-MA]])</f>
        <v>2.0109333333333552</v>
      </c>
      <c r="K421" s="18">
        <f t="shared" si="32"/>
        <v>4.0438528711111994</v>
      </c>
      <c r="L421" s="18">
        <f>ABS(MA1SONY[[#This Row],[Erorr 2]])</f>
        <v>2.0109333333333552</v>
      </c>
      <c r="M421" s="33">
        <f>MA1SONY[[#This Row],[Abs Erorr 2]]/MA1SONY[[#This Row],[Adj Close]]</f>
        <v>1.3806064251017503E-2</v>
      </c>
      <c r="N421" s="31">
        <f t="shared" si="34"/>
        <v>142.60336666666666</v>
      </c>
      <c r="O421" s="35">
        <f>MA1SONY[[#This Row],[Adj Close]]-MA1SONY[[#This Row],[6-MA]]</f>
        <v>3.0524333333333402</v>
      </c>
      <c r="P421" s="18">
        <f>(MA1SONY[[#This Row],[Adj Close]]-N421)^2</f>
        <v>9.3173492544444869</v>
      </c>
      <c r="Q421" s="18">
        <f>ABS(MA1SONY[[#This Row],[Erorr 3]])</f>
        <v>3.0524333333333402</v>
      </c>
      <c r="R421" s="36">
        <f>MA1SONY[[#This Row],[Abs Erorr 3]]/MA1SONY[[#This Row],[Adj Close]]</f>
        <v>2.0956483252526439E-2</v>
      </c>
    </row>
    <row r="422" spans="2:18">
      <c r="B422" s="26">
        <v>44393.291666666664</v>
      </c>
      <c r="C422" s="22">
        <v>143.60560000000001</v>
      </c>
      <c r="D422" s="31">
        <f t="shared" si="31"/>
        <v>145.6558</v>
      </c>
      <c r="E422" s="32">
        <f>MA1SONY[[#This Row],[Adj Close]]-MA1SONY[[#This Row],[Naive Trend ]]</f>
        <v>-2.0501999999999896</v>
      </c>
      <c r="F422" s="22">
        <f t="shared" si="30"/>
        <v>4.2033200399999577</v>
      </c>
      <c r="G422" s="22">
        <f>ABS(MA1SONY[[#This Row],[Erorr 1]])</f>
        <v>2.0501999999999896</v>
      </c>
      <c r="H422" s="33">
        <f>MA1SONY[[#This Row],[Abs Erorr 1]]/MA1SONY[[#This Row],[Adj Close]]</f>
        <v>1.4276602026661839E-2</v>
      </c>
      <c r="I422" s="31">
        <f t="shared" si="33"/>
        <v>144.94626666666667</v>
      </c>
      <c r="J422" s="34">
        <f>(MA1SONY[[#This Row],[Adj Close]]-MA1SONY[[#This Row],[3-MA]])</f>
        <v>-1.3406666666666638</v>
      </c>
      <c r="K422" s="18">
        <f t="shared" si="32"/>
        <v>1.7973871111111035</v>
      </c>
      <c r="L422" s="18">
        <f>ABS(MA1SONY[[#This Row],[Erorr 2]])</f>
        <v>1.3406666666666638</v>
      </c>
      <c r="M422" s="33">
        <f>MA1SONY[[#This Row],[Abs Erorr 2]]/MA1SONY[[#This Row],[Adj Close]]</f>
        <v>9.3357547802221056E-3</v>
      </c>
      <c r="N422" s="31">
        <f t="shared" si="34"/>
        <v>143.24263333333332</v>
      </c>
      <c r="O422" s="35">
        <f>MA1SONY[[#This Row],[Adj Close]]-MA1SONY[[#This Row],[6-MA]]</f>
        <v>0.36296666666669353</v>
      </c>
      <c r="P422" s="18">
        <f>(MA1SONY[[#This Row],[Adj Close]]-N422)^2</f>
        <v>0.1317448011111306</v>
      </c>
      <c r="Q422" s="18">
        <f>ABS(MA1SONY[[#This Row],[Erorr 3]])</f>
        <v>0.36296666666669353</v>
      </c>
      <c r="R422" s="36">
        <f>MA1SONY[[#This Row],[Abs Erorr 3]]/MA1SONY[[#This Row],[Adj Close]]</f>
        <v>2.5275244605133329E-3</v>
      </c>
    </row>
    <row r="423" spans="2:18">
      <c r="B423" s="26">
        <v>44396.291666666664</v>
      </c>
      <c r="C423" s="22">
        <v>139.7405</v>
      </c>
      <c r="D423" s="31">
        <f t="shared" si="31"/>
        <v>143.60560000000001</v>
      </c>
      <c r="E423" s="32">
        <f>MA1SONY[[#This Row],[Adj Close]]-MA1SONY[[#This Row],[Naive Trend ]]</f>
        <v>-3.8651000000000124</v>
      </c>
      <c r="F423" s="22">
        <f t="shared" si="30"/>
        <v>14.938998010000097</v>
      </c>
      <c r="G423" s="22">
        <f>ABS(MA1SONY[[#This Row],[Erorr 1]])</f>
        <v>3.8651000000000124</v>
      </c>
      <c r="H423" s="33">
        <f>MA1SONY[[#This Row],[Abs Erorr 1]]/MA1SONY[[#This Row],[Adj Close]]</f>
        <v>2.7659125307266056E-2</v>
      </c>
      <c r="I423" s="31">
        <f t="shared" si="33"/>
        <v>145.19149999999999</v>
      </c>
      <c r="J423" s="34">
        <f>(MA1SONY[[#This Row],[Adj Close]]-MA1SONY[[#This Row],[3-MA]])</f>
        <v>-5.4509999999999934</v>
      </c>
      <c r="K423" s="18">
        <f t="shared" si="32"/>
        <v>29.713400999999926</v>
      </c>
      <c r="L423" s="18">
        <f>ABS(MA1SONY[[#This Row],[Erorr 2]])</f>
        <v>5.4509999999999934</v>
      </c>
      <c r="M423" s="33">
        <f>MA1SONY[[#This Row],[Abs Erorr 2]]/MA1SONY[[#This Row],[Adj Close]]</f>
        <v>3.9008018434169005E-2</v>
      </c>
      <c r="N423" s="31">
        <f t="shared" si="34"/>
        <v>143.75764999999998</v>
      </c>
      <c r="O423" s="35">
        <f>MA1SONY[[#This Row],[Adj Close]]-MA1SONY[[#This Row],[6-MA]]</f>
        <v>-4.0171499999999867</v>
      </c>
      <c r="P423" s="18">
        <f>(MA1SONY[[#This Row],[Adj Close]]-N423)^2</f>
        <v>16.137494122499891</v>
      </c>
      <c r="Q423" s="18">
        <f>ABS(MA1SONY[[#This Row],[Erorr 3]])</f>
        <v>4.0171499999999867</v>
      </c>
      <c r="R423" s="36">
        <f>MA1SONY[[#This Row],[Abs Erorr 3]]/MA1SONY[[#This Row],[Adj Close]]</f>
        <v>2.8747213585181008E-2</v>
      </c>
    </row>
    <row r="424" spans="2:18">
      <c r="B424" s="26">
        <v>44397.291666666664</v>
      </c>
      <c r="C424" s="22">
        <v>143.37020000000001</v>
      </c>
      <c r="D424" s="31">
        <f t="shared" si="31"/>
        <v>139.7405</v>
      </c>
      <c r="E424" s="32">
        <f>MA1SONY[[#This Row],[Adj Close]]-MA1SONY[[#This Row],[Naive Trend ]]</f>
        <v>3.6297000000000139</v>
      </c>
      <c r="F424" s="22">
        <f t="shared" si="30"/>
        <v>13.174722090000101</v>
      </c>
      <c r="G424" s="22">
        <f>ABS(MA1SONY[[#This Row],[Erorr 1]])</f>
        <v>3.6297000000000139</v>
      </c>
      <c r="H424" s="33">
        <f>MA1SONY[[#This Row],[Abs Erorr 1]]/MA1SONY[[#This Row],[Adj Close]]</f>
        <v>2.5316976610202217E-2</v>
      </c>
      <c r="I424" s="31">
        <f t="shared" si="33"/>
        <v>143.00063333333333</v>
      </c>
      <c r="J424" s="34">
        <f>(MA1SONY[[#This Row],[Adj Close]]-MA1SONY[[#This Row],[3-MA]])</f>
        <v>0.36956666666668525</v>
      </c>
      <c r="K424" s="18">
        <f t="shared" si="32"/>
        <v>0.13657952111112484</v>
      </c>
      <c r="L424" s="18">
        <f>ABS(MA1SONY[[#This Row],[Erorr 2]])</f>
        <v>0.36956666666668525</v>
      </c>
      <c r="M424" s="33">
        <f>MA1SONY[[#This Row],[Abs Erorr 2]]/MA1SONY[[#This Row],[Adj Close]]</f>
        <v>2.5777090822687366E-3</v>
      </c>
      <c r="N424" s="31">
        <f t="shared" si="34"/>
        <v>143.32274999999998</v>
      </c>
      <c r="O424" s="35">
        <f>MA1SONY[[#This Row],[Adj Close]]-MA1SONY[[#This Row],[6-MA]]</f>
        <v>4.7450000000026193E-2</v>
      </c>
      <c r="P424" s="18">
        <f>(MA1SONY[[#This Row],[Adj Close]]-N424)^2</f>
        <v>2.2515025000024859E-3</v>
      </c>
      <c r="Q424" s="18">
        <f>ABS(MA1SONY[[#This Row],[Erorr 3]])</f>
        <v>4.7450000000026193E-2</v>
      </c>
      <c r="R424" s="36">
        <f>MA1SONY[[#This Row],[Abs Erorr 3]]/MA1SONY[[#This Row],[Adj Close]]</f>
        <v>3.3096138528108482E-4</v>
      </c>
    </row>
    <row r="425" spans="2:18">
      <c r="B425" s="26">
        <v>44398.291666666664</v>
      </c>
      <c r="C425" s="22">
        <v>142.6344</v>
      </c>
      <c r="D425" s="31">
        <f t="shared" si="31"/>
        <v>143.37020000000001</v>
      </c>
      <c r="E425" s="32">
        <f>MA1SONY[[#This Row],[Adj Close]]-MA1SONY[[#This Row],[Naive Trend ]]</f>
        <v>-0.73580000000001178</v>
      </c>
      <c r="F425" s="22">
        <f t="shared" si="30"/>
        <v>0.54140164000001734</v>
      </c>
      <c r="G425" s="22">
        <f>ABS(MA1SONY[[#This Row],[Erorr 1]])</f>
        <v>0.73580000000001178</v>
      </c>
      <c r="H425" s="33">
        <f>MA1SONY[[#This Row],[Abs Erorr 1]]/MA1SONY[[#This Row],[Adj Close]]</f>
        <v>5.158643356721883E-3</v>
      </c>
      <c r="I425" s="31">
        <f t="shared" si="33"/>
        <v>142.23876666666666</v>
      </c>
      <c r="J425" s="34">
        <f>(MA1SONY[[#This Row],[Adj Close]]-MA1SONY[[#This Row],[3-MA]])</f>
        <v>0.39563333333333617</v>
      </c>
      <c r="K425" s="18">
        <f t="shared" si="32"/>
        <v>0.15652573444444667</v>
      </c>
      <c r="L425" s="18">
        <f>ABS(MA1SONY[[#This Row],[Erorr 2]])</f>
        <v>0.39563333333333617</v>
      </c>
      <c r="M425" s="33">
        <f>MA1SONY[[#This Row],[Abs Erorr 2]]/MA1SONY[[#This Row],[Adj Close]]</f>
        <v>2.7737581770830612E-3</v>
      </c>
      <c r="N425" s="31">
        <f t="shared" si="34"/>
        <v>143.59251666666668</v>
      </c>
      <c r="O425" s="35">
        <f>MA1SONY[[#This Row],[Adj Close]]-MA1SONY[[#This Row],[6-MA]]</f>
        <v>-0.95811666666668316</v>
      </c>
      <c r="P425" s="18">
        <f>(MA1SONY[[#This Row],[Adj Close]]-N425)^2</f>
        <v>0.91798754694447604</v>
      </c>
      <c r="Q425" s="18">
        <f>ABS(MA1SONY[[#This Row],[Erorr 3]])</f>
        <v>0.95811666666668316</v>
      </c>
      <c r="R425" s="36">
        <f>MA1SONY[[#This Row],[Abs Erorr 3]]/MA1SONY[[#This Row],[Adj Close]]</f>
        <v>6.7172902656489819E-3</v>
      </c>
    </row>
    <row r="426" spans="2:18">
      <c r="B426" s="26">
        <v>44399.291666666664</v>
      </c>
      <c r="C426" s="22">
        <v>144.0078</v>
      </c>
      <c r="D426" s="31">
        <f t="shared" si="31"/>
        <v>142.6344</v>
      </c>
      <c r="E426" s="32">
        <f>MA1SONY[[#This Row],[Adj Close]]-MA1SONY[[#This Row],[Naive Trend ]]</f>
        <v>1.3734000000000037</v>
      </c>
      <c r="F426" s="22">
        <f t="shared" si="30"/>
        <v>1.8862275600000102</v>
      </c>
      <c r="G426" s="22">
        <f>ABS(MA1SONY[[#This Row],[Erorr 1]])</f>
        <v>1.3734000000000037</v>
      </c>
      <c r="H426" s="33">
        <f>MA1SONY[[#This Row],[Abs Erorr 1]]/MA1SONY[[#This Row],[Adj Close]]</f>
        <v>9.5369834133984671E-3</v>
      </c>
      <c r="I426" s="31">
        <f t="shared" si="33"/>
        <v>141.91503333333333</v>
      </c>
      <c r="J426" s="34">
        <f>(MA1SONY[[#This Row],[Adj Close]]-MA1SONY[[#This Row],[3-MA]])</f>
        <v>2.0927666666666767</v>
      </c>
      <c r="K426" s="18">
        <f t="shared" si="32"/>
        <v>4.379672321111153</v>
      </c>
      <c r="L426" s="18">
        <f>ABS(MA1SONY[[#This Row],[Erorr 2]])</f>
        <v>2.0927666666666767</v>
      </c>
      <c r="M426" s="33">
        <f>MA1SONY[[#This Row],[Abs Erorr 2]]/MA1SONY[[#This Row],[Adj Close]]</f>
        <v>1.4532314684806494E-2</v>
      </c>
      <c r="N426" s="31">
        <f t="shared" si="34"/>
        <v>143.55326666666664</v>
      </c>
      <c r="O426" s="35">
        <f>MA1SONY[[#This Row],[Adj Close]]-MA1SONY[[#This Row],[6-MA]]</f>
        <v>0.45453333333335877</v>
      </c>
      <c r="P426" s="18">
        <f>(MA1SONY[[#This Row],[Adj Close]]-N426)^2</f>
        <v>0.20660055111113423</v>
      </c>
      <c r="Q426" s="18">
        <f>ABS(MA1SONY[[#This Row],[Erorr 3]])</f>
        <v>0.45453333333335877</v>
      </c>
      <c r="R426" s="36">
        <f>MA1SONY[[#This Row],[Abs Erorr 3]]/MA1SONY[[#This Row],[Adj Close]]</f>
        <v>3.156310514662114E-3</v>
      </c>
    </row>
    <row r="427" spans="2:18">
      <c r="B427" s="26">
        <v>44400.291666666664</v>
      </c>
      <c r="C427" s="22">
        <v>145.73429999999999</v>
      </c>
      <c r="D427" s="31">
        <f t="shared" si="31"/>
        <v>144.0078</v>
      </c>
      <c r="E427" s="32">
        <f>MA1SONY[[#This Row],[Adj Close]]-MA1SONY[[#This Row],[Naive Trend ]]</f>
        <v>1.7264999999999873</v>
      </c>
      <c r="F427" s="22">
        <f t="shared" si="30"/>
        <v>2.980802249999956</v>
      </c>
      <c r="G427" s="22">
        <f>ABS(MA1SONY[[#This Row],[Erorr 1]])</f>
        <v>1.7264999999999873</v>
      </c>
      <c r="H427" s="33">
        <f>MA1SONY[[#This Row],[Abs Erorr 1]]/MA1SONY[[#This Row],[Adj Close]]</f>
        <v>1.1846902204902946E-2</v>
      </c>
      <c r="I427" s="31">
        <f t="shared" si="33"/>
        <v>143.33746666666664</v>
      </c>
      <c r="J427" s="34">
        <f>(MA1SONY[[#This Row],[Adj Close]]-MA1SONY[[#This Row],[3-MA]])</f>
        <v>2.3968333333333476</v>
      </c>
      <c r="K427" s="18">
        <f t="shared" si="32"/>
        <v>5.744810027777846</v>
      </c>
      <c r="L427" s="18">
        <f>ABS(MA1SONY[[#This Row],[Erorr 2]])</f>
        <v>2.3968333333333476</v>
      </c>
      <c r="M427" s="33">
        <f>MA1SONY[[#This Row],[Abs Erorr 2]]/MA1SONY[[#This Row],[Adj Close]]</f>
        <v>1.6446597220649825E-2</v>
      </c>
      <c r="N427" s="31">
        <f t="shared" si="34"/>
        <v>143.16905</v>
      </c>
      <c r="O427" s="35">
        <f>MA1SONY[[#This Row],[Adj Close]]-MA1SONY[[#This Row],[6-MA]]</f>
        <v>2.5652499999999918</v>
      </c>
      <c r="P427" s="18">
        <f>(MA1SONY[[#This Row],[Adj Close]]-N427)^2</f>
        <v>6.5805075624999576</v>
      </c>
      <c r="Q427" s="18">
        <f>ABS(MA1SONY[[#This Row],[Erorr 3]])</f>
        <v>2.5652499999999918</v>
      </c>
      <c r="R427" s="36">
        <f>MA1SONY[[#This Row],[Abs Erorr 3]]/MA1SONY[[#This Row],[Adj Close]]</f>
        <v>1.7602239143427401E-2</v>
      </c>
    </row>
    <row r="428" spans="2:18">
      <c r="B428" s="26">
        <v>44403.291666666664</v>
      </c>
      <c r="C428" s="22">
        <v>146.15620000000001</v>
      </c>
      <c r="D428" s="31">
        <f t="shared" si="31"/>
        <v>145.73429999999999</v>
      </c>
      <c r="E428" s="32">
        <f>MA1SONY[[#This Row],[Adj Close]]-MA1SONY[[#This Row],[Naive Trend ]]</f>
        <v>0.42190000000002215</v>
      </c>
      <c r="F428" s="22">
        <f t="shared" si="30"/>
        <v>0.17799961000001868</v>
      </c>
      <c r="G428" s="22">
        <f>ABS(MA1SONY[[#This Row],[Erorr 1]])</f>
        <v>0.42190000000002215</v>
      </c>
      <c r="H428" s="33">
        <f>MA1SONY[[#This Row],[Abs Erorr 1]]/MA1SONY[[#This Row],[Adj Close]]</f>
        <v>2.8866377204663373E-3</v>
      </c>
      <c r="I428" s="31">
        <f t="shared" si="33"/>
        <v>144.12549999999999</v>
      </c>
      <c r="J428" s="34">
        <f>(MA1SONY[[#This Row],[Adj Close]]-MA1SONY[[#This Row],[3-MA]])</f>
        <v>2.0307000000000244</v>
      </c>
      <c r="K428" s="18">
        <f t="shared" si="32"/>
        <v>4.1237424900000992</v>
      </c>
      <c r="L428" s="18">
        <f>ABS(MA1SONY[[#This Row],[Erorr 2]])</f>
        <v>2.0307000000000244</v>
      </c>
      <c r="M428" s="33">
        <f>MA1SONY[[#This Row],[Abs Erorr 2]]/MA1SONY[[#This Row],[Adj Close]]</f>
        <v>1.3894039390734188E-2</v>
      </c>
      <c r="N428" s="31">
        <f t="shared" si="34"/>
        <v>143.18213333333333</v>
      </c>
      <c r="O428" s="35">
        <f>MA1SONY[[#This Row],[Adj Close]]-MA1SONY[[#This Row],[6-MA]]</f>
        <v>2.9740666666666868</v>
      </c>
      <c r="P428" s="18">
        <f>(MA1SONY[[#This Row],[Adj Close]]-N428)^2</f>
        <v>8.8450725377778969</v>
      </c>
      <c r="Q428" s="18">
        <f>ABS(MA1SONY[[#This Row],[Erorr 3]])</f>
        <v>2.9740666666666868</v>
      </c>
      <c r="R428" s="36">
        <f>MA1SONY[[#This Row],[Abs Erorr 3]]/MA1SONY[[#This Row],[Adj Close]]</f>
        <v>2.0348549474238427E-2</v>
      </c>
    </row>
    <row r="429" spans="2:18">
      <c r="B429" s="26">
        <v>44404.291666666664</v>
      </c>
      <c r="C429" s="22">
        <v>143.97839999999999</v>
      </c>
      <c r="D429" s="31">
        <f t="shared" si="31"/>
        <v>146.15620000000001</v>
      </c>
      <c r="E429" s="32">
        <f>MA1SONY[[#This Row],[Adj Close]]-MA1SONY[[#This Row],[Naive Trend ]]</f>
        <v>-2.1778000000000191</v>
      </c>
      <c r="F429" s="22">
        <f t="shared" si="30"/>
        <v>4.7428128400000826</v>
      </c>
      <c r="G429" s="22">
        <f>ABS(MA1SONY[[#This Row],[Erorr 1]])</f>
        <v>2.1778000000000191</v>
      </c>
      <c r="H429" s="33">
        <f>MA1SONY[[#This Row],[Abs Erorr 1]]/MA1SONY[[#This Row],[Adj Close]]</f>
        <v>1.512587999311021E-2</v>
      </c>
      <c r="I429" s="31">
        <f t="shared" si="33"/>
        <v>145.29943333333333</v>
      </c>
      <c r="J429" s="34">
        <f>(MA1SONY[[#This Row],[Adj Close]]-MA1SONY[[#This Row],[3-MA]])</f>
        <v>-1.3210333333333324</v>
      </c>
      <c r="K429" s="18">
        <f t="shared" si="32"/>
        <v>1.7451290677777753</v>
      </c>
      <c r="L429" s="18">
        <f>ABS(MA1SONY[[#This Row],[Erorr 2]])</f>
        <v>1.3210333333333324</v>
      </c>
      <c r="M429" s="33">
        <f>MA1SONY[[#This Row],[Abs Erorr 2]]/MA1SONY[[#This Row],[Adj Close]]</f>
        <v>9.1752188754239006E-3</v>
      </c>
      <c r="N429" s="31">
        <f t="shared" si="34"/>
        <v>143.60723333333331</v>
      </c>
      <c r="O429" s="35">
        <f>MA1SONY[[#This Row],[Adj Close]]-MA1SONY[[#This Row],[6-MA]]</f>
        <v>0.37116666666668152</v>
      </c>
      <c r="P429" s="18">
        <f>(MA1SONY[[#This Row],[Adj Close]]-N429)^2</f>
        <v>0.13776469444445547</v>
      </c>
      <c r="Q429" s="18">
        <f>ABS(MA1SONY[[#This Row],[Erorr 3]])</f>
        <v>0.37116666666668152</v>
      </c>
      <c r="R429" s="36">
        <f>MA1SONY[[#This Row],[Abs Erorr 3]]/MA1SONY[[#This Row],[Adj Close]]</f>
        <v>2.5779329862443364E-3</v>
      </c>
    </row>
    <row r="430" spans="2:18">
      <c r="B430" s="26">
        <v>44405.291666666664</v>
      </c>
      <c r="C430" s="22">
        <v>142.22239999999999</v>
      </c>
      <c r="D430" s="31">
        <f t="shared" si="31"/>
        <v>143.97839999999999</v>
      </c>
      <c r="E430" s="32">
        <f>MA1SONY[[#This Row],[Adj Close]]-MA1SONY[[#This Row],[Naive Trend ]]</f>
        <v>-1.7560000000000002</v>
      </c>
      <c r="F430" s="22">
        <f t="shared" si="30"/>
        <v>3.0835360000000009</v>
      </c>
      <c r="G430" s="22">
        <f>ABS(MA1SONY[[#This Row],[Erorr 1]])</f>
        <v>1.7560000000000002</v>
      </c>
      <c r="H430" s="33">
        <f>MA1SONY[[#This Row],[Abs Erorr 1]]/MA1SONY[[#This Row],[Adj Close]]</f>
        <v>1.2346859566425544E-2</v>
      </c>
      <c r="I430" s="31">
        <f t="shared" si="33"/>
        <v>145.28963333333331</v>
      </c>
      <c r="J430" s="34">
        <f>(MA1SONY[[#This Row],[Adj Close]]-MA1SONY[[#This Row],[3-MA]])</f>
        <v>-3.0672333333333199</v>
      </c>
      <c r="K430" s="18">
        <f t="shared" si="32"/>
        <v>9.4079203211110283</v>
      </c>
      <c r="L430" s="18">
        <f>ABS(MA1SONY[[#This Row],[Erorr 2]])</f>
        <v>3.0672333333333199</v>
      </c>
      <c r="M430" s="33">
        <f>MA1SONY[[#This Row],[Abs Erorr 2]]/MA1SONY[[#This Row],[Adj Close]]</f>
        <v>2.1566457416928135E-2</v>
      </c>
      <c r="N430" s="31">
        <f t="shared" si="34"/>
        <v>144.31354999999999</v>
      </c>
      <c r="O430" s="35">
        <f>MA1SONY[[#This Row],[Adj Close]]-MA1SONY[[#This Row],[6-MA]]</f>
        <v>-2.091149999999999</v>
      </c>
      <c r="P430" s="18">
        <f>(MA1SONY[[#This Row],[Adj Close]]-N430)^2</f>
        <v>4.3729083224999954</v>
      </c>
      <c r="Q430" s="18">
        <f>ABS(MA1SONY[[#This Row],[Erorr 3]])</f>
        <v>2.091149999999999</v>
      </c>
      <c r="R430" s="36">
        <f>MA1SONY[[#This Row],[Abs Erorr 3]]/MA1SONY[[#This Row],[Adj Close]]</f>
        <v>1.470338005827492E-2</v>
      </c>
    </row>
    <row r="431" spans="2:18">
      <c r="B431" s="26">
        <v>44406.291666666664</v>
      </c>
      <c r="C431" s="22">
        <v>142.8699</v>
      </c>
      <c r="D431" s="31">
        <f t="shared" si="31"/>
        <v>142.22239999999999</v>
      </c>
      <c r="E431" s="32">
        <f>MA1SONY[[#This Row],[Adj Close]]-MA1SONY[[#This Row],[Naive Trend ]]</f>
        <v>0.64750000000000796</v>
      </c>
      <c r="F431" s="22">
        <f t="shared" si="30"/>
        <v>0.41925625000001032</v>
      </c>
      <c r="G431" s="22">
        <f>ABS(MA1SONY[[#This Row],[Erorr 1]])</f>
        <v>0.64750000000000796</v>
      </c>
      <c r="H431" s="33">
        <f>MA1SONY[[#This Row],[Abs Erorr 1]]/MA1SONY[[#This Row],[Adj Close]]</f>
        <v>4.5320952838912038E-3</v>
      </c>
      <c r="I431" s="31">
        <f t="shared" si="33"/>
        <v>144.119</v>
      </c>
      <c r="J431" s="34">
        <f>(MA1SONY[[#This Row],[Adj Close]]-MA1SONY[[#This Row],[3-MA]])</f>
        <v>-1.2490999999999985</v>
      </c>
      <c r="K431" s="18">
        <f t="shared" si="32"/>
        <v>1.5602508099999963</v>
      </c>
      <c r="L431" s="18">
        <f>ABS(MA1SONY[[#This Row],[Erorr 2]])</f>
        <v>1.2490999999999985</v>
      </c>
      <c r="M431" s="33">
        <f>MA1SONY[[#This Row],[Abs Erorr 2]]/MA1SONY[[#This Row],[Adj Close]]</f>
        <v>8.742919257310312E-3</v>
      </c>
      <c r="N431" s="31">
        <f t="shared" si="34"/>
        <v>144.12224999999998</v>
      </c>
      <c r="O431" s="35">
        <f>MA1SONY[[#This Row],[Adj Close]]-MA1SONY[[#This Row],[6-MA]]</f>
        <v>-1.2523499999999785</v>
      </c>
      <c r="P431" s="18">
        <f>(MA1SONY[[#This Row],[Adj Close]]-N431)^2</f>
        <v>1.5683805224999463</v>
      </c>
      <c r="Q431" s="18">
        <f>ABS(MA1SONY[[#This Row],[Erorr 3]])</f>
        <v>1.2523499999999785</v>
      </c>
      <c r="R431" s="36">
        <f>MA1SONY[[#This Row],[Abs Erorr 3]]/MA1SONY[[#This Row],[Adj Close]]</f>
        <v>8.7656672259165749E-3</v>
      </c>
    </row>
    <row r="432" spans="2:18">
      <c r="B432" s="26">
        <v>44407.291666666664</v>
      </c>
      <c r="C432" s="22">
        <v>143.0857</v>
      </c>
      <c r="D432" s="31">
        <f t="shared" si="31"/>
        <v>142.8699</v>
      </c>
      <c r="E432" s="32">
        <f>MA1SONY[[#This Row],[Adj Close]]-MA1SONY[[#This Row],[Naive Trend ]]</f>
        <v>0.21580000000000155</v>
      </c>
      <c r="F432" s="22">
        <f t="shared" si="30"/>
        <v>4.6569640000000669E-2</v>
      </c>
      <c r="G432" s="22">
        <f>ABS(MA1SONY[[#This Row],[Erorr 1]])</f>
        <v>0.21580000000000155</v>
      </c>
      <c r="H432" s="33">
        <f>MA1SONY[[#This Row],[Abs Erorr 1]]/MA1SONY[[#This Row],[Adj Close]]</f>
        <v>1.5081870515362579E-3</v>
      </c>
      <c r="I432" s="31">
        <f t="shared" si="33"/>
        <v>143.02356666666665</v>
      </c>
      <c r="J432" s="34">
        <f>(MA1SONY[[#This Row],[Adj Close]]-MA1SONY[[#This Row],[3-MA]])</f>
        <v>6.2133333333349583E-2</v>
      </c>
      <c r="K432" s="18">
        <f t="shared" si="32"/>
        <v>3.8605511111131302E-3</v>
      </c>
      <c r="L432" s="18">
        <f>ABS(MA1SONY[[#This Row],[Erorr 2]])</f>
        <v>6.2133333333349583E-2</v>
      </c>
      <c r="M432" s="33">
        <f>MA1SONY[[#This Row],[Abs Erorr 2]]/MA1SONY[[#This Row],[Adj Close]]</f>
        <v>4.3423859500529811E-4</v>
      </c>
      <c r="N432" s="31">
        <f t="shared" si="34"/>
        <v>144.16150000000002</v>
      </c>
      <c r="O432" s="35">
        <f>MA1SONY[[#This Row],[Adj Close]]-MA1SONY[[#This Row],[6-MA]]</f>
        <v>-1.0758000000000152</v>
      </c>
      <c r="P432" s="18">
        <f>(MA1SONY[[#This Row],[Adj Close]]-N432)^2</f>
        <v>1.1573456400000326</v>
      </c>
      <c r="Q432" s="18">
        <f>ABS(MA1SONY[[#This Row],[Erorr 3]])</f>
        <v>1.0758000000000152</v>
      </c>
      <c r="R432" s="36">
        <f>MA1SONY[[#This Row],[Abs Erorr 3]]/MA1SONY[[#This Row],[Adj Close]]</f>
        <v>7.5185710381960964E-3</v>
      </c>
    </row>
    <row r="433" spans="2:18">
      <c r="B433" s="26">
        <v>44410.291666666664</v>
      </c>
      <c r="C433" s="22">
        <v>142.75210000000001</v>
      </c>
      <c r="D433" s="31">
        <f t="shared" si="31"/>
        <v>143.0857</v>
      </c>
      <c r="E433" s="32">
        <f>MA1SONY[[#This Row],[Adj Close]]-MA1SONY[[#This Row],[Naive Trend ]]</f>
        <v>-0.3335999999999899</v>
      </c>
      <c r="F433" s="22">
        <f t="shared" si="30"/>
        <v>0.11128895999999326</v>
      </c>
      <c r="G433" s="22">
        <f>ABS(MA1SONY[[#This Row],[Erorr 1]])</f>
        <v>0.3335999999999899</v>
      </c>
      <c r="H433" s="33">
        <f>MA1SONY[[#This Row],[Abs Erorr 1]]/MA1SONY[[#This Row],[Adj Close]]</f>
        <v>2.3369183360524284E-3</v>
      </c>
      <c r="I433" s="31">
        <f t="shared" si="33"/>
        <v>142.726</v>
      </c>
      <c r="J433" s="34">
        <f>(MA1SONY[[#This Row],[Adj Close]]-MA1SONY[[#This Row],[3-MA]])</f>
        <v>2.6100000000013779E-2</v>
      </c>
      <c r="K433" s="18">
        <f t="shared" si="32"/>
        <v>6.8121000000071928E-4</v>
      </c>
      <c r="L433" s="18">
        <f>ABS(MA1SONY[[#This Row],[Erorr 2]])</f>
        <v>2.6100000000013779E-2</v>
      </c>
      <c r="M433" s="33">
        <f>MA1SONY[[#This Row],[Abs Erorr 2]]/MA1SONY[[#This Row],[Adj Close]]</f>
        <v>1.8283443816247729E-4</v>
      </c>
      <c r="N433" s="31">
        <f t="shared" si="34"/>
        <v>144.00781666666666</v>
      </c>
      <c r="O433" s="35">
        <f>MA1SONY[[#This Row],[Adj Close]]-MA1SONY[[#This Row],[6-MA]]</f>
        <v>-1.2557166666666433</v>
      </c>
      <c r="P433" s="18">
        <f>(MA1SONY[[#This Row],[Adj Close]]-N433)^2</f>
        <v>1.5768243469443857</v>
      </c>
      <c r="Q433" s="18">
        <f>ABS(MA1SONY[[#This Row],[Erorr 3]])</f>
        <v>1.2557166666666433</v>
      </c>
      <c r="R433" s="36">
        <f>MA1SONY[[#This Row],[Abs Erorr 3]]/MA1SONY[[#This Row],[Adj Close]]</f>
        <v>8.7964847218825019E-3</v>
      </c>
    </row>
    <row r="434" spans="2:18">
      <c r="B434" s="26">
        <v>44411.291666666664</v>
      </c>
      <c r="C434" s="22">
        <v>144.55709999999999</v>
      </c>
      <c r="D434" s="31">
        <f t="shared" si="31"/>
        <v>142.75210000000001</v>
      </c>
      <c r="E434" s="32">
        <f>MA1SONY[[#This Row],[Adj Close]]-MA1SONY[[#This Row],[Naive Trend ]]</f>
        <v>1.8049999999999784</v>
      </c>
      <c r="F434" s="22">
        <f t="shared" si="30"/>
        <v>3.2580249999999222</v>
      </c>
      <c r="G434" s="22">
        <f>ABS(MA1SONY[[#This Row],[Erorr 1]])</f>
        <v>1.8049999999999784</v>
      </c>
      <c r="H434" s="33">
        <f>MA1SONY[[#This Row],[Abs Erorr 1]]/MA1SONY[[#This Row],[Adj Close]]</f>
        <v>1.2486415402633136E-2</v>
      </c>
      <c r="I434" s="31">
        <f t="shared" si="33"/>
        <v>142.90256666666667</v>
      </c>
      <c r="J434" s="34">
        <f>(MA1SONY[[#This Row],[Adj Close]]-MA1SONY[[#This Row],[3-MA]])</f>
        <v>1.654533333333319</v>
      </c>
      <c r="K434" s="18">
        <f t="shared" si="32"/>
        <v>2.7374805511110636</v>
      </c>
      <c r="L434" s="18">
        <f>ABS(MA1SONY[[#This Row],[Erorr 2]])</f>
        <v>1.654533333333319</v>
      </c>
      <c r="M434" s="33">
        <f>MA1SONY[[#This Row],[Abs Erorr 2]]/MA1SONY[[#This Row],[Adj Close]]</f>
        <v>1.1445534901663904E-2</v>
      </c>
      <c r="N434" s="31">
        <f t="shared" si="34"/>
        <v>143.51078333333334</v>
      </c>
      <c r="O434" s="35">
        <f>MA1SONY[[#This Row],[Adj Close]]-MA1SONY[[#This Row],[6-MA]]</f>
        <v>1.0463166666666552</v>
      </c>
      <c r="P434" s="18">
        <f>(MA1SONY[[#This Row],[Adj Close]]-N434)^2</f>
        <v>1.0947785669444206</v>
      </c>
      <c r="Q434" s="18">
        <f>ABS(MA1SONY[[#This Row],[Erorr 3]])</f>
        <v>1.0463166666666552</v>
      </c>
      <c r="R434" s="36">
        <f>MA1SONY[[#This Row],[Abs Erorr 3]]/MA1SONY[[#This Row],[Adj Close]]</f>
        <v>7.2380856192235127E-3</v>
      </c>
    </row>
    <row r="435" spans="2:18">
      <c r="B435" s="26">
        <v>44412.291666666664</v>
      </c>
      <c r="C435" s="22">
        <v>144.155</v>
      </c>
      <c r="D435" s="31">
        <f t="shared" si="31"/>
        <v>144.55709999999999</v>
      </c>
      <c r="E435" s="32">
        <f>MA1SONY[[#This Row],[Adj Close]]-MA1SONY[[#This Row],[Naive Trend ]]</f>
        <v>-0.40209999999999013</v>
      </c>
      <c r="F435" s="22">
        <f t="shared" si="30"/>
        <v>0.16168440999999206</v>
      </c>
      <c r="G435" s="22">
        <f>ABS(MA1SONY[[#This Row],[Erorr 1]])</f>
        <v>0.40209999999999013</v>
      </c>
      <c r="H435" s="33">
        <f>MA1SONY[[#This Row],[Abs Erorr 1]]/MA1SONY[[#This Row],[Adj Close]]</f>
        <v>2.7893586764246134E-3</v>
      </c>
      <c r="I435" s="31">
        <f t="shared" si="33"/>
        <v>143.46496666666667</v>
      </c>
      <c r="J435" s="34">
        <f>(MA1SONY[[#This Row],[Adj Close]]-MA1SONY[[#This Row],[3-MA]])</f>
        <v>0.69003333333333217</v>
      </c>
      <c r="K435" s="18">
        <f t="shared" si="32"/>
        <v>0.4761460011111095</v>
      </c>
      <c r="L435" s="18">
        <f>ABS(MA1SONY[[#This Row],[Erorr 2]])</f>
        <v>0.69003333333333217</v>
      </c>
      <c r="M435" s="33">
        <f>MA1SONY[[#This Row],[Abs Erorr 2]]/MA1SONY[[#This Row],[Adj Close]]</f>
        <v>4.7867457482108295E-3</v>
      </c>
      <c r="N435" s="31">
        <f t="shared" si="34"/>
        <v>143.24426666666668</v>
      </c>
      <c r="O435" s="35">
        <f>MA1SONY[[#This Row],[Adj Close]]-MA1SONY[[#This Row],[6-MA]]</f>
        <v>0.91073333333332585</v>
      </c>
      <c r="P435" s="18">
        <f>(MA1SONY[[#This Row],[Adj Close]]-N435)^2</f>
        <v>0.82943520444443075</v>
      </c>
      <c r="Q435" s="18">
        <f>ABS(MA1SONY[[#This Row],[Erorr 3]])</f>
        <v>0.91073333333332585</v>
      </c>
      <c r="R435" s="36">
        <f>MA1SONY[[#This Row],[Abs Erorr 3]]/MA1SONY[[#This Row],[Adj Close]]</f>
        <v>6.3177366954550711E-3</v>
      </c>
    </row>
    <row r="436" spans="2:18">
      <c r="B436" s="26">
        <v>44413.291666666664</v>
      </c>
      <c r="C436" s="22">
        <v>144.2629</v>
      </c>
      <c r="D436" s="31">
        <f t="shared" si="31"/>
        <v>144.155</v>
      </c>
      <c r="E436" s="32">
        <f>MA1SONY[[#This Row],[Adj Close]]-MA1SONY[[#This Row],[Naive Trend ]]</f>
        <v>0.10790000000000077</v>
      </c>
      <c r="F436" s="22">
        <f t="shared" si="30"/>
        <v>1.1642410000000167E-2</v>
      </c>
      <c r="G436" s="22">
        <f>ABS(MA1SONY[[#This Row],[Erorr 1]])</f>
        <v>0.10790000000000077</v>
      </c>
      <c r="H436" s="33">
        <f>MA1SONY[[#This Row],[Abs Erorr 1]]/MA1SONY[[#This Row],[Adj Close]]</f>
        <v>7.4794004556958695E-4</v>
      </c>
      <c r="I436" s="31">
        <f t="shared" si="33"/>
        <v>143.82140000000001</v>
      </c>
      <c r="J436" s="34">
        <f>(MA1SONY[[#This Row],[Adj Close]]-MA1SONY[[#This Row],[3-MA]])</f>
        <v>0.44149999999999068</v>
      </c>
      <c r="K436" s="18">
        <f t="shared" si="32"/>
        <v>0.19492224999999178</v>
      </c>
      <c r="L436" s="18">
        <f>ABS(MA1SONY[[#This Row],[Erorr 2]])</f>
        <v>0.44149999999999068</v>
      </c>
      <c r="M436" s="33">
        <f>MA1SONY[[#This Row],[Abs Erorr 2]]/MA1SONY[[#This Row],[Adj Close]]</f>
        <v>3.0603848945223661E-3</v>
      </c>
      <c r="N436" s="31">
        <f t="shared" si="34"/>
        <v>143.27369999999999</v>
      </c>
      <c r="O436" s="35">
        <f>MA1SONY[[#This Row],[Adj Close]]-MA1SONY[[#This Row],[6-MA]]</f>
        <v>0.98920000000001096</v>
      </c>
      <c r="P436" s="18">
        <f>(MA1SONY[[#This Row],[Adj Close]]-N436)^2</f>
        <v>0.9785166400000217</v>
      </c>
      <c r="Q436" s="18">
        <f>ABS(MA1SONY[[#This Row],[Erorr 3]])</f>
        <v>0.98920000000001096</v>
      </c>
      <c r="R436" s="36">
        <f>MA1SONY[[#This Row],[Abs Erorr 3]]/MA1SONY[[#This Row],[Adj Close]]</f>
        <v>6.8569257931180572E-3</v>
      </c>
    </row>
    <row r="437" spans="2:18">
      <c r="B437" s="26">
        <v>44414.291666666664</v>
      </c>
      <c r="C437" s="22">
        <v>143.57509999999999</v>
      </c>
      <c r="D437" s="31">
        <f t="shared" si="31"/>
        <v>144.2629</v>
      </c>
      <c r="E437" s="32">
        <f>MA1SONY[[#This Row],[Adj Close]]-MA1SONY[[#This Row],[Naive Trend ]]</f>
        <v>-0.68780000000000996</v>
      </c>
      <c r="F437" s="22">
        <f t="shared" si="30"/>
        <v>0.4730688400000137</v>
      </c>
      <c r="G437" s="22">
        <f>ABS(MA1SONY[[#This Row],[Erorr 1]])</f>
        <v>0.68780000000000996</v>
      </c>
      <c r="H437" s="33">
        <f>MA1SONY[[#This Row],[Abs Erorr 1]]/MA1SONY[[#This Row],[Adj Close]]</f>
        <v>4.7905242622154542E-3</v>
      </c>
      <c r="I437" s="31">
        <f t="shared" si="33"/>
        <v>144.32499999999999</v>
      </c>
      <c r="J437" s="34">
        <f>(MA1SONY[[#This Row],[Adj Close]]-MA1SONY[[#This Row],[3-MA]])</f>
        <v>-0.74989999999999668</v>
      </c>
      <c r="K437" s="18">
        <f t="shared" si="32"/>
        <v>0.56235000999999507</v>
      </c>
      <c r="L437" s="18">
        <f>ABS(MA1SONY[[#This Row],[Erorr 2]])</f>
        <v>0.74989999999999668</v>
      </c>
      <c r="M437" s="33">
        <f>MA1SONY[[#This Row],[Abs Erorr 2]]/MA1SONY[[#This Row],[Adj Close]]</f>
        <v>5.2230505150266081E-3</v>
      </c>
      <c r="N437" s="31">
        <f t="shared" si="34"/>
        <v>143.61378333333334</v>
      </c>
      <c r="O437" s="35">
        <f>MA1SONY[[#This Row],[Adj Close]]-MA1SONY[[#This Row],[6-MA]]</f>
        <v>-3.8683333333352721E-2</v>
      </c>
      <c r="P437" s="18">
        <f>(MA1SONY[[#This Row],[Adj Close]]-N437)^2</f>
        <v>1.4964002777792778E-3</v>
      </c>
      <c r="Q437" s="18">
        <f>ABS(MA1SONY[[#This Row],[Erorr 3]])</f>
        <v>3.8683333333352721E-2</v>
      </c>
      <c r="R437" s="36">
        <f>MA1SONY[[#This Row],[Abs Erorr 3]]/MA1SONY[[#This Row],[Adj Close]]</f>
        <v>2.694292626879781E-4</v>
      </c>
    </row>
    <row r="438" spans="2:18">
      <c r="B438" s="26">
        <v>44417.291666666664</v>
      </c>
      <c r="C438" s="22">
        <v>143.52600000000001</v>
      </c>
      <c r="D438" s="31">
        <f t="shared" si="31"/>
        <v>143.57509999999999</v>
      </c>
      <c r="E438" s="32">
        <f>MA1SONY[[#This Row],[Adj Close]]-MA1SONY[[#This Row],[Naive Trend ]]</f>
        <v>-4.9099999999981492E-2</v>
      </c>
      <c r="F438" s="22">
        <f t="shared" si="30"/>
        <v>2.4108099999981827E-3</v>
      </c>
      <c r="G438" s="22">
        <f>ABS(MA1SONY[[#This Row],[Erorr 1]])</f>
        <v>4.9099999999981492E-2</v>
      </c>
      <c r="H438" s="33">
        <f>MA1SONY[[#This Row],[Abs Erorr 1]]/MA1SONY[[#This Row],[Adj Close]]</f>
        <v>3.4209829577903298E-4</v>
      </c>
      <c r="I438" s="31">
        <f t="shared" si="33"/>
        <v>143.99766666666667</v>
      </c>
      <c r="J438" s="34">
        <f>(MA1SONY[[#This Row],[Adj Close]]-MA1SONY[[#This Row],[3-MA]])</f>
        <v>-0.47166666666666401</v>
      </c>
      <c r="K438" s="18">
        <f t="shared" si="32"/>
        <v>0.22246944444444194</v>
      </c>
      <c r="L438" s="18">
        <f>ABS(MA1SONY[[#This Row],[Erorr 2]])</f>
        <v>0.47166666666666401</v>
      </c>
      <c r="M438" s="33">
        <f>MA1SONY[[#This Row],[Abs Erorr 2]]/MA1SONY[[#This Row],[Adj Close]]</f>
        <v>3.2862803022913199E-3</v>
      </c>
      <c r="N438" s="31">
        <f t="shared" si="34"/>
        <v>143.73131666666666</v>
      </c>
      <c r="O438" s="35">
        <f>MA1SONY[[#This Row],[Adj Close]]-MA1SONY[[#This Row],[6-MA]]</f>
        <v>-0.20531666666664705</v>
      </c>
      <c r="P438" s="18">
        <f>(MA1SONY[[#This Row],[Adj Close]]-N438)^2</f>
        <v>4.2154933611103056E-2</v>
      </c>
      <c r="Q438" s="18">
        <f>ABS(MA1SONY[[#This Row],[Erorr 3]])</f>
        <v>0.20531666666664705</v>
      </c>
      <c r="R438" s="36">
        <f>MA1SONY[[#This Row],[Abs Erorr 3]]/MA1SONY[[#This Row],[Adj Close]]</f>
        <v>1.4305189768170717E-3</v>
      </c>
    </row>
    <row r="439" spans="2:18">
      <c r="B439" s="26">
        <v>44418.291666666664</v>
      </c>
      <c r="C439" s="22">
        <v>143.04470000000001</v>
      </c>
      <c r="D439" s="31">
        <f t="shared" si="31"/>
        <v>143.52600000000001</v>
      </c>
      <c r="E439" s="32">
        <f>MA1SONY[[#This Row],[Adj Close]]-MA1SONY[[#This Row],[Naive Trend ]]</f>
        <v>-0.4813000000000045</v>
      </c>
      <c r="F439" s="22">
        <f t="shared" si="30"/>
        <v>0.23164969000000432</v>
      </c>
      <c r="G439" s="22">
        <f>ABS(MA1SONY[[#This Row],[Erorr 1]])</f>
        <v>0.4813000000000045</v>
      </c>
      <c r="H439" s="33">
        <f>MA1SONY[[#This Row],[Abs Erorr 1]]/MA1SONY[[#This Row],[Adj Close]]</f>
        <v>3.3646825083348385E-3</v>
      </c>
      <c r="I439" s="31">
        <f t="shared" si="33"/>
        <v>143.78799999999998</v>
      </c>
      <c r="J439" s="34">
        <f>(MA1SONY[[#This Row],[Adj Close]]-MA1SONY[[#This Row],[3-MA]])</f>
        <v>-0.74329999999997654</v>
      </c>
      <c r="K439" s="18">
        <f t="shared" si="32"/>
        <v>0.5524948899999651</v>
      </c>
      <c r="L439" s="18">
        <f>ABS(MA1SONY[[#This Row],[Erorr 2]])</f>
        <v>0.74329999999997654</v>
      </c>
      <c r="M439" s="33">
        <f>MA1SONY[[#This Row],[Abs Erorr 2]]/MA1SONY[[#This Row],[Adj Close]]</f>
        <v>5.1962778068671998E-3</v>
      </c>
      <c r="N439" s="31">
        <f t="shared" si="34"/>
        <v>143.80470000000003</v>
      </c>
      <c r="O439" s="35">
        <f>MA1SONY[[#This Row],[Adj Close]]-MA1SONY[[#This Row],[6-MA]]</f>
        <v>-0.76000000000001933</v>
      </c>
      <c r="P439" s="18">
        <f>(MA1SONY[[#This Row],[Adj Close]]-N439)^2</f>
        <v>0.57760000000002942</v>
      </c>
      <c r="Q439" s="18">
        <f>ABS(MA1SONY[[#This Row],[Erorr 3]])</f>
        <v>0.76000000000001933</v>
      </c>
      <c r="R439" s="36">
        <f>MA1SONY[[#This Row],[Abs Erorr 3]]/MA1SONY[[#This Row],[Adj Close]]</f>
        <v>5.3130245300945737E-3</v>
      </c>
    </row>
    <row r="440" spans="2:18">
      <c r="B440" s="26">
        <v>44419.291666666664</v>
      </c>
      <c r="C440" s="22">
        <v>143.30009999999999</v>
      </c>
      <c r="D440" s="31">
        <f t="shared" si="31"/>
        <v>143.04470000000001</v>
      </c>
      <c r="E440" s="32">
        <f>MA1SONY[[#This Row],[Adj Close]]-MA1SONY[[#This Row],[Naive Trend ]]</f>
        <v>0.25539999999998031</v>
      </c>
      <c r="F440" s="22">
        <f t="shared" si="30"/>
        <v>6.5229159999989947E-2</v>
      </c>
      <c r="G440" s="22">
        <f>ABS(MA1SONY[[#This Row],[Erorr 1]])</f>
        <v>0.25539999999998031</v>
      </c>
      <c r="H440" s="33">
        <f>MA1SONY[[#This Row],[Abs Erorr 1]]/MA1SONY[[#This Row],[Adj Close]]</f>
        <v>1.7822737039260986E-3</v>
      </c>
      <c r="I440" s="31">
        <f t="shared" si="33"/>
        <v>143.38193333333334</v>
      </c>
      <c r="J440" s="34">
        <f>(MA1SONY[[#This Row],[Adj Close]]-MA1SONY[[#This Row],[3-MA]])</f>
        <v>-8.1833333333349856E-2</v>
      </c>
      <c r="K440" s="18">
        <f t="shared" si="32"/>
        <v>6.6966944444471488E-3</v>
      </c>
      <c r="L440" s="18">
        <f>ABS(MA1SONY[[#This Row],[Erorr 2]])</f>
        <v>8.1833333333349856E-2</v>
      </c>
      <c r="M440" s="33">
        <f>MA1SONY[[#This Row],[Abs Erorr 2]]/MA1SONY[[#This Row],[Adj Close]]</f>
        <v>5.7106263940743835E-4</v>
      </c>
      <c r="N440" s="31">
        <f t="shared" si="34"/>
        <v>143.85346666666666</v>
      </c>
      <c r="O440" s="35">
        <f>MA1SONY[[#This Row],[Adj Close]]-MA1SONY[[#This Row],[6-MA]]</f>
        <v>-0.55336666666667611</v>
      </c>
      <c r="P440" s="18">
        <f>(MA1SONY[[#This Row],[Adj Close]]-N440)^2</f>
        <v>0.30621466777778822</v>
      </c>
      <c r="Q440" s="18">
        <f>ABS(MA1SONY[[#This Row],[Erorr 3]])</f>
        <v>0.55336666666667611</v>
      </c>
      <c r="R440" s="36">
        <f>MA1SONY[[#This Row],[Abs Erorr 3]]/MA1SONY[[#This Row],[Adj Close]]</f>
        <v>3.8615930251735776E-3</v>
      </c>
    </row>
    <row r="441" spans="2:18">
      <c r="B441" s="26">
        <v>44420.291666666664</v>
      </c>
      <c r="C441" s="22">
        <v>146.27690000000001</v>
      </c>
      <c r="D441" s="31">
        <f t="shared" si="31"/>
        <v>143.30009999999999</v>
      </c>
      <c r="E441" s="32">
        <f>MA1SONY[[#This Row],[Adj Close]]-MA1SONY[[#This Row],[Naive Trend ]]</f>
        <v>2.9768000000000256</v>
      </c>
      <c r="F441" s="22">
        <f t="shared" si="30"/>
        <v>8.861338240000153</v>
      </c>
      <c r="G441" s="22">
        <f>ABS(MA1SONY[[#This Row],[Erorr 1]])</f>
        <v>2.9768000000000256</v>
      </c>
      <c r="H441" s="33">
        <f>MA1SONY[[#This Row],[Abs Erorr 1]]/MA1SONY[[#This Row],[Adj Close]]</f>
        <v>2.0350444943801962E-2</v>
      </c>
      <c r="I441" s="31">
        <f t="shared" si="33"/>
        <v>143.29026666666667</v>
      </c>
      <c r="J441" s="34">
        <f>(MA1SONY[[#This Row],[Adj Close]]-MA1SONY[[#This Row],[3-MA]])</f>
        <v>2.9866333333333444</v>
      </c>
      <c r="K441" s="18">
        <f t="shared" si="32"/>
        <v>8.9199786677778441</v>
      </c>
      <c r="L441" s="18">
        <f>ABS(MA1SONY[[#This Row],[Erorr 2]])</f>
        <v>2.9866333333333444</v>
      </c>
      <c r="M441" s="33">
        <f>MA1SONY[[#This Row],[Abs Erorr 2]]/MA1SONY[[#This Row],[Adj Close]]</f>
        <v>2.0417669046399974E-2</v>
      </c>
      <c r="N441" s="31">
        <f t="shared" si="34"/>
        <v>143.64396666666667</v>
      </c>
      <c r="O441" s="35">
        <f>MA1SONY[[#This Row],[Adj Close]]-MA1SONY[[#This Row],[6-MA]]</f>
        <v>2.6329333333333409</v>
      </c>
      <c r="P441" s="18">
        <f>(MA1SONY[[#This Row],[Adj Close]]-N441)^2</f>
        <v>6.9323379377778176</v>
      </c>
      <c r="Q441" s="18">
        <f>ABS(MA1SONY[[#This Row],[Erorr 3]])</f>
        <v>2.6329333333333409</v>
      </c>
      <c r="R441" s="36">
        <f>MA1SONY[[#This Row],[Abs Erorr 3]]/MA1SONY[[#This Row],[Adj Close]]</f>
        <v>1.7999652257693052E-2</v>
      </c>
    </row>
    <row r="442" spans="2:18">
      <c r="B442" s="26">
        <v>44421.291666666664</v>
      </c>
      <c r="C442" s="22">
        <v>146.48320000000001</v>
      </c>
      <c r="D442" s="31">
        <f t="shared" si="31"/>
        <v>146.27690000000001</v>
      </c>
      <c r="E442" s="32">
        <f>MA1SONY[[#This Row],[Adj Close]]-MA1SONY[[#This Row],[Naive Trend ]]</f>
        <v>0.20629999999999882</v>
      </c>
      <c r="F442" s="22">
        <f t="shared" si="30"/>
        <v>4.2559689999999512E-2</v>
      </c>
      <c r="G442" s="22">
        <f>ABS(MA1SONY[[#This Row],[Erorr 1]])</f>
        <v>0.20629999999999882</v>
      </c>
      <c r="H442" s="33">
        <f>MA1SONY[[#This Row],[Abs Erorr 1]]/MA1SONY[[#This Row],[Adj Close]]</f>
        <v>1.408352630199223E-3</v>
      </c>
      <c r="I442" s="31">
        <f t="shared" si="33"/>
        <v>144.20723333333333</v>
      </c>
      <c r="J442" s="34">
        <f>(MA1SONY[[#This Row],[Adj Close]]-MA1SONY[[#This Row],[3-MA]])</f>
        <v>2.275966666666676</v>
      </c>
      <c r="K442" s="18">
        <f t="shared" si="32"/>
        <v>5.1800242677778208</v>
      </c>
      <c r="L442" s="18">
        <f>ABS(MA1SONY[[#This Row],[Erorr 2]])</f>
        <v>2.275966666666676</v>
      </c>
      <c r="M442" s="33">
        <f>MA1SONY[[#This Row],[Abs Erorr 2]]/MA1SONY[[#This Row],[Adj Close]]</f>
        <v>1.5537390408365437E-2</v>
      </c>
      <c r="N442" s="31">
        <f t="shared" si="34"/>
        <v>143.99761666666666</v>
      </c>
      <c r="O442" s="35">
        <f>MA1SONY[[#This Row],[Adj Close]]-MA1SONY[[#This Row],[6-MA]]</f>
        <v>2.4855833333333521</v>
      </c>
      <c r="P442" s="18">
        <f>(MA1SONY[[#This Row],[Adj Close]]-N442)^2</f>
        <v>6.1781245069445383</v>
      </c>
      <c r="Q442" s="18">
        <f>ABS(MA1SONY[[#This Row],[Erorr 3]])</f>
        <v>2.4855833333333521</v>
      </c>
      <c r="R442" s="36">
        <f>MA1SONY[[#This Row],[Abs Erorr 3]]/MA1SONY[[#This Row],[Adj Close]]</f>
        <v>1.6968384997961213E-2</v>
      </c>
    </row>
    <row r="443" spans="2:18">
      <c r="B443" s="26">
        <v>44424.291666666664</v>
      </c>
      <c r="C443" s="22">
        <v>148.46770000000001</v>
      </c>
      <c r="D443" s="31">
        <f t="shared" si="31"/>
        <v>146.48320000000001</v>
      </c>
      <c r="E443" s="32">
        <f>MA1SONY[[#This Row],[Adj Close]]-MA1SONY[[#This Row],[Naive Trend ]]</f>
        <v>1.984499999999997</v>
      </c>
      <c r="F443" s="22">
        <f t="shared" si="30"/>
        <v>3.9382402499999882</v>
      </c>
      <c r="G443" s="22">
        <f>ABS(MA1SONY[[#This Row],[Erorr 1]])</f>
        <v>1.984499999999997</v>
      </c>
      <c r="H443" s="33">
        <f>MA1SONY[[#This Row],[Abs Erorr 1]]/MA1SONY[[#This Row],[Adj Close]]</f>
        <v>1.3366543699403958E-2</v>
      </c>
      <c r="I443" s="31">
        <f t="shared" si="33"/>
        <v>145.35339999999999</v>
      </c>
      <c r="J443" s="34">
        <f>(MA1SONY[[#This Row],[Adj Close]]-MA1SONY[[#This Row],[3-MA]])</f>
        <v>3.1143000000000143</v>
      </c>
      <c r="K443" s="18">
        <f t="shared" si="32"/>
        <v>9.6988644900000889</v>
      </c>
      <c r="L443" s="18">
        <f>ABS(MA1SONY[[#This Row],[Erorr 2]])</f>
        <v>3.1143000000000143</v>
      </c>
      <c r="M443" s="33">
        <f>MA1SONY[[#This Row],[Abs Erorr 2]]/MA1SONY[[#This Row],[Adj Close]]</f>
        <v>2.0976279689117659E-2</v>
      </c>
      <c r="N443" s="31">
        <f t="shared" si="34"/>
        <v>144.36766666666668</v>
      </c>
      <c r="O443" s="35">
        <f>MA1SONY[[#This Row],[Adj Close]]-MA1SONY[[#This Row],[6-MA]]</f>
        <v>4.1000333333333288</v>
      </c>
      <c r="P443" s="18">
        <f>(MA1SONY[[#This Row],[Adj Close]]-N443)^2</f>
        <v>16.810273334444407</v>
      </c>
      <c r="Q443" s="18">
        <f>ABS(MA1SONY[[#This Row],[Erorr 3]])</f>
        <v>4.1000333333333288</v>
      </c>
      <c r="R443" s="36">
        <f>MA1SONY[[#This Row],[Abs Erorr 3]]/MA1SONY[[#This Row],[Adj Close]]</f>
        <v>2.7615658714544165E-2</v>
      </c>
    </row>
    <row r="444" spans="2:18">
      <c r="B444" s="26">
        <v>44425.291666666664</v>
      </c>
      <c r="C444" s="22">
        <v>147.554</v>
      </c>
      <c r="D444" s="31">
        <f t="shared" si="31"/>
        <v>148.46770000000001</v>
      </c>
      <c r="E444" s="32">
        <f>MA1SONY[[#This Row],[Adj Close]]-MA1SONY[[#This Row],[Naive Trend ]]</f>
        <v>-0.91370000000000573</v>
      </c>
      <c r="F444" s="22">
        <f t="shared" si="30"/>
        <v>0.83484769000001047</v>
      </c>
      <c r="G444" s="22">
        <f>ABS(MA1SONY[[#This Row],[Erorr 1]])</f>
        <v>0.91370000000000573</v>
      </c>
      <c r="H444" s="33">
        <f>MA1SONY[[#This Row],[Abs Erorr 1]]/MA1SONY[[#This Row],[Adj Close]]</f>
        <v>6.1923092562723185E-3</v>
      </c>
      <c r="I444" s="31">
        <f t="shared" si="33"/>
        <v>147.07593333333332</v>
      </c>
      <c r="J444" s="34">
        <f>(MA1SONY[[#This Row],[Adj Close]]-MA1SONY[[#This Row],[3-MA]])</f>
        <v>0.47806666666667752</v>
      </c>
      <c r="K444" s="18">
        <f t="shared" si="32"/>
        <v>0.22854773777778817</v>
      </c>
      <c r="L444" s="18">
        <f>ABS(MA1SONY[[#This Row],[Erorr 2]])</f>
        <v>0.47806666666667752</v>
      </c>
      <c r="M444" s="33">
        <f>MA1SONY[[#This Row],[Abs Erorr 2]]/MA1SONY[[#This Row],[Adj Close]]</f>
        <v>3.2399437945882697E-3</v>
      </c>
      <c r="N444" s="31">
        <f t="shared" si="34"/>
        <v>145.1831</v>
      </c>
      <c r="O444" s="35">
        <f>MA1SONY[[#This Row],[Adj Close]]-MA1SONY[[#This Row],[6-MA]]</f>
        <v>2.370900000000006</v>
      </c>
      <c r="P444" s="18">
        <f>(MA1SONY[[#This Row],[Adj Close]]-N444)^2</f>
        <v>5.6211668100000285</v>
      </c>
      <c r="Q444" s="18">
        <f>ABS(MA1SONY[[#This Row],[Erorr 3]])</f>
        <v>2.370900000000006</v>
      </c>
      <c r="R444" s="36">
        <f>MA1SONY[[#This Row],[Abs Erorr 3]]/MA1SONY[[#This Row],[Adj Close]]</f>
        <v>1.6068015777274802E-2</v>
      </c>
    </row>
    <row r="445" spans="2:18">
      <c r="B445" s="26">
        <v>44426.291666666664</v>
      </c>
      <c r="C445" s="22">
        <v>143.79130000000001</v>
      </c>
      <c r="D445" s="31">
        <f t="shared" si="31"/>
        <v>147.554</v>
      </c>
      <c r="E445" s="32">
        <f>MA1SONY[[#This Row],[Adj Close]]-MA1SONY[[#This Row],[Naive Trend ]]</f>
        <v>-3.7626999999999953</v>
      </c>
      <c r="F445" s="22">
        <f t="shared" si="30"/>
        <v>14.157911289999964</v>
      </c>
      <c r="G445" s="22">
        <f>ABS(MA1SONY[[#This Row],[Erorr 1]])</f>
        <v>3.7626999999999953</v>
      </c>
      <c r="H445" s="33">
        <f>MA1SONY[[#This Row],[Abs Erorr 1]]/MA1SONY[[#This Row],[Adj Close]]</f>
        <v>2.6167786229069456E-2</v>
      </c>
      <c r="I445" s="31">
        <f t="shared" si="33"/>
        <v>147.50163333333333</v>
      </c>
      <c r="J445" s="34">
        <f>(MA1SONY[[#This Row],[Adj Close]]-MA1SONY[[#This Row],[3-MA]])</f>
        <v>-3.7103333333333239</v>
      </c>
      <c r="K445" s="18">
        <f t="shared" si="32"/>
        <v>13.766573444444374</v>
      </c>
      <c r="L445" s="18">
        <f>ABS(MA1SONY[[#This Row],[Erorr 2]])</f>
        <v>3.7103333333333239</v>
      </c>
      <c r="M445" s="33">
        <f>MA1SONY[[#This Row],[Abs Erorr 2]]/MA1SONY[[#This Row],[Adj Close]]</f>
        <v>2.5803601005994964E-2</v>
      </c>
      <c r="N445" s="31">
        <f t="shared" si="34"/>
        <v>145.85443333333333</v>
      </c>
      <c r="O445" s="35">
        <f>MA1SONY[[#This Row],[Adj Close]]-MA1SONY[[#This Row],[6-MA]]</f>
        <v>-2.0631333333333259</v>
      </c>
      <c r="P445" s="18">
        <f>(MA1SONY[[#This Row],[Adj Close]]-N445)^2</f>
        <v>4.2565191511110809</v>
      </c>
      <c r="Q445" s="18">
        <f>ABS(MA1SONY[[#This Row],[Erorr 3]])</f>
        <v>2.0631333333333259</v>
      </c>
      <c r="R445" s="36">
        <f>MA1SONY[[#This Row],[Abs Erorr 3]]/MA1SONY[[#This Row],[Adj Close]]</f>
        <v>1.4348109609783943E-2</v>
      </c>
    </row>
    <row r="446" spans="2:18">
      <c r="B446" s="26">
        <v>44427.291666666664</v>
      </c>
      <c r="C446" s="22">
        <v>144.12530000000001</v>
      </c>
      <c r="D446" s="31">
        <f t="shared" si="31"/>
        <v>143.79130000000001</v>
      </c>
      <c r="E446" s="32">
        <f>MA1SONY[[#This Row],[Adj Close]]-MA1SONY[[#This Row],[Naive Trend ]]</f>
        <v>0.33400000000000318</v>
      </c>
      <c r="F446" s="22">
        <f t="shared" si="30"/>
        <v>0.11155600000000213</v>
      </c>
      <c r="G446" s="22">
        <f>ABS(MA1SONY[[#This Row],[Erorr 1]])</f>
        <v>0.33400000000000318</v>
      </c>
      <c r="H446" s="33">
        <f>MA1SONY[[#This Row],[Abs Erorr 1]]/MA1SONY[[#This Row],[Adj Close]]</f>
        <v>2.3174279602540507E-3</v>
      </c>
      <c r="I446" s="31">
        <f t="shared" si="33"/>
        <v>146.60433333333333</v>
      </c>
      <c r="J446" s="34">
        <f>(MA1SONY[[#This Row],[Adj Close]]-MA1SONY[[#This Row],[3-MA]])</f>
        <v>-2.4790333333333194</v>
      </c>
      <c r="K446" s="18">
        <f t="shared" si="32"/>
        <v>6.1456062677777092</v>
      </c>
      <c r="L446" s="18">
        <f>ABS(MA1SONY[[#This Row],[Erorr 2]])</f>
        <v>2.4790333333333194</v>
      </c>
      <c r="M446" s="33">
        <f>MA1SONY[[#This Row],[Abs Erorr 2]]/MA1SONY[[#This Row],[Adj Close]]</f>
        <v>1.7200542398408323E-2</v>
      </c>
      <c r="N446" s="31">
        <f t="shared" si="34"/>
        <v>145.97886666666668</v>
      </c>
      <c r="O446" s="35">
        <f>MA1SONY[[#This Row],[Adj Close]]-MA1SONY[[#This Row],[6-MA]]</f>
        <v>-1.8535666666666657</v>
      </c>
      <c r="P446" s="18">
        <f>(MA1SONY[[#This Row],[Adj Close]]-N446)^2</f>
        <v>3.435709387777774</v>
      </c>
      <c r="Q446" s="18">
        <f>ABS(MA1SONY[[#This Row],[Erorr 3]])</f>
        <v>1.8535666666666657</v>
      </c>
      <c r="R446" s="36">
        <f>MA1SONY[[#This Row],[Abs Erorr 3]]/MA1SONY[[#This Row],[Adj Close]]</f>
        <v>1.2860800058467636E-2</v>
      </c>
    </row>
    <row r="447" spans="2:18">
      <c r="B447" s="26">
        <v>44428.291666666664</v>
      </c>
      <c r="C447" s="22">
        <v>145.58920000000001</v>
      </c>
      <c r="D447" s="31">
        <f t="shared" si="31"/>
        <v>144.12530000000001</v>
      </c>
      <c r="E447" s="32">
        <f>MA1SONY[[#This Row],[Adj Close]]-MA1SONY[[#This Row],[Naive Trend ]]</f>
        <v>1.4638999999999953</v>
      </c>
      <c r="F447" s="22">
        <f t="shared" si="30"/>
        <v>2.1430032099999865</v>
      </c>
      <c r="G447" s="22">
        <f>ABS(MA1SONY[[#This Row],[Erorr 1]])</f>
        <v>1.4638999999999953</v>
      </c>
      <c r="H447" s="33">
        <f>MA1SONY[[#This Row],[Abs Erorr 1]]/MA1SONY[[#This Row],[Adj Close]]</f>
        <v>1.0055004079972932E-2</v>
      </c>
      <c r="I447" s="31">
        <f t="shared" si="33"/>
        <v>145.15686666666667</v>
      </c>
      <c r="J447" s="34">
        <f>(MA1SONY[[#This Row],[Adj Close]]-MA1SONY[[#This Row],[3-MA]])</f>
        <v>0.43233333333333235</v>
      </c>
      <c r="K447" s="18">
        <f t="shared" si="32"/>
        <v>0.18691211111111025</v>
      </c>
      <c r="L447" s="18">
        <f>ABS(MA1SONY[[#This Row],[Erorr 2]])</f>
        <v>0.43233333333333235</v>
      </c>
      <c r="M447" s="33">
        <f>MA1SONY[[#This Row],[Abs Erorr 2]]/MA1SONY[[#This Row],[Adj Close]]</f>
        <v>2.9695426125930517E-3</v>
      </c>
      <c r="N447" s="31">
        <f t="shared" si="34"/>
        <v>146.1164</v>
      </c>
      <c r="O447" s="35">
        <f>MA1SONY[[#This Row],[Adj Close]]-MA1SONY[[#This Row],[6-MA]]</f>
        <v>-0.52719999999999345</v>
      </c>
      <c r="P447" s="18">
        <f>(MA1SONY[[#This Row],[Adj Close]]-N447)^2</f>
        <v>0.27793983999999311</v>
      </c>
      <c r="Q447" s="18">
        <f>ABS(MA1SONY[[#This Row],[Erorr 3]])</f>
        <v>0.52719999999999345</v>
      </c>
      <c r="R447" s="36">
        <f>MA1SONY[[#This Row],[Abs Erorr 3]]/MA1SONY[[#This Row],[Adj Close]]</f>
        <v>3.6211477224958543E-3</v>
      </c>
    </row>
    <row r="448" spans="2:18">
      <c r="B448" s="26">
        <v>44431.291666666664</v>
      </c>
      <c r="C448" s="22">
        <v>147.08250000000001</v>
      </c>
      <c r="D448" s="31">
        <f t="shared" si="31"/>
        <v>145.58920000000001</v>
      </c>
      <c r="E448" s="32">
        <f>MA1SONY[[#This Row],[Adj Close]]-MA1SONY[[#This Row],[Naive Trend ]]</f>
        <v>1.493300000000005</v>
      </c>
      <c r="F448" s="22">
        <f t="shared" si="30"/>
        <v>2.2299448900000147</v>
      </c>
      <c r="G448" s="22">
        <f>ABS(MA1SONY[[#This Row],[Erorr 1]])</f>
        <v>1.493300000000005</v>
      </c>
      <c r="H448" s="33">
        <f>MA1SONY[[#This Row],[Abs Erorr 1]]/MA1SONY[[#This Row],[Adj Close]]</f>
        <v>1.0152805398330902E-2</v>
      </c>
      <c r="I448" s="31">
        <f t="shared" si="33"/>
        <v>144.50193333333334</v>
      </c>
      <c r="J448" s="34">
        <f>(MA1SONY[[#This Row],[Adj Close]]-MA1SONY[[#This Row],[3-MA]])</f>
        <v>2.5805666666666696</v>
      </c>
      <c r="K448" s="18">
        <f t="shared" si="32"/>
        <v>6.6593243211111259</v>
      </c>
      <c r="L448" s="18">
        <f>ABS(MA1SONY[[#This Row],[Erorr 2]])</f>
        <v>2.5805666666666696</v>
      </c>
      <c r="M448" s="33">
        <f>MA1SONY[[#This Row],[Abs Erorr 2]]/MA1SONY[[#This Row],[Adj Close]]</f>
        <v>1.754502858373137E-2</v>
      </c>
      <c r="N448" s="31">
        <f t="shared" si="34"/>
        <v>146.00178333333335</v>
      </c>
      <c r="O448" s="35">
        <f>MA1SONY[[#This Row],[Adj Close]]-MA1SONY[[#This Row],[6-MA]]</f>
        <v>1.0807166666666603</v>
      </c>
      <c r="P448" s="18">
        <f>(MA1SONY[[#This Row],[Adj Close]]-N448)^2</f>
        <v>1.1679485136110974</v>
      </c>
      <c r="Q448" s="18">
        <f>ABS(MA1SONY[[#This Row],[Erorr 3]])</f>
        <v>1.0807166666666603</v>
      </c>
      <c r="R448" s="36">
        <f>MA1SONY[[#This Row],[Abs Erorr 3]]/MA1SONY[[#This Row],[Adj Close]]</f>
        <v>7.347690355186105E-3</v>
      </c>
    </row>
    <row r="449" spans="2:18">
      <c r="B449" s="26">
        <v>44432.291666666664</v>
      </c>
      <c r="C449" s="22">
        <v>146.994</v>
      </c>
      <c r="D449" s="31">
        <f t="shared" si="31"/>
        <v>147.08250000000001</v>
      </c>
      <c r="E449" s="32">
        <f>MA1SONY[[#This Row],[Adj Close]]-MA1SONY[[#This Row],[Naive Trend ]]</f>
        <v>-8.8500000000010459E-2</v>
      </c>
      <c r="F449" s="22">
        <f t="shared" si="30"/>
        <v>7.8322500000018516E-3</v>
      </c>
      <c r="G449" s="22">
        <f>ABS(MA1SONY[[#This Row],[Erorr 1]])</f>
        <v>8.8500000000010459E-2</v>
      </c>
      <c r="H449" s="33">
        <f>MA1SONY[[#This Row],[Abs Erorr 1]]/MA1SONY[[#This Row],[Adj Close]]</f>
        <v>6.0206539042417014E-4</v>
      </c>
      <c r="I449" s="31">
        <f t="shared" si="33"/>
        <v>145.59900000000002</v>
      </c>
      <c r="J449" s="34">
        <f>(MA1SONY[[#This Row],[Adj Close]]-MA1SONY[[#This Row],[3-MA]])</f>
        <v>1.3949999999999818</v>
      </c>
      <c r="K449" s="18">
        <f t="shared" si="32"/>
        <v>1.9460249999999493</v>
      </c>
      <c r="L449" s="18">
        <f>ABS(MA1SONY[[#This Row],[Erorr 2]])</f>
        <v>1.3949999999999818</v>
      </c>
      <c r="M449" s="33">
        <f>MA1SONY[[#This Row],[Abs Erorr 2]]/MA1SONY[[#This Row],[Adj Close]]</f>
        <v>9.4901832727865201E-3</v>
      </c>
      <c r="N449" s="31">
        <f t="shared" si="34"/>
        <v>146.10166666666666</v>
      </c>
      <c r="O449" s="35">
        <f>MA1SONY[[#This Row],[Adj Close]]-MA1SONY[[#This Row],[6-MA]]</f>
        <v>0.89233333333334031</v>
      </c>
      <c r="P449" s="18">
        <f>(MA1SONY[[#This Row],[Adj Close]]-N449)^2</f>
        <v>0.79625877777779019</v>
      </c>
      <c r="Q449" s="18">
        <f>ABS(MA1SONY[[#This Row],[Erorr 3]])</f>
        <v>0.89233333333334031</v>
      </c>
      <c r="R449" s="36">
        <f>MA1SONY[[#This Row],[Abs Erorr 3]]/MA1SONY[[#This Row],[Adj Close]]</f>
        <v>6.0705425618279678E-3</v>
      </c>
    </row>
    <row r="450" spans="2:18">
      <c r="B450" s="26">
        <v>44433.291666666664</v>
      </c>
      <c r="C450" s="22">
        <v>145.75620000000001</v>
      </c>
      <c r="D450" s="31">
        <f t="shared" si="31"/>
        <v>146.994</v>
      </c>
      <c r="E450" s="32">
        <f>MA1SONY[[#This Row],[Adj Close]]-MA1SONY[[#This Row],[Naive Trend ]]</f>
        <v>-1.2377999999999929</v>
      </c>
      <c r="F450" s="22">
        <f t="shared" si="30"/>
        <v>1.5321488399999825</v>
      </c>
      <c r="G450" s="22">
        <f>ABS(MA1SONY[[#This Row],[Erorr 1]])</f>
        <v>1.2377999999999929</v>
      </c>
      <c r="H450" s="33">
        <f>MA1SONY[[#This Row],[Abs Erorr 1]]/MA1SONY[[#This Row],[Adj Close]]</f>
        <v>8.4922631078471651E-3</v>
      </c>
      <c r="I450" s="31">
        <f t="shared" si="33"/>
        <v>146.55523333333335</v>
      </c>
      <c r="J450" s="34">
        <f>(MA1SONY[[#This Row],[Adj Close]]-MA1SONY[[#This Row],[3-MA]])</f>
        <v>-0.79903333333334103</v>
      </c>
      <c r="K450" s="18">
        <f t="shared" si="32"/>
        <v>0.63845426777779013</v>
      </c>
      <c r="L450" s="18">
        <f>ABS(MA1SONY[[#This Row],[Erorr 2]])</f>
        <v>0.79903333333334103</v>
      </c>
      <c r="M450" s="33">
        <f>MA1SONY[[#This Row],[Abs Erorr 2]]/MA1SONY[[#This Row],[Adj Close]]</f>
        <v>5.4819852145798322E-3</v>
      </c>
      <c r="N450" s="31">
        <f t="shared" si="34"/>
        <v>145.85605000000001</v>
      </c>
      <c r="O450" s="35">
        <f>MA1SONY[[#This Row],[Adj Close]]-MA1SONY[[#This Row],[6-MA]]</f>
        <v>-9.9850000000003547E-2</v>
      </c>
      <c r="P450" s="18">
        <f>(MA1SONY[[#This Row],[Adj Close]]-N450)^2</f>
        <v>9.9700225000007078E-3</v>
      </c>
      <c r="Q450" s="18">
        <f>ABS(MA1SONY[[#This Row],[Erorr 3]])</f>
        <v>9.9850000000003547E-2</v>
      </c>
      <c r="R450" s="36">
        <f>MA1SONY[[#This Row],[Abs Erorr 3]]/MA1SONY[[#This Row],[Adj Close]]</f>
        <v>6.8504804598365997E-4</v>
      </c>
    </row>
    <row r="451" spans="2:18">
      <c r="B451" s="26">
        <v>44434.291666666664</v>
      </c>
      <c r="C451" s="22">
        <v>144.95060000000001</v>
      </c>
      <c r="D451" s="31">
        <f t="shared" si="31"/>
        <v>145.75620000000001</v>
      </c>
      <c r="E451" s="32">
        <f>MA1SONY[[#This Row],[Adj Close]]-MA1SONY[[#This Row],[Naive Trend ]]</f>
        <v>-0.80559999999999832</v>
      </c>
      <c r="F451" s="22">
        <f t="shared" si="30"/>
        <v>0.64899135999999724</v>
      </c>
      <c r="G451" s="22">
        <f>ABS(MA1SONY[[#This Row],[Erorr 1]])</f>
        <v>0.80559999999999832</v>
      </c>
      <c r="H451" s="33">
        <f>MA1SONY[[#This Row],[Abs Erorr 1]]/MA1SONY[[#This Row],[Adj Close]]</f>
        <v>5.5577555387835457E-3</v>
      </c>
      <c r="I451" s="31">
        <f t="shared" si="33"/>
        <v>146.61090000000002</v>
      </c>
      <c r="J451" s="34">
        <f>(MA1SONY[[#This Row],[Adj Close]]-MA1SONY[[#This Row],[3-MA]])</f>
        <v>-1.6603000000000065</v>
      </c>
      <c r="K451" s="18">
        <f t="shared" si="32"/>
        <v>2.7565960900000217</v>
      </c>
      <c r="L451" s="18">
        <f>ABS(MA1SONY[[#This Row],[Erorr 2]])</f>
        <v>1.6603000000000065</v>
      </c>
      <c r="M451" s="33">
        <f>MA1SONY[[#This Row],[Abs Erorr 2]]/MA1SONY[[#This Row],[Adj Close]]</f>
        <v>1.1454247171105235E-2</v>
      </c>
      <c r="N451" s="31">
        <f t="shared" si="34"/>
        <v>145.55641666666668</v>
      </c>
      <c r="O451" s="35">
        <f>MA1SONY[[#This Row],[Adj Close]]-MA1SONY[[#This Row],[6-MA]]</f>
        <v>-0.60581666666666933</v>
      </c>
      <c r="P451" s="18">
        <f>(MA1SONY[[#This Row],[Adj Close]]-N451)^2</f>
        <v>0.36701383361111434</v>
      </c>
      <c r="Q451" s="18">
        <f>ABS(MA1SONY[[#This Row],[Erorr 3]])</f>
        <v>0.60581666666666933</v>
      </c>
      <c r="R451" s="36">
        <f>MA1SONY[[#This Row],[Abs Erorr 3]]/MA1SONY[[#This Row],[Adj Close]]</f>
        <v>4.1794698791634477E-3</v>
      </c>
    </row>
    <row r="452" spans="2:18">
      <c r="B452" s="26">
        <v>44435.291666666664</v>
      </c>
      <c r="C452" s="22">
        <v>145.99199999999999</v>
      </c>
      <c r="D452" s="31">
        <f t="shared" si="31"/>
        <v>144.95060000000001</v>
      </c>
      <c r="E452" s="32">
        <f>MA1SONY[[#This Row],[Adj Close]]-MA1SONY[[#This Row],[Naive Trend ]]</f>
        <v>1.0413999999999817</v>
      </c>
      <c r="F452" s="22">
        <f t="shared" ref="F452:F515" si="35">(C452-D452)^2</f>
        <v>1.0845139599999618</v>
      </c>
      <c r="G452" s="22">
        <f>ABS(MA1SONY[[#This Row],[Erorr 1]])</f>
        <v>1.0413999999999817</v>
      </c>
      <c r="H452" s="33">
        <f>MA1SONY[[#This Row],[Abs Erorr 1]]/MA1SONY[[#This Row],[Adj Close]]</f>
        <v>7.1332675763054257E-3</v>
      </c>
      <c r="I452" s="31">
        <f t="shared" si="33"/>
        <v>145.90026666666668</v>
      </c>
      <c r="J452" s="34">
        <f>(MA1SONY[[#This Row],[Adj Close]]-MA1SONY[[#This Row],[3-MA]])</f>
        <v>9.173333333330902E-2</v>
      </c>
      <c r="K452" s="18">
        <f t="shared" si="32"/>
        <v>8.4150044444399833E-3</v>
      </c>
      <c r="L452" s="18">
        <f>ABS(MA1SONY[[#This Row],[Erorr 2]])</f>
        <v>9.173333333330902E-2</v>
      </c>
      <c r="M452" s="33">
        <f>MA1SONY[[#This Row],[Abs Erorr 2]]/MA1SONY[[#This Row],[Adj Close]]</f>
        <v>6.2834493214223403E-4</v>
      </c>
      <c r="N452" s="31">
        <f t="shared" si="34"/>
        <v>145.74963333333335</v>
      </c>
      <c r="O452" s="35">
        <f>MA1SONY[[#This Row],[Adj Close]]-MA1SONY[[#This Row],[6-MA]]</f>
        <v>0.24236666666664064</v>
      </c>
      <c r="P452" s="18">
        <f>(MA1SONY[[#This Row],[Adj Close]]-N452)^2</f>
        <v>5.8741601111098496E-2</v>
      </c>
      <c r="Q452" s="18">
        <f>ABS(MA1SONY[[#This Row],[Erorr 3]])</f>
        <v>0.24236666666664064</v>
      </c>
      <c r="R452" s="36">
        <f>MA1SONY[[#This Row],[Abs Erorr 3]]/MA1SONY[[#This Row],[Adj Close]]</f>
        <v>1.6601366284908806E-3</v>
      </c>
    </row>
    <row r="453" spans="2:18">
      <c r="B453" s="26">
        <v>44438.291666666664</v>
      </c>
      <c r="C453" s="22">
        <v>150.43260000000001</v>
      </c>
      <c r="D453" s="31">
        <f t="shared" ref="D453:D516" si="36">C452</f>
        <v>145.99199999999999</v>
      </c>
      <c r="E453" s="32">
        <f>MA1SONY[[#This Row],[Adj Close]]-MA1SONY[[#This Row],[Naive Trend ]]</f>
        <v>4.4406000000000176</v>
      </c>
      <c r="F453" s="22">
        <f t="shared" si="35"/>
        <v>19.718928360000156</v>
      </c>
      <c r="G453" s="22">
        <f>ABS(MA1SONY[[#This Row],[Erorr 1]])</f>
        <v>4.4406000000000176</v>
      </c>
      <c r="H453" s="33">
        <f>MA1SONY[[#This Row],[Abs Erorr 1]]/MA1SONY[[#This Row],[Adj Close]]</f>
        <v>2.951886758588243E-2</v>
      </c>
      <c r="I453" s="31">
        <f t="shared" si="33"/>
        <v>145.56626666666668</v>
      </c>
      <c r="J453" s="34">
        <f>(MA1SONY[[#This Row],[Adj Close]]-MA1SONY[[#This Row],[3-MA]])</f>
        <v>4.8663333333333298</v>
      </c>
      <c r="K453" s="18">
        <f t="shared" si="32"/>
        <v>23.681200111111078</v>
      </c>
      <c r="L453" s="18">
        <f>ABS(MA1SONY[[#This Row],[Erorr 2]])</f>
        <v>4.8663333333333298</v>
      </c>
      <c r="M453" s="33">
        <f>MA1SONY[[#This Row],[Abs Erorr 2]]/MA1SONY[[#This Row],[Adj Close]]</f>
        <v>3.2348927914117878E-2</v>
      </c>
      <c r="N453" s="31">
        <f t="shared" si="34"/>
        <v>146.06075000000001</v>
      </c>
      <c r="O453" s="35">
        <f>MA1SONY[[#This Row],[Adj Close]]-MA1SONY[[#This Row],[6-MA]]</f>
        <v>4.3718499999999949</v>
      </c>
      <c r="P453" s="18">
        <f>(MA1SONY[[#This Row],[Adj Close]]-N453)^2</f>
        <v>19.113072422499954</v>
      </c>
      <c r="Q453" s="18">
        <f>ABS(MA1SONY[[#This Row],[Erorr 3]])</f>
        <v>4.3718499999999949</v>
      </c>
      <c r="R453" s="36">
        <f>MA1SONY[[#This Row],[Abs Erorr 3]]/MA1SONY[[#This Row],[Adj Close]]</f>
        <v>2.9061852284677621E-2</v>
      </c>
    </row>
    <row r="454" spans="2:18">
      <c r="B454" s="26">
        <v>44439.291666666664</v>
      </c>
      <c r="C454" s="22">
        <v>149.1653</v>
      </c>
      <c r="D454" s="31">
        <f t="shared" si="36"/>
        <v>150.43260000000001</v>
      </c>
      <c r="E454" s="32">
        <f>MA1SONY[[#This Row],[Adj Close]]-MA1SONY[[#This Row],[Naive Trend ]]</f>
        <v>-1.2673000000000059</v>
      </c>
      <c r="F454" s="22">
        <f t="shared" si="35"/>
        <v>1.606049290000015</v>
      </c>
      <c r="G454" s="22">
        <f>ABS(MA1SONY[[#This Row],[Erorr 1]])</f>
        <v>1.2673000000000059</v>
      </c>
      <c r="H454" s="33">
        <f>MA1SONY[[#This Row],[Abs Erorr 1]]/MA1SONY[[#This Row],[Adj Close]]</f>
        <v>8.4959437617194208E-3</v>
      </c>
      <c r="I454" s="31">
        <f t="shared" si="33"/>
        <v>147.12506666666664</v>
      </c>
      <c r="J454" s="34">
        <f>(MA1SONY[[#This Row],[Adj Close]]-MA1SONY[[#This Row],[3-MA]])</f>
        <v>2.0402333333333615</v>
      </c>
      <c r="K454" s="18">
        <f t="shared" ref="K454:K517" si="37">(C454-I454)^2</f>
        <v>4.1625520544445598</v>
      </c>
      <c r="L454" s="18">
        <f>ABS(MA1SONY[[#This Row],[Erorr 2]])</f>
        <v>2.0402333333333615</v>
      </c>
      <c r="M454" s="33">
        <f>MA1SONY[[#This Row],[Abs Erorr 2]]/MA1SONY[[#This Row],[Adj Close]]</f>
        <v>1.3677667214381371E-2</v>
      </c>
      <c r="N454" s="31">
        <f t="shared" si="34"/>
        <v>146.86798333333334</v>
      </c>
      <c r="O454" s="35">
        <f>MA1SONY[[#This Row],[Adj Close]]-MA1SONY[[#This Row],[6-MA]]</f>
        <v>2.29731666666666</v>
      </c>
      <c r="P454" s="18">
        <f>(MA1SONY[[#This Row],[Adj Close]]-N454)^2</f>
        <v>5.2776638669444136</v>
      </c>
      <c r="Q454" s="18">
        <f>ABS(MA1SONY[[#This Row],[Erorr 3]])</f>
        <v>2.29731666666666</v>
      </c>
      <c r="R454" s="36">
        <f>MA1SONY[[#This Row],[Abs Erorr 3]]/MA1SONY[[#This Row],[Adj Close]]</f>
        <v>1.5401146692070206E-2</v>
      </c>
    </row>
    <row r="455" spans="2:18">
      <c r="B455" s="26">
        <v>44440.291666666664</v>
      </c>
      <c r="C455" s="22">
        <v>149.83340000000001</v>
      </c>
      <c r="D455" s="31">
        <f t="shared" si="36"/>
        <v>149.1653</v>
      </c>
      <c r="E455" s="32">
        <f>MA1SONY[[#This Row],[Adj Close]]-MA1SONY[[#This Row],[Naive Trend ]]</f>
        <v>0.66810000000000969</v>
      </c>
      <c r="F455" s="22">
        <f t="shared" si="35"/>
        <v>0.44635761000001295</v>
      </c>
      <c r="G455" s="22">
        <f>ABS(MA1SONY[[#This Row],[Erorr 1]])</f>
        <v>0.66810000000000969</v>
      </c>
      <c r="H455" s="33">
        <f>MA1SONY[[#This Row],[Abs Erorr 1]]/MA1SONY[[#This Row],[Adj Close]]</f>
        <v>4.458952409809893E-3</v>
      </c>
      <c r="I455" s="31">
        <f t="shared" ref="I455:I518" si="38">AVERAGE(C452:C454)</f>
        <v>148.52996666666667</v>
      </c>
      <c r="J455" s="34">
        <f>(MA1SONY[[#This Row],[Adj Close]]-MA1SONY[[#This Row],[3-MA]])</f>
        <v>1.303433333333345</v>
      </c>
      <c r="K455" s="18">
        <f t="shared" si="37"/>
        <v>1.6989384544444748</v>
      </c>
      <c r="L455" s="18">
        <f>ABS(MA1SONY[[#This Row],[Erorr 2]])</f>
        <v>1.303433333333345</v>
      </c>
      <c r="M455" s="33">
        <f>MA1SONY[[#This Row],[Abs Erorr 2]]/MA1SONY[[#This Row],[Adj Close]]</f>
        <v>8.6992174864439099E-3</v>
      </c>
      <c r="N455" s="31">
        <f t="shared" si="34"/>
        <v>147.21511666666666</v>
      </c>
      <c r="O455" s="35">
        <f>MA1SONY[[#This Row],[Adj Close]]-MA1SONY[[#This Row],[6-MA]]</f>
        <v>2.6182833333333519</v>
      </c>
      <c r="P455" s="18">
        <f>(MA1SONY[[#This Row],[Adj Close]]-N455)^2</f>
        <v>6.8554076136112085</v>
      </c>
      <c r="Q455" s="18">
        <f>ABS(MA1SONY[[#This Row],[Erorr 3]])</f>
        <v>2.6182833333333519</v>
      </c>
      <c r="R455" s="36">
        <f>MA1SONY[[#This Row],[Abs Erorr 3]]/MA1SONY[[#This Row],[Adj Close]]</f>
        <v>1.7474630712066546E-2</v>
      </c>
    </row>
    <row r="456" spans="2:18">
      <c r="B456" s="26">
        <v>44441.291666666664</v>
      </c>
      <c r="C456" s="22">
        <v>150.95330000000001</v>
      </c>
      <c r="D456" s="31">
        <f t="shared" si="36"/>
        <v>149.83340000000001</v>
      </c>
      <c r="E456" s="32">
        <f>MA1SONY[[#This Row],[Adj Close]]-MA1SONY[[#This Row],[Naive Trend ]]</f>
        <v>1.1199000000000012</v>
      </c>
      <c r="F456" s="22">
        <f t="shared" si="35"/>
        <v>1.2541760100000028</v>
      </c>
      <c r="G456" s="22">
        <f>ABS(MA1SONY[[#This Row],[Erorr 1]])</f>
        <v>1.1199000000000012</v>
      </c>
      <c r="H456" s="33">
        <f>MA1SONY[[#This Row],[Abs Erorr 1]]/MA1SONY[[#This Row],[Adj Close]]</f>
        <v>7.4188507306564419E-3</v>
      </c>
      <c r="I456" s="31">
        <f t="shared" si="38"/>
        <v>149.81043333333332</v>
      </c>
      <c r="J456" s="34">
        <f>(MA1SONY[[#This Row],[Adj Close]]-MA1SONY[[#This Row],[3-MA]])</f>
        <v>1.1428666666666913</v>
      </c>
      <c r="K456" s="18">
        <f t="shared" si="37"/>
        <v>1.3061442177778342</v>
      </c>
      <c r="L456" s="18">
        <f>ABS(MA1SONY[[#This Row],[Erorr 2]])</f>
        <v>1.1428666666666913</v>
      </c>
      <c r="M456" s="33">
        <f>MA1SONY[[#This Row],[Abs Erorr 2]]/MA1SONY[[#This Row],[Adj Close]]</f>
        <v>7.5709949147629843E-3</v>
      </c>
      <c r="N456" s="31">
        <f t="shared" si="34"/>
        <v>147.68834999999999</v>
      </c>
      <c r="O456" s="35">
        <f>MA1SONY[[#This Row],[Adj Close]]-MA1SONY[[#This Row],[6-MA]]</f>
        <v>3.2649500000000273</v>
      </c>
      <c r="P456" s="18">
        <f>(MA1SONY[[#This Row],[Adj Close]]-N456)^2</f>
        <v>10.659898502500178</v>
      </c>
      <c r="Q456" s="18">
        <f>ABS(MA1SONY[[#This Row],[Erorr 3]])</f>
        <v>3.2649500000000273</v>
      </c>
      <c r="R456" s="36">
        <f>MA1SONY[[#This Row],[Abs Erorr 3]]/MA1SONY[[#This Row],[Adj Close]]</f>
        <v>2.1628874625463815E-2</v>
      </c>
    </row>
    <row r="457" spans="2:18">
      <c r="B457" s="26">
        <v>44442.291666666664</v>
      </c>
      <c r="C457" s="22">
        <v>151.59200000000001</v>
      </c>
      <c r="D457" s="31">
        <f t="shared" si="36"/>
        <v>150.95330000000001</v>
      </c>
      <c r="E457" s="32">
        <f>MA1SONY[[#This Row],[Adj Close]]-MA1SONY[[#This Row],[Naive Trend ]]</f>
        <v>0.63870000000000005</v>
      </c>
      <c r="F457" s="22">
        <f t="shared" si="35"/>
        <v>0.40793769000000007</v>
      </c>
      <c r="G457" s="22">
        <f>ABS(MA1SONY[[#This Row],[Erorr 1]])</f>
        <v>0.63870000000000005</v>
      </c>
      <c r="H457" s="33">
        <f>MA1SONY[[#This Row],[Abs Erorr 1]]/MA1SONY[[#This Row],[Adj Close]]</f>
        <v>4.2132830228508097E-3</v>
      </c>
      <c r="I457" s="31">
        <f t="shared" si="38"/>
        <v>149.98400000000001</v>
      </c>
      <c r="J457" s="34">
        <f>(MA1SONY[[#This Row],[Adj Close]]-MA1SONY[[#This Row],[3-MA]])</f>
        <v>1.6080000000000041</v>
      </c>
      <c r="K457" s="18">
        <f t="shared" si="37"/>
        <v>2.5856640000000133</v>
      </c>
      <c r="L457" s="18">
        <f>ABS(MA1SONY[[#This Row],[Erorr 2]])</f>
        <v>1.6080000000000041</v>
      </c>
      <c r="M457" s="33">
        <f>MA1SONY[[#This Row],[Abs Erorr 2]]/MA1SONY[[#This Row],[Adj Close]]</f>
        <v>1.0607419916618318E-2</v>
      </c>
      <c r="N457" s="31">
        <f t="shared" si="34"/>
        <v>148.55453333333332</v>
      </c>
      <c r="O457" s="35">
        <f>MA1SONY[[#This Row],[Adj Close]]-MA1SONY[[#This Row],[6-MA]]</f>
        <v>3.0374666666666883</v>
      </c>
      <c r="P457" s="18">
        <f>(MA1SONY[[#This Row],[Adj Close]]-N457)^2</f>
        <v>9.2262037511112425</v>
      </c>
      <c r="Q457" s="18">
        <f>ABS(MA1SONY[[#This Row],[Erorr 3]])</f>
        <v>3.0374666666666883</v>
      </c>
      <c r="R457" s="36">
        <f>MA1SONY[[#This Row],[Abs Erorr 3]]/MA1SONY[[#This Row],[Adj Close]]</f>
        <v>2.0037117174169401E-2</v>
      </c>
    </row>
    <row r="458" spans="2:18">
      <c r="B458" s="26">
        <v>44446.291666666664</v>
      </c>
      <c r="C458" s="22">
        <v>153.94</v>
      </c>
      <c r="D458" s="31">
        <f t="shared" si="36"/>
        <v>151.59200000000001</v>
      </c>
      <c r="E458" s="32">
        <f>MA1SONY[[#This Row],[Adj Close]]-MA1SONY[[#This Row],[Naive Trend ]]</f>
        <v>2.3479999999999848</v>
      </c>
      <c r="F458" s="22">
        <f t="shared" si="35"/>
        <v>5.5131039999999283</v>
      </c>
      <c r="G458" s="22">
        <f>ABS(MA1SONY[[#This Row],[Erorr 1]])</f>
        <v>2.3479999999999848</v>
      </c>
      <c r="H458" s="33">
        <f>MA1SONY[[#This Row],[Abs Erorr 1]]/MA1SONY[[#This Row],[Adj Close]]</f>
        <v>1.5252695855528029E-2</v>
      </c>
      <c r="I458" s="31">
        <f t="shared" si="38"/>
        <v>150.7929</v>
      </c>
      <c r="J458" s="34">
        <f>(MA1SONY[[#This Row],[Adj Close]]-MA1SONY[[#This Row],[3-MA]])</f>
        <v>3.1470999999999947</v>
      </c>
      <c r="K458" s="18">
        <f t="shared" si="37"/>
        <v>9.9042384099999659</v>
      </c>
      <c r="L458" s="18">
        <f>ABS(MA1SONY[[#This Row],[Erorr 2]])</f>
        <v>3.1470999999999947</v>
      </c>
      <c r="M458" s="33">
        <f>MA1SONY[[#This Row],[Abs Erorr 2]]/MA1SONY[[#This Row],[Adj Close]]</f>
        <v>2.0443679355593054E-2</v>
      </c>
      <c r="N458" s="31">
        <f t="shared" ref="N458:N521" si="39">AVERAGE(C452:C457)</f>
        <v>149.66143333333335</v>
      </c>
      <c r="O458" s="35">
        <f>MA1SONY[[#This Row],[Adj Close]]-MA1SONY[[#This Row],[6-MA]]</f>
        <v>4.2785666666666486</v>
      </c>
      <c r="P458" s="18">
        <f>(MA1SONY[[#This Row],[Adj Close]]-N458)^2</f>
        <v>18.306132721110956</v>
      </c>
      <c r="Q458" s="18">
        <f>ABS(MA1SONY[[#This Row],[Erorr 3]])</f>
        <v>4.2785666666666486</v>
      </c>
      <c r="R458" s="36">
        <f>MA1SONY[[#This Row],[Abs Erorr 3]]/MA1SONY[[#This Row],[Adj Close]]</f>
        <v>2.7793729158546502E-2</v>
      </c>
    </row>
    <row r="459" spans="2:18">
      <c r="B459" s="26">
        <v>44447.291666666664</v>
      </c>
      <c r="C459" s="22">
        <v>152.3877</v>
      </c>
      <c r="D459" s="31">
        <f t="shared" si="36"/>
        <v>153.94</v>
      </c>
      <c r="E459" s="32">
        <f>MA1SONY[[#This Row],[Adj Close]]-MA1SONY[[#This Row],[Naive Trend ]]</f>
        <v>-1.5523000000000025</v>
      </c>
      <c r="F459" s="22">
        <f t="shared" si="35"/>
        <v>2.4096352900000078</v>
      </c>
      <c r="G459" s="22">
        <f>ABS(MA1SONY[[#This Row],[Erorr 1]])</f>
        <v>1.5523000000000025</v>
      </c>
      <c r="H459" s="33">
        <f>MA1SONY[[#This Row],[Abs Erorr 1]]/MA1SONY[[#This Row],[Adj Close]]</f>
        <v>1.0186517678264076E-2</v>
      </c>
      <c r="I459" s="31">
        <f t="shared" si="38"/>
        <v>152.16176666666667</v>
      </c>
      <c r="J459" s="34">
        <f>(MA1SONY[[#This Row],[Adj Close]]-MA1SONY[[#This Row],[3-MA]])</f>
        <v>0.22593333333333021</v>
      </c>
      <c r="K459" s="18">
        <f t="shared" si="37"/>
        <v>5.1045871111109697E-2</v>
      </c>
      <c r="L459" s="18">
        <f>ABS(MA1SONY[[#This Row],[Erorr 2]])</f>
        <v>0.22593333333333021</v>
      </c>
      <c r="M459" s="33">
        <f>MA1SONY[[#This Row],[Abs Erorr 2]]/MA1SONY[[#This Row],[Adj Close]]</f>
        <v>1.4826218476512883E-3</v>
      </c>
      <c r="N459" s="31">
        <f t="shared" si="39"/>
        <v>150.98609999999999</v>
      </c>
      <c r="O459" s="35">
        <f>MA1SONY[[#This Row],[Adj Close]]-MA1SONY[[#This Row],[6-MA]]</f>
        <v>1.401600000000002</v>
      </c>
      <c r="P459" s="18">
        <f>(MA1SONY[[#This Row],[Adj Close]]-N459)^2</f>
        <v>1.9644825600000055</v>
      </c>
      <c r="Q459" s="18">
        <f>ABS(MA1SONY[[#This Row],[Erorr 3]])</f>
        <v>1.401600000000002</v>
      </c>
      <c r="R459" s="36">
        <f>MA1SONY[[#This Row],[Abs Erorr 3]]/MA1SONY[[#This Row],[Adj Close]]</f>
        <v>9.1975927190974197E-3</v>
      </c>
    </row>
    <row r="460" spans="2:18">
      <c r="B460" s="26">
        <v>44448.291666666664</v>
      </c>
      <c r="C460" s="22">
        <v>151.36600000000001</v>
      </c>
      <c r="D460" s="31">
        <f t="shared" si="36"/>
        <v>152.3877</v>
      </c>
      <c r="E460" s="32">
        <f>MA1SONY[[#This Row],[Adj Close]]-MA1SONY[[#This Row],[Naive Trend ]]</f>
        <v>-1.0216999999999814</v>
      </c>
      <c r="F460" s="22">
        <f t="shared" si="35"/>
        <v>1.043870889999962</v>
      </c>
      <c r="G460" s="22">
        <f>ABS(MA1SONY[[#This Row],[Erorr 1]])</f>
        <v>1.0216999999999814</v>
      </c>
      <c r="H460" s="33">
        <f>MA1SONY[[#This Row],[Abs Erorr 1]]/MA1SONY[[#This Row],[Adj Close]]</f>
        <v>6.7498645666793158E-3</v>
      </c>
      <c r="I460" s="31">
        <f t="shared" si="38"/>
        <v>152.63990000000001</v>
      </c>
      <c r="J460" s="34">
        <f>(MA1SONY[[#This Row],[Adj Close]]-MA1SONY[[#This Row],[3-MA]])</f>
        <v>-1.2738999999999976</v>
      </c>
      <c r="K460" s="18">
        <f t="shared" si="37"/>
        <v>1.6228212099999939</v>
      </c>
      <c r="L460" s="18">
        <f>ABS(MA1SONY[[#This Row],[Erorr 2]])</f>
        <v>1.2738999999999976</v>
      </c>
      <c r="M460" s="33">
        <f>MA1SONY[[#This Row],[Abs Erorr 2]]/MA1SONY[[#This Row],[Adj Close]]</f>
        <v>8.4160247347488705E-3</v>
      </c>
      <c r="N460" s="31">
        <f t="shared" si="39"/>
        <v>151.31195</v>
      </c>
      <c r="O460" s="35">
        <f>MA1SONY[[#This Row],[Adj Close]]-MA1SONY[[#This Row],[6-MA]]</f>
        <v>5.4050000000017917E-2</v>
      </c>
      <c r="P460" s="18">
        <f>(MA1SONY[[#This Row],[Adj Close]]-N460)^2</f>
        <v>2.921402500001937E-3</v>
      </c>
      <c r="Q460" s="18">
        <f>ABS(MA1SONY[[#This Row],[Erorr 3]])</f>
        <v>5.4050000000017917E-2</v>
      </c>
      <c r="R460" s="36">
        <f>MA1SONY[[#This Row],[Abs Erorr 3]]/MA1SONY[[#This Row],[Adj Close]]</f>
        <v>3.5708151103958557E-4</v>
      </c>
    </row>
    <row r="461" spans="2:18">
      <c r="B461" s="26">
        <v>44449.291666666664</v>
      </c>
      <c r="C461" s="22">
        <v>146.35550000000001</v>
      </c>
      <c r="D461" s="31">
        <f t="shared" si="36"/>
        <v>151.36600000000001</v>
      </c>
      <c r="E461" s="32">
        <f>MA1SONY[[#This Row],[Adj Close]]-MA1SONY[[#This Row],[Naive Trend ]]</f>
        <v>-5.0105000000000075</v>
      </c>
      <c r="F461" s="22">
        <f t="shared" si="35"/>
        <v>25.105110250000074</v>
      </c>
      <c r="G461" s="22">
        <f>ABS(MA1SONY[[#This Row],[Erorr 1]])</f>
        <v>5.0105000000000075</v>
      </c>
      <c r="H461" s="33">
        <f>MA1SONY[[#This Row],[Abs Erorr 1]]/MA1SONY[[#This Row],[Adj Close]]</f>
        <v>3.4235132946831566E-2</v>
      </c>
      <c r="I461" s="31">
        <f t="shared" si="38"/>
        <v>152.56456666666668</v>
      </c>
      <c r="J461" s="34">
        <f>(MA1SONY[[#This Row],[Adj Close]]-MA1SONY[[#This Row],[3-MA]])</f>
        <v>-6.2090666666666721</v>
      </c>
      <c r="K461" s="18">
        <f t="shared" si="37"/>
        <v>38.552508871111179</v>
      </c>
      <c r="L461" s="18">
        <f>ABS(MA1SONY[[#This Row],[Erorr 2]])</f>
        <v>6.2090666666666721</v>
      </c>
      <c r="M461" s="33">
        <f>MA1SONY[[#This Row],[Abs Erorr 2]]/MA1SONY[[#This Row],[Adj Close]]</f>
        <v>4.2424553000513628E-2</v>
      </c>
      <c r="N461" s="31">
        <f t="shared" si="39"/>
        <v>151.67873333333333</v>
      </c>
      <c r="O461" s="35">
        <f>MA1SONY[[#This Row],[Adj Close]]-MA1SONY[[#This Row],[6-MA]]</f>
        <v>-5.3232333333333202</v>
      </c>
      <c r="P461" s="18">
        <f>(MA1SONY[[#This Row],[Adj Close]]-N461)^2</f>
        <v>28.336813121110971</v>
      </c>
      <c r="Q461" s="18">
        <f>ABS(MA1SONY[[#This Row],[Erorr 3]])</f>
        <v>5.3232333333333202</v>
      </c>
      <c r="R461" s="36">
        <f>MA1SONY[[#This Row],[Abs Erorr 3]]/MA1SONY[[#This Row],[Adj Close]]</f>
        <v>3.637193910261876E-2</v>
      </c>
    </row>
    <row r="462" spans="2:18">
      <c r="B462" s="26">
        <v>44452.291666666664</v>
      </c>
      <c r="C462" s="22">
        <v>146.92529999999999</v>
      </c>
      <c r="D462" s="31">
        <f t="shared" si="36"/>
        <v>146.35550000000001</v>
      </c>
      <c r="E462" s="32">
        <f>MA1SONY[[#This Row],[Adj Close]]-MA1SONY[[#This Row],[Naive Trend ]]</f>
        <v>0.56979999999998654</v>
      </c>
      <c r="F462" s="22">
        <f t="shared" si="35"/>
        <v>0.32467203999998467</v>
      </c>
      <c r="G462" s="22">
        <f>ABS(MA1SONY[[#This Row],[Erorr 1]])</f>
        <v>0.56979999999998654</v>
      </c>
      <c r="H462" s="33">
        <f>MA1SONY[[#This Row],[Abs Erorr 1]]/MA1SONY[[#This Row],[Adj Close]]</f>
        <v>3.8781612152569132E-3</v>
      </c>
      <c r="I462" s="31">
        <f t="shared" si="38"/>
        <v>150.03639999999999</v>
      </c>
      <c r="J462" s="34">
        <f>(MA1SONY[[#This Row],[Adj Close]]-MA1SONY[[#This Row],[3-MA]])</f>
        <v>-3.1110999999999933</v>
      </c>
      <c r="K462" s="18">
        <f t="shared" si="37"/>
        <v>9.6789432099999591</v>
      </c>
      <c r="L462" s="18">
        <f>ABS(MA1SONY[[#This Row],[Erorr 2]])</f>
        <v>3.1110999999999933</v>
      </c>
      <c r="M462" s="33">
        <f>MA1SONY[[#This Row],[Abs Erorr 2]]/MA1SONY[[#This Row],[Adj Close]]</f>
        <v>2.1174705785865292E-2</v>
      </c>
      <c r="N462" s="31">
        <f t="shared" si="39"/>
        <v>151.09908333333334</v>
      </c>
      <c r="O462" s="35">
        <f>MA1SONY[[#This Row],[Adj Close]]-MA1SONY[[#This Row],[6-MA]]</f>
        <v>-4.1737833333333469</v>
      </c>
      <c r="P462" s="18">
        <f>(MA1SONY[[#This Row],[Adj Close]]-N462)^2</f>
        <v>17.420467313611226</v>
      </c>
      <c r="Q462" s="18">
        <f>ABS(MA1SONY[[#This Row],[Erorr 3]])</f>
        <v>4.1737833333333469</v>
      </c>
      <c r="R462" s="36">
        <f>MA1SONY[[#This Row],[Abs Erorr 3]]/MA1SONY[[#This Row],[Adj Close]]</f>
        <v>2.8407519558124754E-2</v>
      </c>
    </row>
    <row r="463" spans="2:18">
      <c r="B463" s="26">
        <v>44453.291666666664</v>
      </c>
      <c r="C463" s="22">
        <v>145.5204</v>
      </c>
      <c r="D463" s="31">
        <f t="shared" si="36"/>
        <v>146.92529999999999</v>
      </c>
      <c r="E463" s="32">
        <f>MA1SONY[[#This Row],[Adj Close]]-MA1SONY[[#This Row],[Naive Trend ]]</f>
        <v>-1.4048999999999978</v>
      </c>
      <c r="F463" s="22">
        <f t="shared" si="35"/>
        <v>1.9737440099999939</v>
      </c>
      <c r="G463" s="22">
        <f>ABS(MA1SONY[[#This Row],[Erorr 1]])</f>
        <v>1.4048999999999978</v>
      </c>
      <c r="H463" s="33">
        <f>MA1SONY[[#This Row],[Abs Erorr 1]]/MA1SONY[[#This Row],[Adj Close]]</f>
        <v>9.6543165082008976E-3</v>
      </c>
      <c r="I463" s="31">
        <f t="shared" si="38"/>
        <v>148.21559999999999</v>
      </c>
      <c r="J463" s="34">
        <f>(MA1SONY[[#This Row],[Adj Close]]-MA1SONY[[#This Row],[3-MA]])</f>
        <v>-2.6951999999999998</v>
      </c>
      <c r="K463" s="18">
        <f t="shared" si="37"/>
        <v>7.2641030399999993</v>
      </c>
      <c r="L463" s="18">
        <f>ABS(MA1SONY[[#This Row],[Erorr 2]])</f>
        <v>2.6951999999999998</v>
      </c>
      <c r="M463" s="33">
        <f>MA1SONY[[#This Row],[Abs Erorr 2]]/MA1SONY[[#This Row],[Adj Close]]</f>
        <v>1.8521114565380522E-2</v>
      </c>
      <c r="N463" s="31">
        <f t="shared" si="39"/>
        <v>150.42775</v>
      </c>
      <c r="O463" s="35">
        <f>MA1SONY[[#This Row],[Adj Close]]-MA1SONY[[#This Row],[6-MA]]</f>
        <v>-4.9073500000000081</v>
      </c>
      <c r="P463" s="18">
        <f>(MA1SONY[[#This Row],[Adj Close]]-N463)^2</f>
        <v>24.08208402250008</v>
      </c>
      <c r="Q463" s="18">
        <f>ABS(MA1SONY[[#This Row],[Erorr 3]])</f>
        <v>4.9073500000000081</v>
      </c>
      <c r="R463" s="36">
        <f>MA1SONY[[#This Row],[Abs Erorr 3]]/MA1SONY[[#This Row],[Adj Close]]</f>
        <v>3.3722763268930048E-2</v>
      </c>
    </row>
    <row r="464" spans="2:18">
      <c r="B464" s="26">
        <v>44454.291666666664</v>
      </c>
      <c r="C464" s="22">
        <v>146.4144</v>
      </c>
      <c r="D464" s="31">
        <f t="shared" si="36"/>
        <v>145.5204</v>
      </c>
      <c r="E464" s="32">
        <f>MA1SONY[[#This Row],[Adj Close]]-MA1SONY[[#This Row],[Naive Trend ]]</f>
        <v>0.89400000000000546</v>
      </c>
      <c r="F464" s="22">
        <f t="shared" si="35"/>
        <v>0.79923600000000972</v>
      </c>
      <c r="G464" s="22">
        <f>ABS(MA1SONY[[#This Row],[Erorr 1]])</f>
        <v>0.89400000000000546</v>
      </c>
      <c r="H464" s="33">
        <f>MA1SONY[[#This Row],[Abs Erorr 1]]/MA1SONY[[#This Row],[Adj Close]]</f>
        <v>6.1059567911353353E-3</v>
      </c>
      <c r="I464" s="31">
        <f t="shared" si="38"/>
        <v>146.26706666666666</v>
      </c>
      <c r="J464" s="34">
        <f>(MA1SONY[[#This Row],[Adj Close]]-MA1SONY[[#This Row],[3-MA]])</f>
        <v>0.14733333333333576</v>
      </c>
      <c r="K464" s="18">
        <f t="shared" si="37"/>
        <v>2.1707111111111826E-2</v>
      </c>
      <c r="L464" s="18">
        <f>ABS(MA1SONY[[#This Row],[Erorr 2]])</f>
        <v>0.14733333333333576</v>
      </c>
      <c r="M464" s="33">
        <f>MA1SONY[[#This Row],[Abs Erorr 2]]/MA1SONY[[#This Row],[Adj Close]]</f>
        <v>1.0062762496949463E-3</v>
      </c>
      <c r="N464" s="31">
        <f t="shared" si="39"/>
        <v>149.41581666666667</v>
      </c>
      <c r="O464" s="35">
        <f>MA1SONY[[#This Row],[Adj Close]]-MA1SONY[[#This Row],[6-MA]]</f>
        <v>-3.0014166666666711</v>
      </c>
      <c r="P464" s="18">
        <f>(MA1SONY[[#This Row],[Adj Close]]-N464)^2</f>
        <v>9.0085020069444717</v>
      </c>
      <c r="Q464" s="18">
        <f>ABS(MA1SONY[[#This Row],[Erorr 3]])</f>
        <v>3.0014166666666711</v>
      </c>
      <c r="R464" s="36">
        <f>MA1SONY[[#This Row],[Abs Erorr 3]]/MA1SONY[[#This Row],[Adj Close]]</f>
        <v>2.049946362288594E-2</v>
      </c>
    </row>
    <row r="465" spans="2:18">
      <c r="B465" s="26">
        <v>44455.291666666664</v>
      </c>
      <c r="C465" s="22">
        <v>146.17859999999999</v>
      </c>
      <c r="D465" s="31">
        <f t="shared" si="36"/>
        <v>146.4144</v>
      </c>
      <c r="E465" s="32">
        <f>MA1SONY[[#This Row],[Adj Close]]-MA1SONY[[#This Row],[Naive Trend ]]</f>
        <v>-0.23580000000001178</v>
      </c>
      <c r="F465" s="22">
        <f t="shared" si="35"/>
        <v>5.5601640000005552E-2</v>
      </c>
      <c r="G465" s="22">
        <f>ABS(MA1SONY[[#This Row],[Erorr 1]])</f>
        <v>0.23580000000001178</v>
      </c>
      <c r="H465" s="33">
        <f>MA1SONY[[#This Row],[Abs Erorr 1]]/MA1SONY[[#This Row],[Adj Close]]</f>
        <v>1.6130952136633667E-3</v>
      </c>
      <c r="I465" s="31">
        <f t="shared" si="38"/>
        <v>146.2867</v>
      </c>
      <c r="J465" s="34">
        <f>(MA1SONY[[#This Row],[Adj Close]]-MA1SONY[[#This Row],[3-MA]])</f>
        <v>-0.10810000000000741</v>
      </c>
      <c r="K465" s="18">
        <f t="shared" si="37"/>
        <v>1.1685610000001602E-2</v>
      </c>
      <c r="L465" s="18">
        <f>ABS(MA1SONY[[#This Row],[Erorr 2]])</f>
        <v>0.10810000000000741</v>
      </c>
      <c r="M465" s="33">
        <f>MA1SONY[[#This Row],[Abs Erorr 2]]/MA1SONY[[#This Row],[Adj Close]]</f>
        <v>7.3950632992796084E-4</v>
      </c>
      <c r="N465" s="31">
        <f t="shared" si="39"/>
        <v>148.16155000000001</v>
      </c>
      <c r="O465" s="35">
        <f>MA1SONY[[#This Row],[Adj Close]]-MA1SONY[[#This Row],[6-MA]]</f>
        <v>-1.9829500000000166</v>
      </c>
      <c r="P465" s="18">
        <f>(MA1SONY[[#This Row],[Adj Close]]-N465)^2</f>
        <v>3.9320907025000662</v>
      </c>
      <c r="Q465" s="18">
        <f>ABS(MA1SONY[[#This Row],[Erorr 3]])</f>
        <v>1.9829500000000166</v>
      </c>
      <c r="R465" s="36">
        <f>MA1SONY[[#This Row],[Abs Erorr 3]]/MA1SONY[[#This Row],[Adj Close]]</f>
        <v>1.3565255105740626E-2</v>
      </c>
    </row>
    <row r="466" spans="2:18">
      <c r="B466" s="26">
        <v>44456.291666666664</v>
      </c>
      <c r="C466" s="22">
        <v>143.4966</v>
      </c>
      <c r="D466" s="31">
        <f t="shared" si="36"/>
        <v>146.17859999999999</v>
      </c>
      <c r="E466" s="32">
        <f>MA1SONY[[#This Row],[Adj Close]]-MA1SONY[[#This Row],[Naive Trend ]]</f>
        <v>-2.6819999999999879</v>
      </c>
      <c r="F466" s="22">
        <f t="shared" si="35"/>
        <v>7.1931239999999352</v>
      </c>
      <c r="G466" s="22">
        <f>ABS(MA1SONY[[#This Row],[Erorr 1]])</f>
        <v>2.6819999999999879</v>
      </c>
      <c r="H466" s="33">
        <f>MA1SONY[[#This Row],[Abs Erorr 1]]/MA1SONY[[#This Row],[Adj Close]]</f>
        <v>1.8690338307667136E-2</v>
      </c>
      <c r="I466" s="31">
        <f t="shared" si="38"/>
        <v>146.03779999999998</v>
      </c>
      <c r="J466" s="34">
        <f>(MA1SONY[[#This Row],[Adj Close]]-MA1SONY[[#This Row],[3-MA]])</f>
        <v>-2.541199999999975</v>
      </c>
      <c r="K466" s="18">
        <f t="shared" si="37"/>
        <v>6.4576974399998734</v>
      </c>
      <c r="L466" s="18">
        <f>ABS(MA1SONY[[#This Row],[Erorr 2]])</f>
        <v>2.541199999999975</v>
      </c>
      <c r="M466" s="33">
        <f>MA1SONY[[#This Row],[Abs Erorr 2]]/MA1SONY[[#This Row],[Adj Close]]</f>
        <v>1.7709130390545665E-2</v>
      </c>
      <c r="N466" s="31">
        <f t="shared" si="39"/>
        <v>147.1267</v>
      </c>
      <c r="O466" s="35">
        <f>MA1SONY[[#This Row],[Adj Close]]-MA1SONY[[#This Row],[6-MA]]</f>
        <v>-3.6300999999999988</v>
      </c>
      <c r="P466" s="18">
        <f>(MA1SONY[[#This Row],[Adj Close]]-N466)^2</f>
        <v>13.17762600999999</v>
      </c>
      <c r="Q466" s="18">
        <f>ABS(MA1SONY[[#This Row],[Erorr 3]])</f>
        <v>3.6300999999999988</v>
      </c>
      <c r="R466" s="36">
        <f>MA1SONY[[#This Row],[Abs Erorr 3]]/MA1SONY[[#This Row],[Adj Close]]</f>
        <v>2.5297463493908559E-2</v>
      </c>
    </row>
    <row r="467" spans="2:18">
      <c r="B467" s="26">
        <v>44459.291666666664</v>
      </c>
      <c r="C467" s="22">
        <v>140.43129999999999</v>
      </c>
      <c r="D467" s="31">
        <f t="shared" si="36"/>
        <v>143.4966</v>
      </c>
      <c r="E467" s="32">
        <f>MA1SONY[[#This Row],[Adj Close]]-MA1SONY[[#This Row],[Naive Trend ]]</f>
        <v>-3.0653000000000077</v>
      </c>
      <c r="F467" s="22">
        <f t="shared" si="35"/>
        <v>9.3960640900000474</v>
      </c>
      <c r="G467" s="22">
        <f>ABS(MA1SONY[[#This Row],[Erorr 1]])</f>
        <v>3.0653000000000077</v>
      </c>
      <c r="H467" s="33">
        <f>MA1SONY[[#This Row],[Abs Erorr 1]]/MA1SONY[[#This Row],[Adj Close]]</f>
        <v>2.1827754923581907E-2</v>
      </c>
      <c r="I467" s="31">
        <f t="shared" si="38"/>
        <v>145.36319999999998</v>
      </c>
      <c r="J467" s="34">
        <f>(MA1SONY[[#This Row],[Adj Close]]-MA1SONY[[#This Row],[3-MA]])</f>
        <v>-4.9318999999999846</v>
      </c>
      <c r="K467" s="18">
        <f t="shared" si="37"/>
        <v>24.323637609999849</v>
      </c>
      <c r="L467" s="18">
        <f>ABS(MA1SONY[[#This Row],[Erorr 2]])</f>
        <v>4.9318999999999846</v>
      </c>
      <c r="M467" s="33">
        <f>MA1SONY[[#This Row],[Abs Erorr 2]]/MA1SONY[[#This Row],[Adj Close]]</f>
        <v>3.5119663493822138E-2</v>
      </c>
      <c r="N467" s="31">
        <f t="shared" si="39"/>
        <v>145.81513333333331</v>
      </c>
      <c r="O467" s="35">
        <f>MA1SONY[[#This Row],[Adj Close]]-MA1SONY[[#This Row],[6-MA]]</f>
        <v>-5.3838333333333139</v>
      </c>
      <c r="P467" s="18">
        <f>(MA1SONY[[#This Row],[Adj Close]]-N467)^2</f>
        <v>28.985661361110903</v>
      </c>
      <c r="Q467" s="18">
        <f>ABS(MA1SONY[[#This Row],[Erorr 3]])</f>
        <v>5.3838333333333139</v>
      </c>
      <c r="R467" s="36">
        <f>MA1SONY[[#This Row],[Abs Erorr 3]]/MA1SONY[[#This Row],[Adj Close]]</f>
        <v>3.8337844435915029E-2</v>
      </c>
    </row>
    <row r="468" spans="2:18">
      <c r="B468" s="26">
        <v>44460.291666666664</v>
      </c>
      <c r="C468" s="22">
        <v>140.9127</v>
      </c>
      <c r="D468" s="31">
        <f t="shared" si="36"/>
        <v>140.43129999999999</v>
      </c>
      <c r="E468" s="32">
        <f>MA1SONY[[#This Row],[Adj Close]]-MA1SONY[[#This Row],[Naive Trend ]]</f>
        <v>0.48140000000000782</v>
      </c>
      <c r="F468" s="22">
        <f t="shared" si="35"/>
        <v>0.23174596000000752</v>
      </c>
      <c r="G468" s="22">
        <f>ABS(MA1SONY[[#This Row],[Erorr 1]])</f>
        <v>0.48140000000000782</v>
      </c>
      <c r="H468" s="33">
        <f>MA1SONY[[#This Row],[Abs Erorr 1]]/MA1SONY[[#This Row],[Adj Close]]</f>
        <v>3.4162995954233211E-3</v>
      </c>
      <c r="I468" s="31">
        <f t="shared" si="38"/>
        <v>143.36883333333333</v>
      </c>
      <c r="J468" s="34">
        <f>(MA1SONY[[#This Row],[Adj Close]]-MA1SONY[[#This Row],[3-MA]])</f>
        <v>-2.4561333333333266</v>
      </c>
      <c r="K468" s="18">
        <f t="shared" si="37"/>
        <v>6.0325909511110778</v>
      </c>
      <c r="L468" s="18">
        <f>ABS(MA1SONY[[#This Row],[Erorr 2]])</f>
        <v>2.4561333333333266</v>
      </c>
      <c r="M468" s="33">
        <f>MA1SONY[[#This Row],[Abs Erorr 2]]/MA1SONY[[#This Row],[Adj Close]]</f>
        <v>1.7430177218471624E-2</v>
      </c>
      <c r="N468" s="31">
        <f t="shared" si="39"/>
        <v>144.82776666666666</v>
      </c>
      <c r="O468" s="35">
        <f>MA1SONY[[#This Row],[Adj Close]]-MA1SONY[[#This Row],[6-MA]]</f>
        <v>-3.9150666666666609</v>
      </c>
      <c r="P468" s="18">
        <f>(MA1SONY[[#This Row],[Adj Close]]-N468)^2</f>
        <v>15.327747004444399</v>
      </c>
      <c r="Q468" s="18">
        <f>ABS(MA1SONY[[#This Row],[Erorr 3]])</f>
        <v>3.9150666666666609</v>
      </c>
      <c r="R468" s="36">
        <f>MA1SONY[[#This Row],[Abs Erorr 3]]/MA1SONY[[#This Row],[Adj Close]]</f>
        <v>2.7783632466531837E-2</v>
      </c>
    </row>
    <row r="469" spans="2:18">
      <c r="B469" s="26">
        <v>44461.291666666664</v>
      </c>
      <c r="C469" s="22">
        <v>143.2903</v>
      </c>
      <c r="D469" s="31">
        <f t="shared" si="36"/>
        <v>140.9127</v>
      </c>
      <c r="E469" s="32">
        <f>MA1SONY[[#This Row],[Adj Close]]-MA1SONY[[#This Row],[Naive Trend ]]</f>
        <v>2.377600000000001</v>
      </c>
      <c r="F469" s="22">
        <f t="shared" si="35"/>
        <v>5.6529817600000047</v>
      </c>
      <c r="G469" s="22">
        <f>ABS(MA1SONY[[#This Row],[Erorr 1]])</f>
        <v>2.377600000000001</v>
      </c>
      <c r="H469" s="33">
        <f>MA1SONY[[#This Row],[Abs Erorr 1]]/MA1SONY[[#This Row],[Adj Close]]</f>
        <v>1.6592888702166169E-2</v>
      </c>
      <c r="I469" s="31">
        <f t="shared" si="38"/>
        <v>141.61353333333332</v>
      </c>
      <c r="J469" s="34">
        <f>(MA1SONY[[#This Row],[Adj Close]]-MA1SONY[[#This Row],[3-MA]])</f>
        <v>1.6767666666666798</v>
      </c>
      <c r="K469" s="18">
        <f t="shared" si="37"/>
        <v>2.8115464544444886</v>
      </c>
      <c r="L469" s="18">
        <f>ABS(MA1SONY[[#This Row],[Erorr 2]])</f>
        <v>1.6767666666666798</v>
      </c>
      <c r="M469" s="33">
        <f>MA1SONY[[#This Row],[Abs Erorr 2]]/MA1SONY[[#This Row],[Adj Close]]</f>
        <v>1.1701885380006043E-2</v>
      </c>
      <c r="N469" s="31">
        <f t="shared" si="39"/>
        <v>143.82566666666665</v>
      </c>
      <c r="O469" s="35">
        <f>MA1SONY[[#This Row],[Adj Close]]-MA1SONY[[#This Row],[6-MA]]</f>
        <v>-0.53536666666664701</v>
      </c>
      <c r="P469" s="18">
        <f>(MA1SONY[[#This Row],[Adj Close]]-N469)^2</f>
        <v>0.28661746777775671</v>
      </c>
      <c r="Q469" s="18">
        <f>ABS(MA1SONY[[#This Row],[Erorr 3]])</f>
        <v>0.53536666666664701</v>
      </c>
      <c r="R469" s="36">
        <f>MA1SONY[[#This Row],[Abs Erorr 3]]/MA1SONY[[#This Row],[Adj Close]]</f>
        <v>3.7362380193680031E-3</v>
      </c>
    </row>
    <row r="470" spans="2:18">
      <c r="B470" s="26">
        <v>44462.291666666664</v>
      </c>
      <c r="C470" s="22">
        <v>144.25309999999999</v>
      </c>
      <c r="D470" s="31">
        <f t="shared" si="36"/>
        <v>143.2903</v>
      </c>
      <c r="E470" s="32">
        <f>MA1SONY[[#This Row],[Adj Close]]-MA1SONY[[#This Row],[Naive Trend ]]</f>
        <v>0.96279999999998722</v>
      </c>
      <c r="F470" s="22">
        <f t="shared" si="35"/>
        <v>0.92698383999997536</v>
      </c>
      <c r="G470" s="22">
        <f>ABS(MA1SONY[[#This Row],[Erorr 1]])</f>
        <v>0.96279999999998722</v>
      </c>
      <c r="H470" s="33">
        <f>MA1SONY[[#This Row],[Abs Erorr 1]]/MA1SONY[[#This Row],[Adj Close]]</f>
        <v>6.6743799613317653E-3</v>
      </c>
      <c r="I470" s="31">
        <f t="shared" si="38"/>
        <v>141.54476666666667</v>
      </c>
      <c r="J470" s="34">
        <f>(MA1SONY[[#This Row],[Adj Close]]-MA1SONY[[#This Row],[3-MA]])</f>
        <v>2.7083333333333144</v>
      </c>
      <c r="K470" s="18">
        <f t="shared" si="37"/>
        <v>7.3350694444443416</v>
      </c>
      <c r="L470" s="18">
        <f>ABS(MA1SONY[[#This Row],[Erorr 2]])</f>
        <v>2.7083333333333144</v>
      </c>
      <c r="M470" s="33">
        <f>MA1SONY[[#This Row],[Abs Erorr 2]]/MA1SONY[[#This Row],[Adj Close]]</f>
        <v>1.877487092709491E-2</v>
      </c>
      <c r="N470" s="31">
        <f t="shared" si="39"/>
        <v>143.45398333333333</v>
      </c>
      <c r="O470" s="35">
        <f>MA1SONY[[#This Row],[Adj Close]]-MA1SONY[[#This Row],[6-MA]]</f>
        <v>0.79911666666666292</v>
      </c>
      <c r="P470" s="18">
        <f>(MA1SONY[[#This Row],[Adj Close]]-N470)^2</f>
        <v>0.63858744694443847</v>
      </c>
      <c r="Q470" s="18">
        <f>ABS(MA1SONY[[#This Row],[Erorr 3]])</f>
        <v>0.79911666666666292</v>
      </c>
      <c r="R470" s="36">
        <f>MA1SONY[[#This Row],[Abs Erorr 3]]/MA1SONY[[#This Row],[Adj Close]]</f>
        <v>5.5396845313318253E-3</v>
      </c>
    </row>
    <row r="471" spans="2:18">
      <c r="B471" s="26">
        <v>44463.291666666664</v>
      </c>
      <c r="C471" s="22">
        <v>144.3415</v>
      </c>
      <c r="D471" s="31">
        <f t="shared" si="36"/>
        <v>144.25309999999999</v>
      </c>
      <c r="E471" s="32">
        <f>MA1SONY[[#This Row],[Adj Close]]-MA1SONY[[#This Row],[Naive Trend ]]</f>
        <v>8.840000000000714E-2</v>
      </c>
      <c r="F471" s="22">
        <f t="shared" si="35"/>
        <v>7.8145600000012628E-3</v>
      </c>
      <c r="G471" s="22">
        <f>ABS(MA1SONY[[#This Row],[Erorr 1]])</f>
        <v>8.840000000000714E-2</v>
      </c>
      <c r="H471" s="33">
        <f>MA1SONY[[#This Row],[Abs Erorr 1]]/MA1SONY[[#This Row],[Adj Close]]</f>
        <v>6.1243647876741715E-4</v>
      </c>
      <c r="I471" s="31">
        <f t="shared" si="38"/>
        <v>142.81870000000001</v>
      </c>
      <c r="J471" s="34">
        <f>(MA1SONY[[#This Row],[Adj Close]]-MA1SONY[[#This Row],[3-MA]])</f>
        <v>1.5227999999999895</v>
      </c>
      <c r="K471" s="18">
        <f t="shared" si="37"/>
        <v>2.318919839999968</v>
      </c>
      <c r="L471" s="18">
        <f>ABS(MA1SONY[[#This Row],[Erorr 2]])</f>
        <v>1.5227999999999895</v>
      </c>
      <c r="M471" s="33">
        <f>MA1SONY[[#This Row],[Abs Erorr 2]]/MA1SONY[[#This Row],[Adj Close]]</f>
        <v>1.0549980428359062E-2</v>
      </c>
      <c r="N471" s="31">
        <f t="shared" si="39"/>
        <v>143.09376666666665</v>
      </c>
      <c r="O471" s="35">
        <f>MA1SONY[[#This Row],[Adj Close]]-MA1SONY[[#This Row],[6-MA]]</f>
        <v>1.2477333333333434</v>
      </c>
      <c r="P471" s="18">
        <f>(MA1SONY[[#This Row],[Adj Close]]-N471)^2</f>
        <v>1.556838471111136</v>
      </c>
      <c r="Q471" s="18">
        <f>ABS(MA1SONY[[#This Row],[Erorr 3]])</f>
        <v>1.2477333333333434</v>
      </c>
      <c r="R471" s="36">
        <f>MA1SONY[[#This Row],[Abs Erorr 3]]/MA1SONY[[#This Row],[Adj Close]]</f>
        <v>8.6443145826622519E-3</v>
      </c>
    </row>
    <row r="472" spans="2:18">
      <c r="B472" s="26">
        <v>44466.291666666664</v>
      </c>
      <c r="C472" s="22">
        <v>142.81870000000001</v>
      </c>
      <c r="D472" s="31">
        <f t="shared" si="36"/>
        <v>144.3415</v>
      </c>
      <c r="E472" s="32">
        <f>MA1SONY[[#This Row],[Adj Close]]-MA1SONY[[#This Row],[Naive Trend ]]</f>
        <v>-1.5227999999999895</v>
      </c>
      <c r="F472" s="22">
        <f t="shared" si="35"/>
        <v>2.318919839999968</v>
      </c>
      <c r="G472" s="22">
        <f>ABS(MA1SONY[[#This Row],[Erorr 1]])</f>
        <v>1.5227999999999895</v>
      </c>
      <c r="H472" s="33">
        <f>MA1SONY[[#This Row],[Abs Erorr 1]]/MA1SONY[[#This Row],[Adj Close]]</f>
        <v>1.0662469270480613E-2</v>
      </c>
      <c r="I472" s="31">
        <f t="shared" si="38"/>
        <v>143.96163333333334</v>
      </c>
      <c r="J472" s="34">
        <f>(MA1SONY[[#This Row],[Adj Close]]-MA1SONY[[#This Row],[3-MA]])</f>
        <v>-1.1429333333333318</v>
      </c>
      <c r="K472" s="18">
        <f t="shared" si="37"/>
        <v>1.3062966044444408</v>
      </c>
      <c r="L472" s="18">
        <f>ABS(MA1SONY[[#This Row],[Erorr 2]])</f>
        <v>1.1429333333333318</v>
      </c>
      <c r="M472" s="33">
        <f>MA1SONY[[#This Row],[Abs Erorr 2]]/MA1SONY[[#This Row],[Adj Close]]</f>
        <v>8.0026868563663704E-3</v>
      </c>
      <c r="N472" s="31">
        <f t="shared" si="39"/>
        <v>142.78758333333334</v>
      </c>
      <c r="O472" s="35">
        <f>MA1SONY[[#This Row],[Adj Close]]-MA1SONY[[#This Row],[6-MA]]</f>
        <v>3.111666666666224E-2</v>
      </c>
      <c r="P472" s="18">
        <f>(MA1SONY[[#This Row],[Adj Close]]-N472)^2</f>
        <v>9.68246944444169E-4</v>
      </c>
      <c r="Q472" s="18">
        <f>ABS(MA1SONY[[#This Row],[Erorr 3]])</f>
        <v>3.111666666666224E-2</v>
      </c>
      <c r="R472" s="36">
        <f>MA1SONY[[#This Row],[Abs Erorr 3]]/MA1SONY[[#This Row],[Adj Close]]</f>
        <v>2.178752969090339E-4</v>
      </c>
    </row>
    <row r="473" spans="2:18">
      <c r="B473" s="26">
        <v>44467.291666666664</v>
      </c>
      <c r="C473" s="22">
        <v>139.4194</v>
      </c>
      <c r="D473" s="31">
        <f t="shared" si="36"/>
        <v>142.81870000000001</v>
      </c>
      <c r="E473" s="32">
        <f>MA1SONY[[#This Row],[Adj Close]]-MA1SONY[[#This Row],[Naive Trend ]]</f>
        <v>-3.3993000000000109</v>
      </c>
      <c r="F473" s="22">
        <f t="shared" si="35"/>
        <v>11.555240490000074</v>
      </c>
      <c r="G473" s="22">
        <f>ABS(MA1SONY[[#This Row],[Erorr 1]])</f>
        <v>3.3993000000000109</v>
      </c>
      <c r="H473" s="33">
        <f>MA1SONY[[#This Row],[Abs Erorr 1]]/MA1SONY[[#This Row],[Adj Close]]</f>
        <v>2.4381829214585711E-2</v>
      </c>
      <c r="I473" s="31">
        <f t="shared" si="38"/>
        <v>143.80443333333335</v>
      </c>
      <c r="J473" s="34">
        <f>(MA1SONY[[#This Row],[Adj Close]]-MA1SONY[[#This Row],[3-MA]])</f>
        <v>-4.3850333333333538</v>
      </c>
      <c r="K473" s="18">
        <f t="shared" si="37"/>
        <v>19.228517334444625</v>
      </c>
      <c r="L473" s="18">
        <f>ABS(MA1SONY[[#This Row],[Erorr 2]])</f>
        <v>4.3850333333333538</v>
      </c>
      <c r="M473" s="33">
        <f>MA1SONY[[#This Row],[Abs Erorr 2]]/MA1SONY[[#This Row],[Adj Close]]</f>
        <v>3.1452103031094338E-2</v>
      </c>
      <c r="N473" s="31">
        <f t="shared" si="39"/>
        <v>142.6746</v>
      </c>
      <c r="O473" s="35">
        <f>MA1SONY[[#This Row],[Adj Close]]-MA1SONY[[#This Row],[6-MA]]</f>
        <v>-3.2552000000000021</v>
      </c>
      <c r="P473" s="18">
        <f>(MA1SONY[[#This Row],[Adj Close]]-N473)^2</f>
        <v>10.596327040000014</v>
      </c>
      <c r="Q473" s="18">
        <f>ABS(MA1SONY[[#This Row],[Erorr 3]])</f>
        <v>3.2552000000000021</v>
      </c>
      <c r="R473" s="36">
        <f>MA1SONY[[#This Row],[Abs Erorr 3]]/MA1SONY[[#This Row],[Adj Close]]</f>
        <v>2.3348257129208721E-2</v>
      </c>
    </row>
    <row r="474" spans="2:18">
      <c r="B474" s="26">
        <v>44468.291666666664</v>
      </c>
      <c r="C474" s="22">
        <v>140.32329999999999</v>
      </c>
      <c r="D474" s="31">
        <f t="shared" si="36"/>
        <v>139.4194</v>
      </c>
      <c r="E474" s="32">
        <f>MA1SONY[[#This Row],[Adj Close]]-MA1SONY[[#This Row],[Naive Trend ]]</f>
        <v>0.90389999999999304</v>
      </c>
      <c r="F474" s="22">
        <f t="shared" si="35"/>
        <v>0.81703520999998747</v>
      </c>
      <c r="G474" s="22">
        <f>ABS(MA1SONY[[#This Row],[Erorr 1]])</f>
        <v>0.90389999999999304</v>
      </c>
      <c r="H474" s="33">
        <f>MA1SONY[[#This Row],[Abs Erorr 1]]/MA1SONY[[#This Row],[Adj Close]]</f>
        <v>6.4415531846813258E-3</v>
      </c>
      <c r="I474" s="31">
        <f t="shared" si="38"/>
        <v>142.19320000000002</v>
      </c>
      <c r="J474" s="34">
        <f>(MA1SONY[[#This Row],[Adj Close]]-MA1SONY[[#This Row],[3-MA]])</f>
        <v>-1.8699000000000296</v>
      </c>
      <c r="K474" s="18">
        <f t="shared" si="37"/>
        <v>3.4965260100001108</v>
      </c>
      <c r="L474" s="18">
        <f>ABS(MA1SONY[[#This Row],[Erorr 2]])</f>
        <v>1.8699000000000296</v>
      </c>
      <c r="M474" s="33">
        <f>MA1SONY[[#This Row],[Abs Erorr 2]]/MA1SONY[[#This Row],[Adj Close]]</f>
        <v>1.3325655824799087E-2</v>
      </c>
      <c r="N474" s="31">
        <f t="shared" si="39"/>
        <v>142.50595000000001</v>
      </c>
      <c r="O474" s="35">
        <f>MA1SONY[[#This Row],[Adj Close]]-MA1SONY[[#This Row],[6-MA]]</f>
        <v>-2.1826500000000237</v>
      </c>
      <c r="P474" s="18">
        <f>(MA1SONY[[#This Row],[Adj Close]]-N474)^2</f>
        <v>4.7639610225001032</v>
      </c>
      <c r="Q474" s="18">
        <f>ABS(MA1SONY[[#This Row],[Erorr 3]])</f>
        <v>2.1826500000000237</v>
      </c>
      <c r="R474" s="36">
        <f>MA1SONY[[#This Row],[Abs Erorr 3]]/MA1SONY[[#This Row],[Adj Close]]</f>
        <v>1.5554437502538951E-2</v>
      </c>
    </row>
    <row r="475" spans="2:18">
      <c r="B475" s="26">
        <v>44469.291666666664</v>
      </c>
      <c r="C475" s="22">
        <v>139.01660000000001</v>
      </c>
      <c r="D475" s="31">
        <f t="shared" si="36"/>
        <v>140.32329999999999</v>
      </c>
      <c r="E475" s="32">
        <f>MA1SONY[[#This Row],[Adj Close]]-MA1SONY[[#This Row],[Naive Trend ]]</f>
        <v>-1.306699999999978</v>
      </c>
      <c r="F475" s="22">
        <f t="shared" si="35"/>
        <v>1.7074648899999425</v>
      </c>
      <c r="G475" s="22">
        <f>ABS(MA1SONY[[#This Row],[Erorr 1]])</f>
        <v>1.306699999999978</v>
      </c>
      <c r="H475" s="33">
        <f>MA1SONY[[#This Row],[Abs Erorr 1]]/MA1SONY[[#This Row],[Adj Close]]</f>
        <v>9.399596882674284E-3</v>
      </c>
      <c r="I475" s="31">
        <f t="shared" si="38"/>
        <v>140.85380000000001</v>
      </c>
      <c r="J475" s="34">
        <f>(MA1SONY[[#This Row],[Adj Close]]-MA1SONY[[#This Row],[3-MA]])</f>
        <v>-1.8371999999999957</v>
      </c>
      <c r="K475" s="18">
        <f t="shared" si="37"/>
        <v>3.3753038399999844</v>
      </c>
      <c r="L475" s="18">
        <f>ABS(MA1SONY[[#This Row],[Erorr 2]])</f>
        <v>1.8371999999999957</v>
      </c>
      <c r="M475" s="33">
        <f>MA1SONY[[#This Row],[Abs Erorr 2]]/MA1SONY[[#This Row],[Adj Close]]</f>
        <v>1.3215687910652365E-2</v>
      </c>
      <c r="N475" s="31">
        <f t="shared" si="39"/>
        <v>142.40771666666669</v>
      </c>
      <c r="O475" s="35">
        <f>MA1SONY[[#This Row],[Adj Close]]-MA1SONY[[#This Row],[6-MA]]</f>
        <v>-3.3911166666666759</v>
      </c>
      <c r="P475" s="18">
        <f>(MA1SONY[[#This Row],[Adj Close]]-N475)^2</f>
        <v>11.499672246944506</v>
      </c>
      <c r="Q475" s="18">
        <f>ABS(MA1SONY[[#This Row],[Erorr 3]])</f>
        <v>3.3911166666666759</v>
      </c>
      <c r="R475" s="36">
        <f>MA1SONY[[#This Row],[Abs Erorr 3]]/MA1SONY[[#This Row],[Adj Close]]</f>
        <v>2.4393609588111605E-2</v>
      </c>
    </row>
    <row r="476" spans="2:18">
      <c r="B476" s="26">
        <v>44470.291666666664</v>
      </c>
      <c r="C476" s="22">
        <v>140.1464</v>
      </c>
      <c r="D476" s="31">
        <f t="shared" si="36"/>
        <v>139.01660000000001</v>
      </c>
      <c r="E476" s="32">
        <f>MA1SONY[[#This Row],[Adj Close]]-MA1SONY[[#This Row],[Naive Trend ]]</f>
        <v>1.1297999999999888</v>
      </c>
      <c r="F476" s="22">
        <f t="shared" si="35"/>
        <v>1.2764480399999747</v>
      </c>
      <c r="G476" s="22">
        <f>ABS(MA1SONY[[#This Row],[Erorr 1]])</f>
        <v>1.1297999999999888</v>
      </c>
      <c r="H476" s="33">
        <f>MA1SONY[[#This Row],[Abs Erorr 1]]/MA1SONY[[#This Row],[Adj Close]]</f>
        <v>8.0615699011889631E-3</v>
      </c>
      <c r="I476" s="31">
        <f t="shared" si="38"/>
        <v>139.58643333333336</v>
      </c>
      <c r="J476" s="34">
        <f>(MA1SONY[[#This Row],[Adj Close]]-MA1SONY[[#This Row],[3-MA]])</f>
        <v>0.55996666666663941</v>
      </c>
      <c r="K476" s="18">
        <f t="shared" si="37"/>
        <v>0.31356266777774727</v>
      </c>
      <c r="L476" s="18">
        <f>ABS(MA1SONY[[#This Row],[Erorr 2]])</f>
        <v>0.55996666666663941</v>
      </c>
      <c r="M476" s="33">
        <f>MA1SONY[[#This Row],[Abs Erorr 2]]/MA1SONY[[#This Row],[Adj Close]]</f>
        <v>3.9955836658425717E-3</v>
      </c>
      <c r="N476" s="31">
        <f t="shared" si="39"/>
        <v>141.69543333333334</v>
      </c>
      <c r="O476" s="35">
        <f>MA1SONY[[#This Row],[Adj Close]]-MA1SONY[[#This Row],[6-MA]]</f>
        <v>-1.549033333333341</v>
      </c>
      <c r="P476" s="18">
        <f>(MA1SONY[[#This Row],[Adj Close]]-N476)^2</f>
        <v>2.3995042677778016</v>
      </c>
      <c r="Q476" s="18">
        <f>ABS(MA1SONY[[#This Row],[Erorr 3]])</f>
        <v>1.549033333333341</v>
      </c>
      <c r="R476" s="36">
        <f>MA1SONY[[#This Row],[Abs Erorr 3]]/MA1SONY[[#This Row],[Adj Close]]</f>
        <v>1.105296556553248E-2</v>
      </c>
    </row>
    <row r="477" spans="2:18">
      <c r="B477" s="26">
        <v>44473.291666666664</v>
      </c>
      <c r="C477" s="22">
        <v>136.69800000000001</v>
      </c>
      <c r="D477" s="31">
        <f t="shared" si="36"/>
        <v>140.1464</v>
      </c>
      <c r="E477" s="32">
        <f>MA1SONY[[#This Row],[Adj Close]]-MA1SONY[[#This Row],[Naive Trend ]]</f>
        <v>-3.4483999999999924</v>
      </c>
      <c r="F477" s="22">
        <f t="shared" si="35"/>
        <v>11.891462559999948</v>
      </c>
      <c r="G477" s="22">
        <f>ABS(MA1SONY[[#This Row],[Erorr 1]])</f>
        <v>3.4483999999999924</v>
      </c>
      <c r="H477" s="33">
        <f>MA1SONY[[#This Row],[Abs Erorr 1]]/MA1SONY[[#This Row],[Adj Close]]</f>
        <v>2.5226411505654744E-2</v>
      </c>
      <c r="I477" s="31">
        <f t="shared" si="38"/>
        <v>139.82876666666667</v>
      </c>
      <c r="J477" s="34">
        <f>(MA1SONY[[#This Row],[Adj Close]]-MA1SONY[[#This Row],[3-MA]])</f>
        <v>-3.1307666666666591</v>
      </c>
      <c r="K477" s="18">
        <f t="shared" si="37"/>
        <v>9.801699921111064</v>
      </c>
      <c r="L477" s="18">
        <f>ABS(MA1SONY[[#This Row],[Erorr 2]])</f>
        <v>3.1307666666666591</v>
      </c>
      <c r="M477" s="33">
        <f>MA1SONY[[#This Row],[Abs Erorr 2]]/MA1SONY[[#This Row],[Adj Close]]</f>
        <v>2.2902797895116674E-2</v>
      </c>
      <c r="N477" s="31">
        <f t="shared" si="39"/>
        <v>141.01098333333334</v>
      </c>
      <c r="O477" s="35">
        <f>MA1SONY[[#This Row],[Adj Close]]-MA1SONY[[#This Row],[6-MA]]</f>
        <v>-4.3129833333333352</v>
      </c>
      <c r="P477" s="18">
        <f>(MA1SONY[[#This Row],[Adj Close]]-N477)^2</f>
        <v>18.601825233611127</v>
      </c>
      <c r="Q477" s="18">
        <f>ABS(MA1SONY[[#This Row],[Erorr 3]])</f>
        <v>4.3129833333333352</v>
      </c>
      <c r="R477" s="36">
        <f>MA1SONY[[#This Row],[Abs Erorr 3]]/MA1SONY[[#This Row],[Adj Close]]</f>
        <v>3.1551180948758098E-2</v>
      </c>
    </row>
    <row r="478" spans="2:18">
      <c r="B478" s="26">
        <v>44474.291666666664</v>
      </c>
      <c r="C478" s="22">
        <v>138.63339999999999</v>
      </c>
      <c r="D478" s="31">
        <f t="shared" si="36"/>
        <v>136.69800000000001</v>
      </c>
      <c r="E478" s="32">
        <f>MA1SONY[[#This Row],[Adj Close]]-MA1SONY[[#This Row],[Naive Trend ]]</f>
        <v>1.9353999999999871</v>
      </c>
      <c r="F478" s="22">
        <f t="shared" si="35"/>
        <v>3.74577315999995</v>
      </c>
      <c r="G478" s="22">
        <f>ABS(MA1SONY[[#This Row],[Erorr 1]])</f>
        <v>1.9353999999999871</v>
      </c>
      <c r="H478" s="33">
        <f>MA1SONY[[#This Row],[Abs Erorr 1]]/MA1SONY[[#This Row],[Adj Close]]</f>
        <v>1.3960560730675199E-2</v>
      </c>
      <c r="I478" s="31">
        <f t="shared" si="38"/>
        <v>138.62033333333332</v>
      </c>
      <c r="J478" s="34">
        <f>(MA1SONY[[#This Row],[Adj Close]]-MA1SONY[[#This Row],[3-MA]])</f>
        <v>1.3066666666674109E-2</v>
      </c>
      <c r="K478" s="18">
        <f t="shared" si="37"/>
        <v>1.7073777777797228E-4</v>
      </c>
      <c r="L478" s="18">
        <f>ABS(MA1SONY[[#This Row],[Erorr 2]])</f>
        <v>1.3066666666674109E-2</v>
      </c>
      <c r="M478" s="33">
        <f>MA1SONY[[#This Row],[Abs Erorr 2]]/MA1SONY[[#This Row],[Adj Close]]</f>
        <v>9.4253380979432877E-5</v>
      </c>
      <c r="N478" s="31">
        <f t="shared" si="39"/>
        <v>139.73706666666666</v>
      </c>
      <c r="O478" s="35">
        <f>MA1SONY[[#This Row],[Adj Close]]-MA1SONY[[#This Row],[6-MA]]</f>
        <v>-1.103666666666669</v>
      </c>
      <c r="P478" s="18">
        <f>(MA1SONY[[#This Row],[Adj Close]]-N478)^2</f>
        <v>1.2180801111111164</v>
      </c>
      <c r="Q478" s="18">
        <f>ABS(MA1SONY[[#This Row],[Erorr 3]])</f>
        <v>1.103666666666669</v>
      </c>
      <c r="R478" s="36">
        <f>MA1SONY[[#This Row],[Abs Erorr 3]]/MA1SONY[[#This Row],[Adj Close]]</f>
        <v>7.961044500579724E-3</v>
      </c>
    </row>
    <row r="479" spans="2:18">
      <c r="B479" s="26">
        <v>44475.291666666664</v>
      </c>
      <c r="C479" s="22">
        <v>139.5078</v>
      </c>
      <c r="D479" s="31">
        <f t="shared" si="36"/>
        <v>138.63339999999999</v>
      </c>
      <c r="E479" s="32">
        <f>MA1SONY[[#This Row],[Adj Close]]-MA1SONY[[#This Row],[Naive Trend ]]</f>
        <v>0.8744000000000085</v>
      </c>
      <c r="F479" s="22">
        <f t="shared" si="35"/>
        <v>0.76457536000001491</v>
      </c>
      <c r="G479" s="22">
        <f>ABS(MA1SONY[[#This Row],[Erorr 1]])</f>
        <v>0.8744000000000085</v>
      </c>
      <c r="H479" s="33">
        <f>MA1SONY[[#This Row],[Abs Erorr 1]]/MA1SONY[[#This Row],[Adj Close]]</f>
        <v>6.2677499035896809E-3</v>
      </c>
      <c r="I479" s="31">
        <f t="shared" si="38"/>
        <v>138.49260000000001</v>
      </c>
      <c r="J479" s="34">
        <f>(MA1SONY[[#This Row],[Adj Close]]-MA1SONY[[#This Row],[3-MA]])</f>
        <v>1.015199999999993</v>
      </c>
      <c r="K479" s="18">
        <f t="shared" si="37"/>
        <v>1.0306310399999858</v>
      </c>
      <c r="L479" s="18">
        <f>ABS(MA1SONY[[#This Row],[Erorr 2]])</f>
        <v>1.015199999999993</v>
      </c>
      <c r="M479" s="33">
        <f>MA1SONY[[#This Row],[Abs Erorr 2]]/MA1SONY[[#This Row],[Adj Close]]</f>
        <v>7.2770124681200117E-3</v>
      </c>
      <c r="N479" s="31">
        <f t="shared" si="39"/>
        <v>139.03951666666669</v>
      </c>
      <c r="O479" s="35">
        <f>MA1SONY[[#This Row],[Adj Close]]-MA1SONY[[#This Row],[6-MA]]</f>
        <v>0.46828333333331784</v>
      </c>
      <c r="P479" s="18">
        <f>(MA1SONY[[#This Row],[Adj Close]]-N479)^2</f>
        <v>0.21928928027776326</v>
      </c>
      <c r="Q479" s="18">
        <f>ABS(MA1SONY[[#This Row],[Erorr 3]])</f>
        <v>0.46828333333331784</v>
      </c>
      <c r="R479" s="36">
        <f>MA1SONY[[#This Row],[Abs Erorr 3]]/MA1SONY[[#This Row],[Adj Close]]</f>
        <v>3.3566820875486378E-3</v>
      </c>
    </row>
    <row r="480" spans="2:18">
      <c r="B480" s="26">
        <v>44476.291666666664</v>
      </c>
      <c r="C480" s="22">
        <v>140.77520000000001</v>
      </c>
      <c r="D480" s="31">
        <f t="shared" si="36"/>
        <v>139.5078</v>
      </c>
      <c r="E480" s="32">
        <f>MA1SONY[[#This Row],[Adj Close]]-MA1SONY[[#This Row],[Naive Trend ]]</f>
        <v>1.2674000000000092</v>
      </c>
      <c r="F480" s="22">
        <f t="shared" si="35"/>
        <v>1.6063027600000233</v>
      </c>
      <c r="G480" s="22">
        <f>ABS(MA1SONY[[#This Row],[Erorr 1]])</f>
        <v>1.2674000000000092</v>
      </c>
      <c r="H480" s="33">
        <f>MA1SONY[[#This Row],[Abs Erorr 1]]/MA1SONY[[#This Row],[Adj Close]]</f>
        <v>9.0030062113213762E-3</v>
      </c>
      <c r="I480" s="31">
        <f t="shared" si="38"/>
        <v>138.27973333333333</v>
      </c>
      <c r="J480" s="34">
        <f>(MA1SONY[[#This Row],[Adj Close]]-MA1SONY[[#This Row],[3-MA]])</f>
        <v>2.4954666666666867</v>
      </c>
      <c r="K480" s="18">
        <f t="shared" si="37"/>
        <v>6.2273538844445442</v>
      </c>
      <c r="L480" s="18">
        <f>ABS(MA1SONY[[#This Row],[Erorr 2]])</f>
        <v>2.4954666666666867</v>
      </c>
      <c r="M480" s="33">
        <f>MA1SONY[[#This Row],[Abs Erorr 2]]/MA1SONY[[#This Row],[Adj Close]]</f>
        <v>1.7726607148607756E-2</v>
      </c>
      <c r="N480" s="31">
        <f t="shared" si="39"/>
        <v>139.05425</v>
      </c>
      <c r="O480" s="35">
        <f>MA1SONY[[#This Row],[Adj Close]]-MA1SONY[[#This Row],[6-MA]]</f>
        <v>1.7209500000000162</v>
      </c>
      <c r="P480" s="18">
        <f>(MA1SONY[[#This Row],[Adj Close]]-N480)^2</f>
        <v>2.9616689025000555</v>
      </c>
      <c r="Q480" s="18">
        <f>ABS(MA1SONY[[#This Row],[Erorr 3]])</f>
        <v>1.7209500000000162</v>
      </c>
      <c r="R480" s="36">
        <f>MA1SONY[[#This Row],[Abs Erorr 3]]/MA1SONY[[#This Row],[Adj Close]]</f>
        <v>1.2224809483488683E-2</v>
      </c>
    </row>
    <row r="481" spans="2:18">
      <c r="B481" s="26">
        <v>44477.291666666664</v>
      </c>
      <c r="C481" s="22">
        <v>140.392</v>
      </c>
      <c r="D481" s="31">
        <f t="shared" si="36"/>
        <v>140.77520000000001</v>
      </c>
      <c r="E481" s="32">
        <f>MA1SONY[[#This Row],[Adj Close]]-MA1SONY[[#This Row],[Naive Trend ]]</f>
        <v>-0.38320000000001642</v>
      </c>
      <c r="F481" s="22">
        <f t="shared" si="35"/>
        <v>0.14684224000001259</v>
      </c>
      <c r="G481" s="22">
        <f>ABS(MA1SONY[[#This Row],[Erorr 1]])</f>
        <v>0.38320000000001642</v>
      </c>
      <c r="H481" s="33">
        <f>MA1SONY[[#This Row],[Abs Erorr 1]]/MA1SONY[[#This Row],[Adj Close]]</f>
        <v>2.7295002564249847E-3</v>
      </c>
      <c r="I481" s="31">
        <f t="shared" si="38"/>
        <v>139.63880000000003</v>
      </c>
      <c r="J481" s="34">
        <f>(MA1SONY[[#This Row],[Adj Close]]-MA1SONY[[#This Row],[3-MA]])</f>
        <v>0.75319999999996412</v>
      </c>
      <c r="K481" s="18">
        <f t="shared" si="37"/>
        <v>0.5673102399999459</v>
      </c>
      <c r="L481" s="18">
        <f>ABS(MA1SONY[[#This Row],[Erorr 2]])</f>
        <v>0.75319999999996412</v>
      </c>
      <c r="M481" s="33">
        <f>MA1SONY[[#This Row],[Abs Erorr 2]]/MA1SONY[[#This Row],[Adj Close]]</f>
        <v>5.364978061427746E-3</v>
      </c>
      <c r="N481" s="31">
        <f t="shared" si="39"/>
        <v>139.12956666666668</v>
      </c>
      <c r="O481" s="35">
        <f>MA1SONY[[#This Row],[Adj Close]]-MA1SONY[[#This Row],[6-MA]]</f>
        <v>1.2624333333333198</v>
      </c>
      <c r="P481" s="18">
        <f>(MA1SONY[[#This Row],[Adj Close]]-N481)^2</f>
        <v>1.5937379211110769</v>
      </c>
      <c r="Q481" s="18">
        <f>ABS(MA1SONY[[#This Row],[Erorr 3]])</f>
        <v>1.2624333333333198</v>
      </c>
      <c r="R481" s="36">
        <f>MA1SONY[[#This Row],[Abs Erorr 3]]/MA1SONY[[#This Row],[Adj Close]]</f>
        <v>8.9922027845840205E-3</v>
      </c>
    </row>
    <row r="482" spans="2:18">
      <c r="B482" s="26">
        <v>44480.291666666664</v>
      </c>
      <c r="C482" s="22">
        <v>140.30359999999999</v>
      </c>
      <c r="D482" s="31">
        <f t="shared" si="36"/>
        <v>140.392</v>
      </c>
      <c r="E482" s="32">
        <f>MA1SONY[[#This Row],[Adj Close]]-MA1SONY[[#This Row],[Naive Trend ]]</f>
        <v>-8.840000000000714E-2</v>
      </c>
      <c r="F482" s="22">
        <f t="shared" si="35"/>
        <v>7.8145600000012628E-3</v>
      </c>
      <c r="G482" s="22">
        <f>ABS(MA1SONY[[#This Row],[Erorr 1]])</f>
        <v>8.840000000000714E-2</v>
      </c>
      <c r="H482" s="33">
        <f>MA1SONY[[#This Row],[Abs Erorr 1]]/MA1SONY[[#This Row],[Adj Close]]</f>
        <v>6.3006223646440397E-4</v>
      </c>
      <c r="I482" s="31">
        <f t="shared" si="38"/>
        <v>140.22499999999999</v>
      </c>
      <c r="J482" s="34">
        <f>(MA1SONY[[#This Row],[Adj Close]]-MA1SONY[[#This Row],[3-MA]])</f>
        <v>7.8599999999994452E-2</v>
      </c>
      <c r="K482" s="18">
        <f t="shared" si="37"/>
        <v>6.177959999999128E-3</v>
      </c>
      <c r="L482" s="18">
        <f>ABS(MA1SONY[[#This Row],[Erorr 2]])</f>
        <v>7.8599999999994452E-2</v>
      </c>
      <c r="M482" s="33">
        <f>MA1SONY[[#This Row],[Abs Erorr 2]]/MA1SONY[[#This Row],[Adj Close]]</f>
        <v>5.6021370798749616E-4</v>
      </c>
      <c r="N482" s="31">
        <f t="shared" si="39"/>
        <v>139.3588</v>
      </c>
      <c r="O482" s="35">
        <f>MA1SONY[[#This Row],[Adj Close]]-MA1SONY[[#This Row],[6-MA]]</f>
        <v>0.94479999999998654</v>
      </c>
      <c r="P482" s="18">
        <f>(MA1SONY[[#This Row],[Adj Close]]-N482)^2</f>
        <v>0.89264703999997452</v>
      </c>
      <c r="Q482" s="18">
        <f>ABS(MA1SONY[[#This Row],[Erorr 3]])</f>
        <v>0.94479999999998654</v>
      </c>
      <c r="R482" s="36">
        <f>MA1SONY[[#This Row],[Abs Erorr 3]]/MA1SONY[[#This Row],[Adj Close]]</f>
        <v>6.733968337234302E-3</v>
      </c>
    </row>
    <row r="483" spans="2:18">
      <c r="B483" s="26">
        <v>44481.291666666664</v>
      </c>
      <c r="C483" s="22">
        <v>139.0264</v>
      </c>
      <c r="D483" s="31">
        <f t="shared" si="36"/>
        <v>140.30359999999999</v>
      </c>
      <c r="E483" s="32">
        <f>MA1SONY[[#This Row],[Adj Close]]-MA1SONY[[#This Row],[Naive Trend ]]</f>
        <v>-1.2771999999999935</v>
      </c>
      <c r="F483" s="22">
        <f t="shared" si="35"/>
        <v>1.6312398399999832</v>
      </c>
      <c r="G483" s="22">
        <f>ABS(MA1SONY[[#This Row],[Erorr 1]])</f>
        <v>1.2771999999999935</v>
      </c>
      <c r="H483" s="33">
        <f>MA1SONY[[#This Row],[Abs Erorr 1]]/MA1SONY[[#This Row],[Adj Close]]</f>
        <v>9.1867443881161678E-3</v>
      </c>
      <c r="I483" s="31">
        <f t="shared" si="38"/>
        <v>140.49026666666666</v>
      </c>
      <c r="J483" s="34">
        <f>(MA1SONY[[#This Row],[Adj Close]]-MA1SONY[[#This Row],[3-MA]])</f>
        <v>-1.4638666666666609</v>
      </c>
      <c r="K483" s="18">
        <f t="shared" si="37"/>
        <v>2.1429056177777608</v>
      </c>
      <c r="L483" s="18">
        <f>ABS(MA1SONY[[#This Row],[Erorr 2]])</f>
        <v>1.4638666666666609</v>
      </c>
      <c r="M483" s="33">
        <f>MA1SONY[[#This Row],[Abs Erorr 2]]/MA1SONY[[#This Row],[Adj Close]]</f>
        <v>1.0529415036760362E-2</v>
      </c>
      <c r="N483" s="31">
        <f t="shared" si="39"/>
        <v>139.38499999999999</v>
      </c>
      <c r="O483" s="35">
        <f>MA1SONY[[#This Row],[Adj Close]]-MA1SONY[[#This Row],[6-MA]]</f>
        <v>-0.35859999999999559</v>
      </c>
      <c r="P483" s="18">
        <f>(MA1SONY[[#This Row],[Adj Close]]-N483)^2</f>
        <v>0.12859395999999684</v>
      </c>
      <c r="Q483" s="18">
        <f>ABS(MA1SONY[[#This Row],[Erorr 3]])</f>
        <v>0.35859999999999559</v>
      </c>
      <c r="R483" s="36">
        <f>MA1SONY[[#This Row],[Abs Erorr 3]]/MA1SONY[[#This Row],[Adj Close]]</f>
        <v>2.5793662210917899E-3</v>
      </c>
    </row>
    <row r="484" spans="2:18">
      <c r="B484" s="26">
        <v>44482.291666666664</v>
      </c>
      <c r="C484" s="22">
        <v>138.43700000000001</v>
      </c>
      <c r="D484" s="31">
        <f t="shared" si="36"/>
        <v>139.0264</v>
      </c>
      <c r="E484" s="32">
        <f>MA1SONY[[#This Row],[Adj Close]]-MA1SONY[[#This Row],[Naive Trend ]]</f>
        <v>-0.58939999999998349</v>
      </c>
      <c r="F484" s="22">
        <f t="shared" si="35"/>
        <v>0.34739235999998053</v>
      </c>
      <c r="G484" s="22">
        <f>ABS(MA1SONY[[#This Row],[Erorr 1]])</f>
        <v>0.58939999999998349</v>
      </c>
      <c r="H484" s="33">
        <f>MA1SONY[[#This Row],[Abs Erorr 1]]/MA1SONY[[#This Row],[Adj Close]]</f>
        <v>4.2575323071143076E-3</v>
      </c>
      <c r="I484" s="31">
        <f t="shared" si="38"/>
        <v>139.90733333333333</v>
      </c>
      <c r="J484" s="34">
        <f>(MA1SONY[[#This Row],[Adj Close]]-MA1SONY[[#This Row],[3-MA]])</f>
        <v>-1.4703333333333148</v>
      </c>
      <c r="K484" s="18">
        <f t="shared" si="37"/>
        <v>2.1618801111110568</v>
      </c>
      <c r="L484" s="18">
        <f>ABS(MA1SONY[[#This Row],[Erorr 2]])</f>
        <v>1.4703333333333148</v>
      </c>
      <c r="M484" s="33">
        <f>MA1SONY[[#This Row],[Abs Erorr 2]]/MA1SONY[[#This Row],[Adj Close]]</f>
        <v>1.062095634355927E-2</v>
      </c>
      <c r="N484" s="31">
        <f t="shared" si="39"/>
        <v>139.77306666666667</v>
      </c>
      <c r="O484" s="35">
        <f>MA1SONY[[#This Row],[Adj Close]]-MA1SONY[[#This Row],[6-MA]]</f>
        <v>-1.3360666666666532</v>
      </c>
      <c r="P484" s="18">
        <f>(MA1SONY[[#This Row],[Adj Close]]-N484)^2</f>
        <v>1.7850741377777417</v>
      </c>
      <c r="Q484" s="18">
        <f>ABS(MA1SONY[[#This Row],[Erorr 3]])</f>
        <v>1.3360666666666532</v>
      </c>
      <c r="R484" s="36">
        <f>MA1SONY[[#This Row],[Abs Erorr 3]]/MA1SONY[[#This Row],[Adj Close]]</f>
        <v>9.651080756348759E-3</v>
      </c>
    </row>
    <row r="485" spans="2:18">
      <c r="B485" s="26">
        <v>44483.291666666664</v>
      </c>
      <c r="C485" s="22">
        <v>141.23689999999999</v>
      </c>
      <c r="D485" s="31">
        <f t="shared" si="36"/>
        <v>138.43700000000001</v>
      </c>
      <c r="E485" s="32">
        <f>MA1SONY[[#This Row],[Adj Close]]-MA1SONY[[#This Row],[Naive Trend ]]</f>
        <v>2.7998999999999796</v>
      </c>
      <c r="F485" s="22">
        <f t="shared" si="35"/>
        <v>7.839440009999886</v>
      </c>
      <c r="G485" s="22">
        <f>ABS(MA1SONY[[#This Row],[Erorr 1]])</f>
        <v>2.7998999999999796</v>
      </c>
      <c r="H485" s="33">
        <f>MA1SONY[[#This Row],[Abs Erorr 1]]/MA1SONY[[#This Row],[Adj Close]]</f>
        <v>1.9824139442312736E-2</v>
      </c>
      <c r="I485" s="31">
        <f t="shared" si="38"/>
        <v>139.25566666666666</v>
      </c>
      <c r="J485" s="34">
        <f>(MA1SONY[[#This Row],[Adj Close]]-MA1SONY[[#This Row],[3-MA]])</f>
        <v>1.9812333333333356</v>
      </c>
      <c r="K485" s="18">
        <f t="shared" si="37"/>
        <v>3.9252855211111202</v>
      </c>
      <c r="L485" s="18">
        <f>ABS(MA1SONY[[#This Row],[Erorr 2]])</f>
        <v>1.9812333333333356</v>
      </c>
      <c r="M485" s="33">
        <f>MA1SONY[[#This Row],[Abs Erorr 2]]/MA1SONY[[#This Row],[Adj Close]]</f>
        <v>1.4027731657472911E-2</v>
      </c>
      <c r="N485" s="31">
        <f t="shared" si="39"/>
        <v>139.74033333333333</v>
      </c>
      <c r="O485" s="35">
        <f>MA1SONY[[#This Row],[Adj Close]]-MA1SONY[[#This Row],[6-MA]]</f>
        <v>1.4965666666666664</v>
      </c>
      <c r="P485" s="18">
        <f>(MA1SONY[[#This Row],[Adj Close]]-N485)^2</f>
        <v>2.239711787777777</v>
      </c>
      <c r="Q485" s="18">
        <f>ABS(MA1SONY[[#This Row],[Erorr 3]])</f>
        <v>1.4965666666666664</v>
      </c>
      <c r="R485" s="36">
        <f>MA1SONY[[#This Row],[Abs Erorr 3]]/MA1SONY[[#This Row],[Adj Close]]</f>
        <v>1.0596144964004919E-2</v>
      </c>
    </row>
    <row r="486" spans="2:18">
      <c r="B486" s="26">
        <v>44484.291666666664</v>
      </c>
      <c r="C486" s="22">
        <v>142.298</v>
      </c>
      <c r="D486" s="31">
        <f t="shared" si="36"/>
        <v>141.23689999999999</v>
      </c>
      <c r="E486" s="32">
        <f>MA1SONY[[#This Row],[Adj Close]]-MA1SONY[[#This Row],[Naive Trend ]]</f>
        <v>1.0611000000000104</v>
      </c>
      <c r="F486" s="22">
        <f t="shared" si="35"/>
        <v>1.1259332100000221</v>
      </c>
      <c r="G486" s="22">
        <f>ABS(MA1SONY[[#This Row],[Erorr 1]])</f>
        <v>1.0611000000000104</v>
      </c>
      <c r="H486" s="33">
        <f>MA1SONY[[#This Row],[Abs Erorr 1]]/MA1SONY[[#This Row],[Adj Close]]</f>
        <v>7.456886252793506E-3</v>
      </c>
      <c r="I486" s="31">
        <f t="shared" si="38"/>
        <v>139.56676666666667</v>
      </c>
      <c r="J486" s="34">
        <f>(MA1SONY[[#This Row],[Adj Close]]-MA1SONY[[#This Row],[3-MA]])</f>
        <v>2.7312333333333356</v>
      </c>
      <c r="K486" s="18">
        <f t="shared" si="37"/>
        <v>7.4596355211111236</v>
      </c>
      <c r="L486" s="18">
        <f>ABS(MA1SONY[[#This Row],[Erorr 2]])</f>
        <v>2.7312333333333356</v>
      </c>
      <c r="M486" s="33">
        <f>MA1SONY[[#This Row],[Abs Erorr 2]]/MA1SONY[[#This Row],[Adj Close]]</f>
        <v>1.9193757700974964E-2</v>
      </c>
      <c r="N486" s="31">
        <f t="shared" si="39"/>
        <v>140.02851666666666</v>
      </c>
      <c r="O486" s="35">
        <f>MA1SONY[[#This Row],[Adj Close]]-MA1SONY[[#This Row],[6-MA]]</f>
        <v>2.2694833333333406</v>
      </c>
      <c r="P486" s="18">
        <f>(MA1SONY[[#This Row],[Adj Close]]-N486)^2</f>
        <v>5.1505546002778111</v>
      </c>
      <c r="Q486" s="18">
        <f>ABS(MA1SONY[[#This Row],[Erorr 3]])</f>
        <v>2.2694833333333406</v>
      </c>
      <c r="R486" s="36">
        <f>MA1SONY[[#This Row],[Abs Erorr 3]]/MA1SONY[[#This Row],[Adj Close]]</f>
        <v>1.5948806963789659E-2</v>
      </c>
    </row>
    <row r="487" spans="2:18">
      <c r="B487" s="26">
        <v>44487.291666666664</v>
      </c>
      <c r="C487" s="22">
        <v>143.97800000000001</v>
      </c>
      <c r="D487" s="31">
        <f t="shared" si="36"/>
        <v>142.298</v>
      </c>
      <c r="E487" s="32">
        <f>MA1SONY[[#This Row],[Adj Close]]-MA1SONY[[#This Row],[Naive Trend ]]</f>
        <v>1.6800000000000068</v>
      </c>
      <c r="F487" s="22">
        <f t="shared" si="35"/>
        <v>2.8224000000000231</v>
      </c>
      <c r="G487" s="22">
        <f>ABS(MA1SONY[[#This Row],[Erorr 1]])</f>
        <v>1.6800000000000068</v>
      </c>
      <c r="H487" s="33">
        <f>MA1SONY[[#This Row],[Abs Erorr 1]]/MA1SONY[[#This Row],[Adj Close]]</f>
        <v>1.1668449346427974E-2</v>
      </c>
      <c r="I487" s="31">
        <f t="shared" si="38"/>
        <v>140.65729999999999</v>
      </c>
      <c r="J487" s="34">
        <f>(MA1SONY[[#This Row],[Adj Close]]-MA1SONY[[#This Row],[3-MA]])</f>
        <v>3.3207000000000164</v>
      </c>
      <c r="K487" s="18">
        <f t="shared" si="37"/>
        <v>11.027048490000109</v>
      </c>
      <c r="L487" s="18">
        <f>ABS(MA1SONY[[#This Row],[Erorr 2]])</f>
        <v>3.3207000000000164</v>
      </c>
      <c r="M487" s="33">
        <f>MA1SONY[[#This Row],[Abs Erorr 2]]/MA1SONY[[#This Row],[Adj Close]]</f>
        <v>2.3063940324216312E-2</v>
      </c>
      <c r="N487" s="31">
        <f t="shared" si="39"/>
        <v>140.28231666666667</v>
      </c>
      <c r="O487" s="35">
        <f>MA1SONY[[#This Row],[Adj Close]]-MA1SONY[[#This Row],[6-MA]]</f>
        <v>3.695683333333335</v>
      </c>
      <c r="P487" s="18">
        <f>(MA1SONY[[#This Row],[Adj Close]]-N487)^2</f>
        <v>13.65807530027779</v>
      </c>
      <c r="Q487" s="18">
        <f>ABS(MA1SONY[[#This Row],[Erorr 3]])</f>
        <v>3.695683333333335</v>
      </c>
      <c r="R487" s="36">
        <f>MA1SONY[[#This Row],[Abs Erorr 3]]/MA1SONY[[#This Row],[Adj Close]]</f>
        <v>2.5668389152046386E-2</v>
      </c>
    </row>
    <row r="488" spans="2:18">
      <c r="B488" s="26">
        <v>44488.291666666664</v>
      </c>
      <c r="C488" s="22">
        <v>146.14920000000001</v>
      </c>
      <c r="D488" s="31">
        <f t="shared" si="36"/>
        <v>143.97800000000001</v>
      </c>
      <c r="E488" s="32">
        <f>MA1SONY[[#This Row],[Adj Close]]-MA1SONY[[#This Row],[Naive Trend ]]</f>
        <v>2.1711999999999989</v>
      </c>
      <c r="F488" s="22">
        <f t="shared" si="35"/>
        <v>4.7141094399999952</v>
      </c>
      <c r="G488" s="22">
        <f>ABS(MA1SONY[[#This Row],[Erorr 1]])</f>
        <v>2.1711999999999989</v>
      </c>
      <c r="H488" s="33">
        <f>MA1SONY[[#This Row],[Abs Erorr 1]]/MA1SONY[[#This Row],[Adj Close]]</f>
        <v>1.4856051213417513E-2</v>
      </c>
      <c r="I488" s="31">
        <f t="shared" si="38"/>
        <v>142.5043</v>
      </c>
      <c r="J488" s="34">
        <f>(MA1SONY[[#This Row],[Adj Close]]-MA1SONY[[#This Row],[3-MA]])</f>
        <v>3.6449000000000069</v>
      </c>
      <c r="K488" s="18">
        <f t="shared" si="37"/>
        <v>13.285296010000051</v>
      </c>
      <c r="L488" s="18">
        <f>ABS(MA1SONY[[#This Row],[Erorr 2]])</f>
        <v>3.6449000000000069</v>
      </c>
      <c r="M488" s="33">
        <f>MA1SONY[[#This Row],[Abs Erorr 2]]/MA1SONY[[#This Row],[Adj Close]]</f>
        <v>2.4939582289879157E-2</v>
      </c>
      <c r="N488" s="31">
        <f t="shared" si="39"/>
        <v>140.87998333333334</v>
      </c>
      <c r="O488" s="35">
        <f>MA1SONY[[#This Row],[Adj Close]]-MA1SONY[[#This Row],[6-MA]]</f>
        <v>5.2692166666666651</v>
      </c>
      <c r="P488" s="18">
        <f>(MA1SONY[[#This Row],[Adj Close]]-N488)^2</f>
        <v>27.764644280277761</v>
      </c>
      <c r="Q488" s="18">
        <f>ABS(MA1SONY[[#This Row],[Erorr 3]])</f>
        <v>5.2692166666666651</v>
      </c>
      <c r="R488" s="36">
        <f>MA1SONY[[#This Row],[Abs Erorr 3]]/MA1SONY[[#This Row],[Adj Close]]</f>
        <v>3.6053681215269501E-2</v>
      </c>
    </row>
    <row r="489" spans="2:18">
      <c r="B489" s="26">
        <v>44489.291666666664</v>
      </c>
      <c r="C489" s="22">
        <v>146.6404</v>
      </c>
      <c r="D489" s="31">
        <f t="shared" si="36"/>
        <v>146.14920000000001</v>
      </c>
      <c r="E489" s="32">
        <f>MA1SONY[[#This Row],[Adj Close]]-MA1SONY[[#This Row],[Naive Trend ]]</f>
        <v>0.49119999999999209</v>
      </c>
      <c r="F489" s="22">
        <f t="shared" si="35"/>
        <v>0.24127743999999224</v>
      </c>
      <c r="G489" s="22">
        <f>ABS(MA1SONY[[#This Row],[Erorr 1]])</f>
        <v>0.49119999999999209</v>
      </c>
      <c r="H489" s="33">
        <f>MA1SONY[[#This Row],[Abs Erorr 1]]/MA1SONY[[#This Row],[Adj Close]]</f>
        <v>3.3496908082628805E-3</v>
      </c>
      <c r="I489" s="31">
        <f t="shared" si="38"/>
        <v>144.14173333333335</v>
      </c>
      <c r="J489" s="34">
        <f>(MA1SONY[[#This Row],[Adj Close]]-MA1SONY[[#This Row],[3-MA]])</f>
        <v>2.4986666666666508</v>
      </c>
      <c r="K489" s="18">
        <f t="shared" si="37"/>
        <v>6.2433351111110316</v>
      </c>
      <c r="L489" s="18">
        <f>ABS(MA1SONY[[#This Row],[Erorr 2]])</f>
        <v>2.4986666666666508</v>
      </c>
      <c r="M489" s="33">
        <f>MA1SONY[[#This Row],[Abs Erorr 2]]/MA1SONY[[#This Row],[Adj Close]]</f>
        <v>1.7039415240729369E-2</v>
      </c>
      <c r="N489" s="31">
        <f t="shared" si="39"/>
        <v>141.85425000000001</v>
      </c>
      <c r="O489" s="35">
        <f>MA1SONY[[#This Row],[Adj Close]]-MA1SONY[[#This Row],[6-MA]]</f>
        <v>4.7861499999999921</v>
      </c>
      <c r="P489" s="18">
        <f>(MA1SONY[[#This Row],[Adj Close]]-N489)^2</f>
        <v>22.907231822499924</v>
      </c>
      <c r="Q489" s="18">
        <f>ABS(MA1SONY[[#This Row],[Erorr 3]])</f>
        <v>4.7861499999999921</v>
      </c>
      <c r="R489" s="36">
        <f>MA1SONY[[#This Row],[Abs Erorr 3]]/MA1SONY[[#This Row],[Adj Close]]</f>
        <v>3.2638686201074137E-2</v>
      </c>
    </row>
    <row r="490" spans="2:18">
      <c r="B490" s="26">
        <v>44490.291666666664</v>
      </c>
      <c r="C490" s="22">
        <v>146.85659999999999</v>
      </c>
      <c r="D490" s="31">
        <f t="shared" si="36"/>
        <v>146.6404</v>
      </c>
      <c r="E490" s="32">
        <f>MA1SONY[[#This Row],[Adj Close]]-MA1SONY[[#This Row],[Naive Trend ]]</f>
        <v>0.2161999999999864</v>
      </c>
      <c r="F490" s="22">
        <f t="shared" si="35"/>
        <v>4.6742439999994119E-2</v>
      </c>
      <c r="G490" s="22">
        <f>ABS(MA1SONY[[#This Row],[Erorr 1]])</f>
        <v>0.2161999999999864</v>
      </c>
      <c r="H490" s="33">
        <f>MA1SONY[[#This Row],[Abs Erorr 1]]/MA1SONY[[#This Row],[Adj Close]]</f>
        <v>1.4721844302536381E-3</v>
      </c>
      <c r="I490" s="31">
        <f t="shared" si="38"/>
        <v>145.58920000000001</v>
      </c>
      <c r="J490" s="34">
        <f>(MA1SONY[[#This Row],[Adj Close]]-MA1SONY[[#This Row],[3-MA]])</f>
        <v>1.2673999999999808</v>
      </c>
      <c r="K490" s="18">
        <f t="shared" si="37"/>
        <v>1.6063027599999513</v>
      </c>
      <c r="L490" s="18">
        <f>ABS(MA1SONY[[#This Row],[Erorr 2]])</f>
        <v>1.2673999999999808</v>
      </c>
      <c r="M490" s="33">
        <f>MA1SONY[[#This Row],[Abs Erorr 2]]/MA1SONY[[#This Row],[Adj Close]]</f>
        <v>8.6301875434946808E-3</v>
      </c>
      <c r="N490" s="31">
        <f t="shared" si="39"/>
        <v>143.12325000000001</v>
      </c>
      <c r="O490" s="35">
        <f>MA1SONY[[#This Row],[Adj Close]]-MA1SONY[[#This Row],[6-MA]]</f>
        <v>3.7333499999999731</v>
      </c>
      <c r="P490" s="18">
        <f>(MA1SONY[[#This Row],[Adj Close]]-N490)^2</f>
        <v>13.937902222499799</v>
      </c>
      <c r="Q490" s="18">
        <f>ABS(MA1SONY[[#This Row],[Erorr 3]])</f>
        <v>3.7333499999999731</v>
      </c>
      <c r="R490" s="36">
        <f>MA1SONY[[#This Row],[Abs Erorr 3]]/MA1SONY[[#This Row],[Adj Close]]</f>
        <v>2.5421737940276252E-2</v>
      </c>
    </row>
    <row r="491" spans="2:18">
      <c r="B491" s="26">
        <v>44491.291666666664</v>
      </c>
      <c r="C491" s="22">
        <v>146.0804</v>
      </c>
      <c r="D491" s="31">
        <f t="shared" si="36"/>
        <v>146.85659999999999</v>
      </c>
      <c r="E491" s="32">
        <f>MA1SONY[[#This Row],[Adj Close]]-MA1SONY[[#This Row],[Naive Trend ]]</f>
        <v>-0.77619999999998868</v>
      </c>
      <c r="F491" s="22">
        <f t="shared" si="35"/>
        <v>0.60248643999998241</v>
      </c>
      <c r="G491" s="22">
        <f>ABS(MA1SONY[[#This Row],[Erorr 1]])</f>
        <v>0.77619999999998868</v>
      </c>
      <c r="H491" s="33">
        <f>MA1SONY[[#This Row],[Abs Erorr 1]]/MA1SONY[[#This Row],[Adj Close]]</f>
        <v>5.3135122850155713E-3</v>
      </c>
      <c r="I491" s="31">
        <f t="shared" si="38"/>
        <v>146.54873333333333</v>
      </c>
      <c r="J491" s="34">
        <f>(MA1SONY[[#This Row],[Adj Close]]-MA1SONY[[#This Row],[3-MA]])</f>
        <v>-0.46833333333333371</v>
      </c>
      <c r="K491" s="18">
        <f t="shared" si="37"/>
        <v>0.21933611111111145</v>
      </c>
      <c r="L491" s="18">
        <f>ABS(MA1SONY[[#This Row],[Erorr 2]])</f>
        <v>0.46833333333333371</v>
      </c>
      <c r="M491" s="33">
        <f>MA1SONY[[#This Row],[Abs Erorr 2]]/MA1SONY[[#This Row],[Adj Close]]</f>
        <v>3.2059970628046863E-3</v>
      </c>
      <c r="N491" s="31">
        <f t="shared" si="39"/>
        <v>144.52651666666665</v>
      </c>
      <c r="O491" s="35">
        <f>MA1SONY[[#This Row],[Adj Close]]-MA1SONY[[#This Row],[6-MA]]</f>
        <v>1.5538833333333457</v>
      </c>
      <c r="P491" s="18">
        <f>(MA1SONY[[#This Row],[Adj Close]]-N491)^2</f>
        <v>2.4145534136111495</v>
      </c>
      <c r="Q491" s="18">
        <f>ABS(MA1SONY[[#This Row],[Erorr 3]])</f>
        <v>1.5538833333333457</v>
      </c>
      <c r="R491" s="36">
        <f>MA1SONY[[#This Row],[Abs Erorr 3]]/MA1SONY[[#This Row],[Adj Close]]</f>
        <v>1.0637178795603967E-2</v>
      </c>
    </row>
    <row r="492" spans="2:18">
      <c r="B492" s="26">
        <v>44494.291666666664</v>
      </c>
      <c r="C492" s="22">
        <v>146.03129999999999</v>
      </c>
      <c r="D492" s="31">
        <f t="shared" si="36"/>
        <v>146.0804</v>
      </c>
      <c r="E492" s="32">
        <f>MA1SONY[[#This Row],[Adj Close]]-MA1SONY[[#This Row],[Naive Trend ]]</f>
        <v>-4.9100000000009913E-2</v>
      </c>
      <c r="F492" s="22">
        <f t="shared" si="35"/>
        <v>2.4108100000009734E-3</v>
      </c>
      <c r="G492" s="22">
        <f>ABS(MA1SONY[[#This Row],[Erorr 1]])</f>
        <v>4.9100000000009913E-2</v>
      </c>
      <c r="H492" s="33">
        <f>MA1SONY[[#This Row],[Abs Erorr 1]]/MA1SONY[[#This Row],[Adj Close]]</f>
        <v>3.3622928783082749E-4</v>
      </c>
      <c r="I492" s="31">
        <f t="shared" si="38"/>
        <v>146.52579999999998</v>
      </c>
      <c r="J492" s="34">
        <f>(MA1SONY[[#This Row],[Adj Close]]-MA1SONY[[#This Row],[3-MA]])</f>
        <v>-0.49449999999998795</v>
      </c>
      <c r="K492" s="18">
        <f t="shared" si="37"/>
        <v>0.24453024999998807</v>
      </c>
      <c r="L492" s="18">
        <f>ABS(MA1SONY[[#This Row],[Erorr 2]])</f>
        <v>0.49449999999998795</v>
      </c>
      <c r="M492" s="33">
        <f>MA1SONY[[#This Row],[Abs Erorr 2]]/MA1SONY[[#This Row],[Adj Close]]</f>
        <v>3.3862603428168343E-3</v>
      </c>
      <c r="N492" s="31">
        <f t="shared" si="39"/>
        <v>145.33376666666666</v>
      </c>
      <c r="O492" s="35">
        <f>MA1SONY[[#This Row],[Adj Close]]-MA1SONY[[#This Row],[6-MA]]</f>
        <v>0.69753333333332534</v>
      </c>
      <c r="P492" s="18">
        <f>(MA1SONY[[#This Row],[Adj Close]]-N492)^2</f>
        <v>0.48655275111109997</v>
      </c>
      <c r="Q492" s="18">
        <f>ABS(MA1SONY[[#This Row],[Erorr 3]])</f>
        <v>0.69753333333332534</v>
      </c>
      <c r="R492" s="36">
        <f>MA1SONY[[#This Row],[Abs Erorr 3]]/MA1SONY[[#This Row],[Adj Close]]</f>
        <v>4.776601545924233E-3</v>
      </c>
    </row>
    <row r="493" spans="2:18">
      <c r="B493" s="26">
        <v>44495.291666666664</v>
      </c>
      <c r="C493" s="22">
        <v>146.6994</v>
      </c>
      <c r="D493" s="31">
        <f t="shared" si="36"/>
        <v>146.03129999999999</v>
      </c>
      <c r="E493" s="32">
        <f>MA1SONY[[#This Row],[Adj Close]]-MA1SONY[[#This Row],[Naive Trend ]]</f>
        <v>0.66810000000000969</v>
      </c>
      <c r="F493" s="22">
        <f t="shared" si="35"/>
        <v>0.44635761000001295</v>
      </c>
      <c r="G493" s="22">
        <f>ABS(MA1SONY[[#This Row],[Erorr 1]])</f>
        <v>0.66810000000000969</v>
      </c>
      <c r="H493" s="33">
        <f>MA1SONY[[#This Row],[Abs Erorr 1]]/MA1SONY[[#This Row],[Adj Close]]</f>
        <v>4.5542108556681877E-3</v>
      </c>
      <c r="I493" s="31">
        <f t="shared" si="38"/>
        <v>146.32276666666667</v>
      </c>
      <c r="J493" s="34">
        <f>(MA1SONY[[#This Row],[Adj Close]]-MA1SONY[[#This Row],[3-MA]])</f>
        <v>0.37663333333333071</v>
      </c>
      <c r="K493" s="18">
        <f t="shared" si="37"/>
        <v>0.1418526677777758</v>
      </c>
      <c r="L493" s="18">
        <f>ABS(MA1SONY[[#This Row],[Erorr 2]])</f>
        <v>0.37663333333333071</v>
      </c>
      <c r="M493" s="33">
        <f>MA1SONY[[#This Row],[Abs Erorr 2]]/MA1SONY[[#This Row],[Adj Close]]</f>
        <v>2.5673815525716582E-3</v>
      </c>
      <c r="N493" s="31">
        <f t="shared" si="39"/>
        <v>145.95598333333334</v>
      </c>
      <c r="O493" s="35">
        <f>MA1SONY[[#This Row],[Adj Close]]-MA1SONY[[#This Row],[6-MA]]</f>
        <v>0.74341666666666129</v>
      </c>
      <c r="P493" s="18">
        <f>(MA1SONY[[#This Row],[Adj Close]]-N493)^2</f>
        <v>0.55266834027776979</v>
      </c>
      <c r="Q493" s="18">
        <f>ABS(MA1SONY[[#This Row],[Erorr 3]])</f>
        <v>0.74341666666666129</v>
      </c>
      <c r="R493" s="36">
        <f>MA1SONY[[#This Row],[Abs Erorr 3]]/MA1SONY[[#This Row],[Adj Close]]</f>
        <v>5.0676189995777846E-3</v>
      </c>
    </row>
    <row r="494" spans="2:18">
      <c r="B494" s="26">
        <v>44496.291666666664</v>
      </c>
      <c r="C494" s="22">
        <v>146.23759999999999</v>
      </c>
      <c r="D494" s="31">
        <f t="shared" si="36"/>
        <v>146.6994</v>
      </c>
      <c r="E494" s="32">
        <f>MA1SONY[[#This Row],[Adj Close]]-MA1SONY[[#This Row],[Naive Trend ]]</f>
        <v>-0.46180000000001087</v>
      </c>
      <c r="F494" s="22">
        <f t="shared" si="35"/>
        <v>0.21325924000001004</v>
      </c>
      <c r="G494" s="22">
        <f>ABS(MA1SONY[[#This Row],[Erorr 1]])</f>
        <v>0.46180000000001087</v>
      </c>
      <c r="H494" s="33">
        <f>MA1SONY[[#This Row],[Abs Erorr 1]]/MA1SONY[[#This Row],[Adj Close]]</f>
        <v>3.1578745821868718E-3</v>
      </c>
      <c r="I494" s="31">
        <f t="shared" si="38"/>
        <v>146.27036666666666</v>
      </c>
      <c r="J494" s="34">
        <f>(MA1SONY[[#This Row],[Adj Close]]-MA1SONY[[#This Row],[3-MA]])</f>
        <v>-3.2766666666674382E-2</v>
      </c>
      <c r="K494" s="18">
        <f t="shared" si="37"/>
        <v>1.0736544444449501E-3</v>
      </c>
      <c r="L494" s="18">
        <f>ABS(MA1SONY[[#This Row],[Erorr 2]])</f>
        <v>3.2766666666674382E-2</v>
      </c>
      <c r="M494" s="33">
        <f>MA1SONY[[#This Row],[Abs Erorr 2]]/MA1SONY[[#This Row],[Adj Close]]</f>
        <v>2.2406458165803039E-4</v>
      </c>
      <c r="N494" s="31">
        <f t="shared" si="39"/>
        <v>146.40955</v>
      </c>
      <c r="O494" s="35">
        <f>MA1SONY[[#This Row],[Adj Close]]-MA1SONY[[#This Row],[6-MA]]</f>
        <v>-0.1719500000000096</v>
      </c>
      <c r="P494" s="18">
        <f>(MA1SONY[[#This Row],[Adj Close]]-N494)^2</f>
        <v>2.9566802500003299E-2</v>
      </c>
      <c r="Q494" s="18">
        <f>ABS(MA1SONY[[#This Row],[Erorr 3]])</f>
        <v>0.1719500000000096</v>
      </c>
      <c r="R494" s="36">
        <f>MA1SONY[[#This Row],[Abs Erorr 3]]/MA1SONY[[#This Row],[Adj Close]]</f>
        <v>1.1758261897077743E-3</v>
      </c>
    </row>
    <row r="495" spans="2:18">
      <c r="B495" s="26">
        <v>44497.291666666664</v>
      </c>
      <c r="C495" s="22">
        <v>149.89230000000001</v>
      </c>
      <c r="D495" s="31">
        <f t="shared" si="36"/>
        <v>146.23759999999999</v>
      </c>
      <c r="E495" s="32">
        <f>MA1SONY[[#This Row],[Adj Close]]-MA1SONY[[#This Row],[Naive Trend ]]</f>
        <v>3.6547000000000196</v>
      </c>
      <c r="F495" s="22">
        <f t="shared" si="35"/>
        <v>13.356832090000143</v>
      </c>
      <c r="G495" s="22">
        <f>ABS(MA1SONY[[#This Row],[Erorr 1]])</f>
        <v>3.6547000000000196</v>
      </c>
      <c r="H495" s="33">
        <f>MA1SONY[[#This Row],[Abs Erorr 1]]/MA1SONY[[#This Row],[Adj Close]]</f>
        <v>2.4382173066928851E-2</v>
      </c>
      <c r="I495" s="31">
        <f t="shared" si="38"/>
        <v>146.32276666666664</v>
      </c>
      <c r="J495" s="34">
        <f>(MA1SONY[[#This Row],[Adj Close]]-MA1SONY[[#This Row],[3-MA]])</f>
        <v>3.5695333333333679</v>
      </c>
      <c r="K495" s="18">
        <f t="shared" si="37"/>
        <v>12.741568217778024</v>
      </c>
      <c r="L495" s="18">
        <f>ABS(MA1SONY[[#This Row],[Erorr 2]])</f>
        <v>3.5695333333333679</v>
      </c>
      <c r="M495" s="33">
        <f>MA1SONY[[#This Row],[Abs Erorr 2]]/MA1SONY[[#This Row],[Adj Close]]</f>
        <v>2.3813987331793345E-2</v>
      </c>
      <c r="N495" s="31">
        <f t="shared" si="39"/>
        <v>146.42428333333331</v>
      </c>
      <c r="O495" s="35">
        <f>MA1SONY[[#This Row],[Adj Close]]-MA1SONY[[#This Row],[6-MA]]</f>
        <v>3.4680166666666992</v>
      </c>
      <c r="P495" s="18">
        <f>(MA1SONY[[#This Row],[Adj Close]]-N495)^2</f>
        <v>12.027139600278003</v>
      </c>
      <c r="Q495" s="18">
        <f>ABS(MA1SONY[[#This Row],[Erorr 3]])</f>
        <v>3.4680166666666992</v>
      </c>
      <c r="R495" s="36">
        <f>MA1SONY[[#This Row],[Abs Erorr 3]]/MA1SONY[[#This Row],[Adj Close]]</f>
        <v>2.3136723278425236E-2</v>
      </c>
    </row>
    <row r="496" spans="2:18">
      <c r="B496" s="26">
        <v>44498.291666666664</v>
      </c>
      <c r="C496" s="22">
        <v>147.17089999999999</v>
      </c>
      <c r="D496" s="31">
        <f t="shared" si="36"/>
        <v>149.89230000000001</v>
      </c>
      <c r="E496" s="32">
        <f>MA1SONY[[#This Row],[Adj Close]]-MA1SONY[[#This Row],[Naive Trend ]]</f>
        <v>-2.7214000000000169</v>
      </c>
      <c r="F496" s="22">
        <f t="shared" si="35"/>
        <v>7.4060179600000922</v>
      </c>
      <c r="G496" s="22">
        <f>ABS(MA1SONY[[#This Row],[Erorr 1]])</f>
        <v>2.7214000000000169</v>
      </c>
      <c r="H496" s="33">
        <f>MA1SONY[[#This Row],[Abs Erorr 1]]/MA1SONY[[#This Row],[Adj Close]]</f>
        <v>1.8491427313416017E-2</v>
      </c>
      <c r="I496" s="31">
        <f t="shared" si="38"/>
        <v>147.60976666666667</v>
      </c>
      <c r="J496" s="34">
        <f>(MA1SONY[[#This Row],[Adj Close]]-MA1SONY[[#This Row],[3-MA]])</f>
        <v>-0.43886666666668361</v>
      </c>
      <c r="K496" s="18">
        <f t="shared" si="37"/>
        <v>0.19260395111112599</v>
      </c>
      <c r="L496" s="18">
        <f>ABS(MA1SONY[[#This Row],[Erorr 2]])</f>
        <v>0.43886666666668361</v>
      </c>
      <c r="M496" s="33">
        <f>MA1SONY[[#This Row],[Abs Erorr 2]]/MA1SONY[[#This Row],[Adj Close]]</f>
        <v>2.9820206757360567E-3</v>
      </c>
      <c r="N496" s="31">
        <f t="shared" si="39"/>
        <v>146.96626666666666</v>
      </c>
      <c r="O496" s="35">
        <f>MA1SONY[[#This Row],[Adj Close]]-MA1SONY[[#This Row],[6-MA]]</f>
        <v>0.20463333333333367</v>
      </c>
      <c r="P496" s="18">
        <f>(MA1SONY[[#This Row],[Adj Close]]-N496)^2</f>
        <v>4.1874801111111248E-2</v>
      </c>
      <c r="Q496" s="18">
        <f>ABS(MA1SONY[[#This Row],[Erorr 3]])</f>
        <v>0.20463333333333367</v>
      </c>
      <c r="R496" s="36">
        <f>MA1SONY[[#This Row],[Abs Erorr 3]]/MA1SONY[[#This Row],[Adj Close]]</f>
        <v>1.3904469792148698E-3</v>
      </c>
    </row>
    <row r="497" spans="2:18">
      <c r="B497" s="26">
        <v>44501.291666666664</v>
      </c>
      <c r="C497" s="22">
        <v>146.34569999999999</v>
      </c>
      <c r="D497" s="31">
        <f t="shared" si="36"/>
        <v>147.17089999999999</v>
      </c>
      <c r="E497" s="32">
        <f>MA1SONY[[#This Row],[Adj Close]]-MA1SONY[[#This Row],[Naive Trend ]]</f>
        <v>-0.82519999999999527</v>
      </c>
      <c r="F497" s="22">
        <f t="shared" si="35"/>
        <v>0.68095503999999218</v>
      </c>
      <c r="G497" s="22">
        <f>ABS(MA1SONY[[#This Row],[Erorr 1]])</f>
        <v>0.82519999999999527</v>
      </c>
      <c r="H497" s="33">
        <f>MA1SONY[[#This Row],[Abs Erorr 1]]/MA1SONY[[#This Row],[Adj Close]]</f>
        <v>5.6387034262024458E-3</v>
      </c>
      <c r="I497" s="31">
        <f t="shared" si="38"/>
        <v>147.76693333333333</v>
      </c>
      <c r="J497" s="34">
        <f>(MA1SONY[[#This Row],[Adj Close]]-MA1SONY[[#This Row],[3-MA]])</f>
        <v>-1.4212333333333333</v>
      </c>
      <c r="K497" s="18">
        <f t="shared" si="37"/>
        <v>2.0199041877777777</v>
      </c>
      <c r="L497" s="18">
        <f>ABS(MA1SONY[[#This Row],[Erorr 2]])</f>
        <v>1.4212333333333333</v>
      </c>
      <c r="M497" s="33">
        <f>MA1SONY[[#This Row],[Abs Erorr 2]]/MA1SONY[[#This Row],[Adj Close]]</f>
        <v>9.7114799637661609E-3</v>
      </c>
      <c r="N497" s="31">
        <f t="shared" si="39"/>
        <v>147.01865000000001</v>
      </c>
      <c r="O497" s="35">
        <f>MA1SONY[[#This Row],[Adj Close]]-MA1SONY[[#This Row],[6-MA]]</f>
        <v>-0.67295000000001437</v>
      </c>
      <c r="P497" s="18">
        <f>(MA1SONY[[#This Row],[Adj Close]]-N497)^2</f>
        <v>0.45286170250001934</v>
      </c>
      <c r="Q497" s="18">
        <f>ABS(MA1SONY[[#This Row],[Erorr 3]])</f>
        <v>0.67295000000001437</v>
      </c>
      <c r="R497" s="36">
        <f>MA1SONY[[#This Row],[Abs Erorr 3]]/MA1SONY[[#This Row],[Adj Close]]</f>
        <v>4.5983585441869111E-3</v>
      </c>
    </row>
    <row r="498" spans="2:18">
      <c r="B498" s="26">
        <v>44502.291666666664</v>
      </c>
      <c r="C498" s="22">
        <v>147.3871</v>
      </c>
      <c r="D498" s="31">
        <f t="shared" si="36"/>
        <v>146.34569999999999</v>
      </c>
      <c r="E498" s="32">
        <f>MA1SONY[[#This Row],[Adj Close]]-MA1SONY[[#This Row],[Naive Trend ]]</f>
        <v>1.0414000000000101</v>
      </c>
      <c r="F498" s="22">
        <f t="shared" si="35"/>
        <v>1.0845139600000211</v>
      </c>
      <c r="G498" s="22">
        <f>ABS(MA1SONY[[#This Row],[Erorr 1]])</f>
        <v>1.0414000000000101</v>
      </c>
      <c r="H498" s="33">
        <f>MA1SONY[[#This Row],[Abs Erorr 1]]/MA1SONY[[#This Row],[Adj Close]]</f>
        <v>7.0657472736759871E-3</v>
      </c>
      <c r="I498" s="31">
        <f t="shared" si="38"/>
        <v>147.80296666666666</v>
      </c>
      <c r="J498" s="34">
        <f>(MA1SONY[[#This Row],[Adj Close]]-MA1SONY[[#This Row],[3-MA]])</f>
        <v>-0.41586666666665906</v>
      </c>
      <c r="K498" s="18">
        <f t="shared" si="37"/>
        <v>0.17294508444443812</v>
      </c>
      <c r="L498" s="18">
        <f>ABS(MA1SONY[[#This Row],[Erorr 2]])</f>
        <v>0.41586666666665906</v>
      </c>
      <c r="M498" s="33">
        <f>MA1SONY[[#This Row],[Abs Erorr 2]]/MA1SONY[[#This Row],[Adj Close]]</f>
        <v>2.8215947438185503E-3</v>
      </c>
      <c r="N498" s="31">
        <f t="shared" si="39"/>
        <v>147.06286666666665</v>
      </c>
      <c r="O498" s="35">
        <f>MA1SONY[[#This Row],[Adj Close]]-MA1SONY[[#This Row],[6-MA]]</f>
        <v>0.32423333333335336</v>
      </c>
      <c r="P498" s="18">
        <f>(MA1SONY[[#This Row],[Adj Close]]-N498)^2</f>
        <v>0.10512725444445743</v>
      </c>
      <c r="Q498" s="18">
        <f>ABS(MA1SONY[[#This Row],[Erorr 3]])</f>
        <v>0.32423333333335336</v>
      </c>
      <c r="R498" s="36">
        <f>MA1SONY[[#This Row],[Abs Erorr 3]]/MA1SONY[[#This Row],[Adj Close]]</f>
        <v>2.1998759276310705E-3</v>
      </c>
    </row>
    <row r="499" spans="2:18">
      <c r="B499" s="26">
        <v>44503.291666666664</v>
      </c>
      <c r="C499" s="22">
        <v>148.8313</v>
      </c>
      <c r="D499" s="31">
        <f t="shared" si="36"/>
        <v>147.3871</v>
      </c>
      <c r="E499" s="32">
        <f>MA1SONY[[#This Row],[Adj Close]]-MA1SONY[[#This Row],[Naive Trend ]]</f>
        <v>1.444199999999995</v>
      </c>
      <c r="F499" s="22">
        <f t="shared" si="35"/>
        <v>2.0857136399999856</v>
      </c>
      <c r="G499" s="22">
        <f>ABS(MA1SONY[[#This Row],[Erorr 1]])</f>
        <v>1.444199999999995</v>
      </c>
      <c r="H499" s="33">
        <f>MA1SONY[[#This Row],[Abs Erorr 1]]/MA1SONY[[#This Row],[Adj Close]]</f>
        <v>9.703604013403061E-3</v>
      </c>
      <c r="I499" s="31">
        <f t="shared" si="38"/>
        <v>146.96789999999999</v>
      </c>
      <c r="J499" s="34">
        <f>(MA1SONY[[#This Row],[Adj Close]]-MA1SONY[[#This Row],[3-MA]])</f>
        <v>1.8634000000000128</v>
      </c>
      <c r="K499" s="18">
        <f t="shared" si="37"/>
        <v>3.4722595600000479</v>
      </c>
      <c r="L499" s="18">
        <f>ABS(MA1SONY[[#This Row],[Erorr 2]])</f>
        <v>1.8634000000000128</v>
      </c>
      <c r="M499" s="33">
        <f>MA1SONY[[#This Row],[Abs Erorr 2]]/MA1SONY[[#This Row],[Adj Close]]</f>
        <v>1.2520215841694675E-2</v>
      </c>
      <c r="N499" s="31">
        <f t="shared" si="39"/>
        <v>147.28883333333332</v>
      </c>
      <c r="O499" s="35">
        <f>MA1SONY[[#This Row],[Adj Close]]-MA1SONY[[#This Row],[6-MA]]</f>
        <v>1.5424666666666838</v>
      </c>
      <c r="P499" s="18">
        <f>(MA1SONY[[#This Row],[Adj Close]]-N499)^2</f>
        <v>2.3792034177778305</v>
      </c>
      <c r="Q499" s="18">
        <f>ABS(MA1SONY[[#This Row],[Erorr 3]])</f>
        <v>1.5424666666666838</v>
      </c>
      <c r="R499" s="36">
        <f>MA1SONY[[#This Row],[Abs Erorr 3]]/MA1SONY[[#This Row],[Adj Close]]</f>
        <v>1.0363859394271795E-2</v>
      </c>
    </row>
    <row r="500" spans="2:18">
      <c r="B500" s="26">
        <v>44504.291666666664</v>
      </c>
      <c r="C500" s="22">
        <v>148.31059999999999</v>
      </c>
      <c r="D500" s="31">
        <f t="shared" si="36"/>
        <v>148.8313</v>
      </c>
      <c r="E500" s="32">
        <f>MA1SONY[[#This Row],[Adj Close]]-MA1SONY[[#This Row],[Naive Trend ]]</f>
        <v>-0.52070000000000505</v>
      </c>
      <c r="F500" s="22">
        <f t="shared" si="35"/>
        <v>0.27112849000000527</v>
      </c>
      <c r="G500" s="22">
        <f>ABS(MA1SONY[[#This Row],[Erorr 1]])</f>
        <v>0.52070000000000505</v>
      </c>
      <c r="H500" s="33">
        <f>MA1SONY[[#This Row],[Abs Erorr 1]]/MA1SONY[[#This Row],[Adj Close]]</f>
        <v>3.5108751498544614E-3</v>
      </c>
      <c r="I500" s="31">
        <f t="shared" si="38"/>
        <v>147.52136666666667</v>
      </c>
      <c r="J500" s="34">
        <f>(MA1SONY[[#This Row],[Adj Close]]-MA1SONY[[#This Row],[3-MA]])</f>
        <v>0.78923333333332835</v>
      </c>
      <c r="K500" s="18">
        <f t="shared" si="37"/>
        <v>0.62288925444443655</v>
      </c>
      <c r="L500" s="18">
        <f>ABS(MA1SONY[[#This Row],[Erorr 2]])</f>
        <v>0.78923333333332835</v>
      </c>
      <c r="M500" s="33">
        <f>MA1SONY[[#This Row],[Abs Erorr 2]]/MA1SONY[[#This Row],[Adj Close]]</f>
        <v>5.3214897204470106E-3</v>
      </c>
      <c r="N500" s="31">
        <f t="shared" si="39"/>
        <v>147.64415</v>
      </c>
      <c r="O500" s="35">
        <f>MA1SONY[[#This Row],[Adj Close]]-MA1SONY[[#This Row],[6-MA]]</f>
        <v>0.66644999999999754</v>
      </c>
      <c r="P500" s="18">
        <f>(MA1SONY[[#This Row],[Adj Close]]-N500)^2</f>
        <v>0.44415560249999675</v>
      </c>
      <c r="Q500" s="18">
        <f>ABS(MA1SONY[[#This Row],[Erorr 3]])</f>
        <v>0.66644999999999754</v>
      </c>
      <c r="R500" s="36">
        <f>MA1SONY[[#This Row],[Abs Erorr 3]]/MA1SONY[[#This Row],[Adj Close]]</f>
        <v>4.4936100319194821E-3</v>
      </c>
    </row>
    <row r="501" spans="2:18">
      <c r="B501" s="26">
        <v>44505.291666666664</v>
      </c>
      <c r="C501" s="22">
        <v>148.84190000000001</v>
      </c>
      <c r="D501" s="31">
        <f t="shared" si="36"/>
        <v>148.31059999999999</v>
      </c>
      <c r="E501" s="32">
        <f>MA1SONY[[#This Row],[Adj Close]]-MA1SONY[[#This Row],[Naive Trend ]]</f>
        <v>0.53130000000001587</v>
      </c>
      <c r="F501" s="22">
        <f t="shared" si="35"/>
        <v>0.28227969000001685</v>
      </c>
      <c r="G501" s="22">
        <f>ABS(MA1SONY[[#This Row],[Erorr 1]])</f>
        <v>0.53130000000001587</v>
      </c>
      <c r="H501" s="33">
        <f>MA1SONY[[#This Row],[Abs Erorr 1]]/MA1SONY[[#This Row],[Adj Close]]</f>
        <v>3.5695593781053308E-3</v>
      </c>
      <c r="I501" s="31">
        <f t="shared" si="38"/>
        <v>148.17633333333333</v>
      </c>
      <c r="J501" s="34">
        <f>(MA1SONY[[#This Row],[Adj Close]]-MA1SONY[[#This Row],[3-MA]])</f>
        <v>0.66556666666667752</v>
      </c>
      <c r="K501" s="18">
        <f t="shared" si="37"/>
        <v>0.44297898777779221</v>
      </c>
      <c r="L501" s="18">
        <f>ABS(MA1SONY[[#This Row],[Erorr 2]])</f>
        <v>0.66556666666667752</v>
      </c>
      <c r="M501" s="33">
        <f>MA1SONY[[#This Row],[Abs Erorr 2]]/MA1SONY[[#This Row],[Adj Close]]</f>
        <v>4.4716351152913093E-3</v>
      </c>
      <c r="N501" s="31">
        <f t="shared" si="39"/>
        <v>147.98965000000001</v>
      </c>
      <c r="O501" s="35">
        <f>MA1SONY[[#This Row],[Adj Close]]-MA1SONY[[#This Row],[6-MA]]</f>
        <v>0.85224999999999795</v>
      </c>
      <c r="P501" s="18">
        <f>(MA1SONY[[#This Row],[Adj Close]]-N501)^2</f>
        <v>0.72633006249999654</v>
      </c>
      <c r="Q501" s="18">
        <f>ABS(MA1SONY[[#This Row],[Erorr 3]])</f>
        <v>0.85224999999999795</v>
      </c>
      <c r="R501" s="36">
        <f>MA1SONY[[#This Row],[Abs Erorr 3]]/MA1SONY[[#This Row],[Adj Close]]</f>
        <v>5.7258742329948618E-3</v>
      </c>
    </row>
    <row r="502" spans="2:18">
      <c r="B502" s="26">
        <v>44508.291666666664</v>
      </c>
      <c r="C502" s="22">
        <v>148.0154</v>
      </c>
      <c r="D502" s="31">
        <f t="shared" si="36"/>
        <v>148.84190000000001</v>
      </c>
      <c r="E502" s="32">
        <f>MA1SONY[[#This Row],[Adj Close]]-MA1SONY[[#This Row],[Naive Trend ]]</f>
        <v>-0.82650000000001</v>
      </c>
      <c r="F502" s="22">
        <f t="shared" si="35"/>
        <v>0.68310225000001656</v>
      </c>
      <c r="G502" s="22">
        <f>ABS(MA1SONY[[#This Row],[Erorr 1]])</f>
        <v>0.82650000000001</v>
      </c>
      <c r="H502" s="33">
        <f>MA1SONY[[#This Row],[Abs Erorr 1]]/MA1SONY[[#This Row],[Adj Close]]</f>
        <v>5.5838784342710961E-3</v>
      </c>
      <c r="I502" s="31">
        <f t="shared" si="38"/>
        <v>148.66126666666665</v>
      </c>
      <c r="J502" s="34">
        <f>(MA1SONY[[#This Row],[Adj Close]]-MA1SONY[[#This Row],[3-MA]])</f>
        <v>-0.64586666666664883</v>
      </c>
      <c r="K502" s="18">
        <f t="shared" si="37"/>
        <v>0.41714375111108809</v>
      </c>
      <c r="L502" s="18">
        <f>ABS(MA1SONY[[#This Row],[Erorr 2]])</f>
        <v>0.64586666666664883</v>
      </c>
      <c r="M502" s="33">
        <f>MA1SONY[[#This Row],[Abs Erorr 2]]/MA1SONY[[#This Row],[Adj Close]]</f>
        <v>4.3635099230664434E-3</v>
      </c>
      <c r="N502" s="31">
        <f t="shared" si="39"/>
        <v>147.81458333333333</v>
      </c>
      <c r="O502" s="35">
        <f>MA1SONY[[#This Row],[Adj Close]]-MA1SONY[[#This Row],[6-MA]]</f>
        <v>0.2008166666666682</v>
      </c>
      <c r="P502" s="18">
        <f>(MA1SONY[[#This Row],[Adj Close]]-N502)^2</f>
        <v>4.0327333611111724E-2</v>
      </c>
      <c r="Q502" s="18">
        <f>ABS(MA1SONY[[#This Row],[Erorr 3]])</f>
        <v>0.2008166666666682</v>
      </c>
      <c r="R502" s="36">
        <f>MA1SONY[[#This Row],[Abs Erorr 3]]/MA1SONY[[#This Row],[Adj Close]]</f>
        <v>1.3567281963003052E-3</v>
      </c>
    </row>
    <row r="503" spans="2:18">
      <c r="B503" s="26">
        <v>44509.291666666664</v>
      </c>
      <c r="C503" s="22">
        <v>148.37950000000001</v>
      </c>
      <c r="D503" s="31">
        <f t="shared" si="36"/>
        <v>148.0154</v>
      </c>
      <c r="E503" s="32">
        <f>MA1SONY[[#This Row],[Adj Close]]-MA1SONY[[#This Row],[Naive Trend ]]</f>
        <v>0.36410000000000764</v>
      </c>
      <c r="F503" s="22">
        <f t="shared" si="35"/>
        <v>0.13256881000000556</v>
      </c>
      <c r="G503" s="22">
        <f>ABS(MA1SONY[[#This Row],[Erorr 1]])</f>
        <v>0.36410000000000764</v>
      </c>
      <c r="H503" s="33">
        <f>MA1SONY[[#This Row],[Abs Erorr 1]]/MA1SONY[[#This Row],[Adj Close]]</f>
        <v>2.4538430173980073E-3</v>
      </c>
      <c r="I503" s="31">
        <f t="shared" si="38"/>
        <v>148.38930000000002</v>
      </c>
      <c r="J503" s="34">
        <f>(MA1SONY[[#This Row],[Adj Close]]-MA1SONY[[#This Row],[3-MA]])</f>
        <v>-9.8000000000126875E-3</v>
      </c>
      <c r="K503" s="18">
        <f t="shared" si="37"/>
        <v>9.6040000000248671E-5</v>
      </c>
      <c r="L503" s="18">
        <f>ABS(MA1SONY[[#This Row],[Erorr 2]])</f>
        <v>9.8000000000126875E-3</v>
      </c>
      <c r="M503" s="33">
        <f>MA1SONY[[#This Row],[Abs Erorr 2]]/MA1SONY[[#This Row],[Adj Close]]</f>
        <v>6.6046859573004948E-5</v>
      </c>
      <c r="N503" s="31">
        <f t="shared" si="39"/>
        <v>147.95533333333333</v>
      </c>
      <c r="O503" s="35">
        <f>MA1SONY[[#This Row],[Adj Close]]-MA1SONY[[#This Row],[6-MA]]</f>
        <v>0.42416666666667879</v>
      </c>
      <c r="P503" s="18">
        <f>(MA1SONY[[#This Row],[Adj Close]]-N503)^2</f>
        <v>0.17991736111112139</v>
      </c>
      <c r="Q503" s="18">
        <f>ABS(MA1SONY[[#This Row],[Erorr 3]])</f>
        <v>0.42416666666667879</v>
      </c>
      <c r="R503" s="36">
        <f>MA1SONY[[#This Row],[Abs Erorr 3]]/MA1SONY[[#This Row],[Adj Close]]</f>
        <v>2.858660843759945E-3</v>
      </c>
    </row>
    <row r="504" spans="2:18">
      <c r="B504" s="26">
        <v>44510.291666666664</v>
      </c>
      <c r="C504" s="22">
        <v>145.536</v>
      </c>
      <c r="D504" s="31">
        <f t="shared" si="36"/>
        <v>148.37950000000001</v>
      </c>
      <c r="E504" s="32">
        <f>MA1SONY[[#This Row],[Adj Close]]-MA1SONY[[#This Row],[Naive Trend ]]</f>
        <v>-2.8435000000000059</v>
      </c>
      <c r="F504" s="22">
        <f t="shared" si="35"/>
        <v>8.0854922500000335</v>
      </c>
      <c r="G504" s="22">
        <f>ABS(MA1SONY[[#This Row],[Erorr 1]])</f>
        <v>2.8435000000000059</v>
      </c>
      <c r="H504" s="33">
        <f>MA1SONY[[#This Row],[Abs Erorr 1]]/MA1SONY[[#This Row],[Adj Close]]</f>
        <v>1.9538121152154832E-2</v>
      </c>
      <c r="I504" s="31">
        <f t="shared" si="38"/>
        <v>148.41226666666668</v>
      </c>
      <c r="J504" s="34">
        <f>(MA1SONY[[#This Row],[Adj Close]]-MA1SONY[[#This Row],[3-MA]])</f>
        <v>-2.8762666666666803</v>
      </c>
      <c r="K504" s="18">
        <f t="shared" si="37"/>
        <v>8.2729099377778557</v>
      </c>
      <c r="L504" s="18">
        <f>ABS(MA1SONY[[#This Row],[Erorr 2]])</f>
        <v>2.8762666666666803</v>
      </c>
      <c r="M504" s="33">
        <f>MA1SONY[[#This Row],[Abs Erorr 2]]/MA1SONY[[#This Row],[Adj Close]]</f>
        <v>1.9763265904426949E-2</v>
      </c>
      <c r="N504" s="31">
        <f t="shared" si="39"/>
        <v>148.29429999999999</v>
      </c>
      <c r="O504" s="35">
        <f>MA1SONY[[#This Row],[Adj Close]]-MA1SONY[[#This Row],[6-MA]]</f>
        <v>-2.7582999999999913</v>
      </c>
      <c r="P504" s="18">
        <f>(MA1SONY[[#This Row],[Adj Close]]-N504)^2</f>
        <v>7.6082188899999519</v>
      </c>
      <c r="Q504" s="18">
        <f>ABS(MA1SONY[[#This Row],[Erorr 3]])</f>
        <v>2.7582999999999913</v>
      </c>
      <c r="R504" s="36">
        <f>MA1SONY[[#This Row],[Abs Erorr 3]]/MA1SONY[[#This Row],[Adj Close]]</f>
        <v>1.8952698988566344E-2</v>
      </c>
    </row>
    <row r="505" spans="2:18">
      <c r="B505" s="26">
        <v>44511.291666666664</v>
      </c>
      <c r="C505" s="22">
        <v>145.48679999999999</v>
      </c>
      <c r="D505" s="31">
        <f t="shared" si="36"/>
        <v>145.536</v>
      </c>
      <c r="E505" s="32">
        <f>MA1SONY[[#This Row],[Adj Close]]-MA1SONY[[#This Row],[Naive Trend ]]</f>
        <v>-4.9200000000013233E-2</v>
      </c>
      <c r="F505" s="22">
        <f t="shared" si="35"/>
        <v>2.4206400000013023E-3</v>
      </c>
      <c r="G505" s="22">
        <f>ABS(MA1SONY[[#This Row],[Erorr 1]])</f>
        <v>4.9200000000013233E-2</v>
      </c>
      <c r="H505" s="33">
        <f>MA1SONY[[#This Row],[Abs Erorr 1]]/MA1SONY[[#This Row],[Adj Close]]</f>
        <v>3.3817500969169186E-4</v>
      </c>
      <c r="I505" s="31">
        <f t="shared" si="38"/>
        <v>147.31030000000001</v>
      </c>
      <c r="J505" s="34">
        <f>(MA1SONY[[#This Row],[Adj Close]]-MA1SONY[[#This Row],[3-MA]])</f>
        <v>-1.8235000000000241</v>
      </c>
      <c r="K505" s="18">
        <f t="shared" si="37"/>
        <v>3.3251522500000879</v>
      </c>
      <c r="L505" s="18">
        <f>ABS(MA1SONY[[#This Row],[Erorr 2]])</f>
        <v>1.8235000000000241</v>
      </c>
      <c r="M505" s="33">
        <f>MA1SONY[[#This Row],[Abs Erorr 2]]/MA1SONY[[#This Row],[Adj Close]]</f>
        <v>1.2533783133590293E-2</v>
      </c>
      <c r="N505" s="31">
        <f t="shared" si="39"/>
        <v>147.98578333333333</v>
      </c>
      <c r="O505" s="35">
        <f>MA1SONY[[#This Row],[Adj Close]]-MA1SONY[[#This Row],[6-MA]]</f>
        <v>-2.4989833333333422</v>
      </c>
      <c r="P505" s="18">
        <f>(MA1SONY[[#This Row],[Adj Close]]-N505)^2</f>
        <v>6.2449177002778224</v>
      </c>
      <c r="Q505" s="18">
        <f>ABS(MA1SONY[[#This Row],[Erorr 3]])</f>
        <v>2.4989833333333422</v>
      </c>
      <c r="R505" s="36">
        <f>MA1SONY[[#This Row],[Abs Erorr 3]]/MA1SONY[[#This Row],[Adj Close]]</f>
        <v>1.7176701483112847E-2</v>
      </c>
    </row>
    <row r="506" spans="2:18">
      <c r="B506" s="26">
        <v>44512.291666666664</v>
      </c>
      <c r="C506" s="22">
        <v>147.57259999999999</v>
      </c>
      <c r="D506" s="31">
        <f t="shared" si="36"/>
        <v>145.48679999999999</v>
      </c>
      <c r="E506" s="32">
        <f>MA1SONY[[#This Row],[Adj Close]]-MA1SONY[[#This Row],[Naive Trend ]]</f>
        <v>2.0858000000000061</v>
      </c>
      <c r="F506" s="22">
        <f t="shared" si="35"/>
        <v>4.3505616400000253</v>
      </c>
      <c r="G506" s="22">
        <f>ABS(MA1SONY[[#This Row],[Erorr 1]])</f>
        <v>2.0858000000000061</v>
      </c>
      <c r="H506" s="33">
        <f>MA1SONY[[#This Row],[Abs Erorr 1]]/MA1SONY[[#This Row],[Adj Close]]</f>
        <v>1.4134060116851001E-2</v>
      </c>
      <c r="I506" s="31">
        <f t="shared" si="38"/>
        <v>146.46743333333333</v>
      </c>
      <c r="J506" s="34">
        <f>(MA1SONY[[#This Row],[Adj Close]]-MA1SONY[[#This Row],[3-MA]])</f>
        <v>1.105166666666662</v>
      </c>
      <c r="K506" s="18">
        <f t="shared" si="37"/>
        <v>1.2213933611111008</v>
      </c>
      <c r="L506" s="18">
        <f>ABS(MA1SONY[[#This Row],[Erorr 2]])</f>
        <v>1.105166666666662</v>
      </c>
      <c r="M506" s="33">
        <f>MA1SONY[[#This Row],[Abs Erorr 2]]/MA1SONY[[#This Row],[Adj Close]]</f>
        <v>7.4889692711700004E-3</v>
      </c>
      <c r="N506" s="31">
        <f t="shared" si="39"/>
        <v>147.42836666666668</v>
      </c>
      <c r="O506" s="35">
        <f>MA1SONY[[#This Row],[Adj Close]]-MA1SONY[[#This Row],[6-MA]]</f>
        <v>0.14423333333331811</v>
      </c>
      <c r="P506" s="18">
        <f>(MA1SONY[[#This Row],[Adj Close]]-N506)^2</f>
        <v>2.0803254444440054E-2</v>
      </c>
      <c r="Q506" s="18">
        <f>ABS(MA1SONY[[#This Row],[Erorr 3]])</f>
        <v>0.14423333333331811</v>
      </c>
      <c r="R506" s="36">
        <f>MA1SONY[[#This Row],[Abs Erorr 3]]/MA1SONY[[#This Row],[Adj Close]]</f>
        <v>9.773720415125716E-4</v>
      </c>
    </row>
    <row r="507" spans="2:18">
      <c r="B507" s="26">
        <v>44515.291666666664</v>
      </c>
      <c r="C507" s="22">
        <v>147.58250000000001</v>
      </c>
      <c r="D507" s="31">
        <f t="shared" si="36"/>
        <v>147.57259999999999</v>
      </c>
      <c r="E507" s="32">
        <f>MA1SONY[[#This Row],[Adj Close]]-MA1SONY[[#This Row],[Naive Trend ]]</f>
        <v>9.9000000000160071E-3</v>
      </c>
      <c r="F507" s="22">
        <f t="shared" si="35"/>
        <v>9.8010000000316945E-5</v>
      </c>
      <c r="G507" s="22">
        <f>ABS(MA1SONY[[#This Row],[Erorr 1]])</f>
        <v>9.9000000000160071E-3</v>
      </c>
      <c r="H507" s="33">
        <f>MA1SONY[[#This Row],[Abs Erorr 1]]/MA1SONY[[#This Row],[Adj Close]]</f>
        <v>6.7081124117127753E-5</v>
      </c>
      <c r="I507" s="31">
        <f t="shared" si="38"/>
        <v>146.19846666666663</v>
      </c>
      <c r="J507" s="34">
        <f>(MA1SONY[[#This Row],[Adj Close]]-MA1SONY[[#This Row],[3-MA]])</f>
        <v>1.3840333333333774</v>
      </c>
      <c r="K507" s="18">
        <f t="shared" si="37"/>
        <v>1.9155482677778999</v>
      </c>
      <c r="L507" s="18">
        <f>ABS(MA1SONY[[#This Row],[Erorr 2]])</f>
        <v>1.3840333333333774</v>
      </c>
      <c r="M507" s="33">
        <f>MA1SONY[[#This Row],[Abs Erorr 2]]/MA1SONY[[#This Row],[Adj Close]]</f>
        <v>9.378031496507901E-3</v>
      </c>
      <c r="N507" s="31">
        <f t="shared" si="39"/>
        <v>147.30536666666666</v>
      </c>
      <c r="O507" s="35">
        <f>MA1SONY[[#This Row],[Adj Close]]-MA1SONY[[#This Row],[6-MA]]</f>
        <v>0.27713333333335299</v>
      </c>
      <c r="P507" s="18">
        <f>(MA1SONY[[#This Row],[Adj Close]]-N507)^2</f>
        <v>7.6802884444455335E-2</v>
      </c>
      <c r="Q507" s="18">
        <f>ABS(MA1SONY[[#This Row],[Erorr 3]])</f>
        <v>0.27713333333335299</v>
      </c>
      <c r="R507" s="36">
        <f>MA1SONY[[#This Row],[Abs Erorr 3]]/MA1SONY[[#This Row],[Adj Close]]</f>
        <v>1.8778197505351446E-3</v>
      </c>
    </row>
    <row r="508" spans="2:18">
      <c r="B508" s="26">
        <v>44516.291666666664</v>
      </c>
      <c r="C508" s="22">
        <v>148.56639999999999</v>
      </c>
      <c r="D508" s="31">
        <f t="shared" si="36"/>
        <v>147.58250000000001</v>
      </c>
      <c r="E508" s="32">
        <f>MA1SONY[[#This Row],[Adj Close]]-MA1SONY[[#This Row],[Naive Trend ]]</f>
        <v>0.98389999999997713</v>
      </c>
      <c r="F508" s="22">
        <f t="shared" si="35"/>
        <v>0.96805920999995498</v>
      </c>
      <c r="G508" s="22">
        <f>ABS(MA1SONY[[#This Row],[Erorr 1]])</f>
        <v>0.98389999999997713</v>
      </c>
      <c r="H508" s="33">
        <f>MA1SONY[[#This Row],[Abs Erorr 1]]/MA1SONY[[#This Row],[Adj Close]]</f>
        <v>6.6226279966397333E-3</v>
      </c>
      <c r="I508" s="31">
        <f t="shared" si="38"/>
        <v>146.88063333333332</v>
      </c>
      <c r="J508" s="34">
        <f>(MA1SONY[[#This Row],[Adj Close]]-MA1SONY[[#This Row],[3-MA]])</f>
        <v>1.685766666666666</v>
      </c>
      <c r="K508" s="18">
        <f t="shared" si="37"/>
        <v>2.841809254444442</v>
      </c>
      <c r="L508" s="18">
        <f>ABS(MA1SONY[[#This Row],[Erorr 2]])</f>
        <v>1.685766666666666</v>
      </c>
      <c r="M508" s="33">
        <f>MA1SONY[[#This Row],[Abs Erorr 2]]/MA1SONY[[#This Row],[Adj Close]]</f>
        <v>1.1346890458856552E-2</v>
      </c>
      <c r="N508" s="31">
        <f t="shared" si="39"/>
        <v>147.09546666666665</v>
      </c>
      <c r="O508" s="35">
        <f>MA1SONY[[#This Row],[Adj Close]]-MA1SONY[[#This Row],[6-MA]]</f>
        <v>1.4709333333333348</v>
      </c>
      <c r="P508" s="18">
        <f>(MA1SONY[[#This Row],[Adj Close]]-N508)^2</f>
        <v>2.1636448711111154</v>
      </c>
      <c r="Q508" s="18">
        <f>ABS(MA1SONY[[#This Row],[Erorr 3]])</f>
        <v>1.4709333333333348</v>
      </c>
      <c r="R508" s="36">
        <f>MA1SONY[[#This Row],[Abs Erorr 3]]/MA1SONY[[#This Row],[Adj Close]]</f>
        <v>9.9008479261349456E-3</v>
      </c>
    </row>
    <row r="509" spans="2:18">
      <c r="B509" s="26">
        <v>44517.291666666664</v>
      </c>
      <c r="C509" s="22">
        <v>151.0163</v>
      </c>
      <c r="D509" s="31">
        <f t="shared" si="36"/>
        <v>148.56639999999999</v>
      </c>
      <c r="E509" s="32">
        <f>MA1SONY[[#This Row],[Adj Close]]-MA1SONY[[#This Row],[Naive Trend ]]</f>
        <v>2.4499000000000137</v>
      </c>
      <c r="F509" s="22">
        <f t="shared" si="35"/>
        <v>6.0020100100000677</v>
      </c>
      <c r="G509" s="22">
        <f>ABS(MA1SONY[[#This Row],[Erorr 1]])</f>
        <v>2.4499000000000137</v>
      </c>
      <c r="H509" s="33">
        <f>MA1SONY[[#This Row],[Abs Erorr 1]]/MA1SONY[[#This Row],[Adj Close]]</f>
        <v>1.6222752113513664E-2</v>
      </c>
      <c r="I509" s="31">
        <f t="shared" si="38"/>
        <v>147.90716666666665</v>
      </c>
      <c r="J509" s="34">
        <f>(MA1SONY[[#This Row],[Adj Close]]-MA1SONY[[#This Row],[3-MA]])</f>
        <v>3.1091333333333466</v>
      </c>
      <c r="K509" s="18">
        <f t="shared" si="37"/>
        <v>9.666710084444528</v>
      </c>
      <c r="L509" s="18">
        <f>ABS(MA1SONY[[#This Row],[Erorr 2]])</f>
        <v>3.1091333333333466</v>
      </c>
      <c r="M509" s="33">
        <f>MA1SONY[[#This Row],[Abs Erorr 2]]/MA1SONY[[#This Row],[Adj Close]]</f>
        <v>2.058806455550392E-2</v>
      </c>
      <c r="N509" s="31">
        <f t="shared" si="39"/>
        <v>147.18729999999996</v>
      </c>
      <c r="O509" s="35">
        <f>MA1SONY[[#This Row],[Adj Close]]-MA1SONY[[#This Row],[6-MA]]</f>
        <v>3.8290000000000362</v>
      </c>
      <c r="P509" s="18">
        <f>(MA1SONY[[#This Row],[Adj Close]]-N509)^2</f>
        <v>14.661241000000278</v>
      </c>
      <c r="Q509" s="18">
        <f>ABS(MA1SONY[[#This Row],[Erorr 3]])</f>
        <v>3.8290000000000362</v>
      </c>
      <c r="R509" s="36">
        <f>MA1SONY[[#This Row],[Abs Erorr 3]]/MA1SONY[[#This Row],[Adj Close]]</f>
        <v>2.5354878910422492E-2</v>
      </c>
    </row>
    <row r="510" spans="2:18">
      <c r="B510" s="26">
        <v>44518.291666666664</v>
      </c>
      <c r="C510" s="22">
        <v>155.32570000000001</v>
      </c>
      <c r="D510" s="31">
        <f t="shared" si="36"/>
        <v>151.0163</v>
      </c>
      <c r="E510" s="32">
        <f>MA1SONY[[#This Row],[Adj Close]]-MA1SONY[[#This Row],[Naive Trend ]]</f>
        <v>4.3094000000000108</v>
      </c>
      <c r="F510" s="22">
        <f t="shared" si="35"/>
        <v>18.570928360000092</v>
      </c>
      <c r="G510" s="22">
        <f>ABS(MA1SONY[[#This Row],[Erorr 1]])</f>
        <v>4.3094000000000108</v>
      </c>
      <c r="H510" s="33">
        <f>MA1SONY[[#This Row],[Abs Erorr 1]]/MA1SONY[[#This Row],[Adj Close]]</f>
        <v>2.774428185419419E-2</v>
      </c>
      <c r="I510" s="31">
        <f t="shared" si="38"/>
        <v>149.05506666666668</v>
      </c>
      <c r="J510" s="34">
        <f>(MA1SONY[[#This Row],[Adj Close]]-MA1SONY[[#This Row],[3-MA]])</f>
        <v>6.2706333333333362</v>
      </c>
      <c r="K510" s="18">
        <f t="shared" si="37"/>
        <v>39.320842401111143</v>
      </c>
      <c r="L510" s="18">
        <f>ABS(MA1SONY[[#This Row],[Erorr 2]])</f>
        <v>6.2706333333333362</v>
      </c>
      <c r="M510" s="33">
        <f>MA1SONY[[#This Row],[Abs Erorr 2]]/MA1SONY[[#This Row],[Adj Close]]</f>
        <v>4.0370868010466625E-2</v>
      </c>
      <c r="N510" s="31">
        <f t="shared" si="39"/>
        <v>147.62676666666664</v>
      </c>
      <c r="O510" s="35">
        <f>MA1SONY[[#This Row],[Adj Close]]-MA1SONY[[#This Row],[6-MA]]</f>
        <v>7.6989333333333718</v>
      </c>
      <c r="P510" s="18">
        <f>(MA1SONY[[#This Row],[Adj Close]]-N510)^2</f>
        <v>59.273574471111701</v>
      </c>
      <c r="Q510" s="18">
        <f>ABS(MA1SONY[[#This Row],[Erorr 3]])</f>
        <v>7.6989333333333718</v>
      </c>
      <c r="R510" s="36">
        <f>MA1SONY[[#This Row],[Abs Erorr 3]]/MA1SONY[[#This Row],[Adj Close]]</f>
        <v>4.9566384270815271E-2</v>
      </c>
    </row>
    <row r="511" spans="2:18">
      <c r="B511" s="26">
        <v>44519.291666666664</v>
      </c>
      <c r="C511" s="22">
        <v>157.9624</v>
      </c>
      <c r="D511" s="31">
        <f t="shared" si="36"/>
        <v>155.32570000000001</v>
      </c>
      <c r="E511" s="32">
        <f>MA1SONY[[#This Row],[Adj Close]]-MA1SONY[[#This Row],[Naive Trend ]]</f>
        <v>2.6366999999999905</v>
      </c>
      <c r="F511" s="22">
        <f t="shared" si="35"/>
        <v>6.9521868899999495</v>
      </c>
      <c r="G511" s="22">
        <f>ABS(MA1SONY[[#This Row],[Erorr 1]])</f>
        <v>2.6366999999999905</v>
      </c>
      <c r="H511" s="33">
        <f>MA1SONY[[#This Row],[Abs Erorr 1]]/MA1SONY[[#This Row],[Adj Close]]</f>
        <v>1.669194694433606E-2</v>
      </c>
      <c r="I511" s="31">
        <f t="shared" si="38"/>
        <v>151.63613333333333</v>
      </c>
      <c r="J511" s="34">
        <f>(MA1SONY[[#This Row],[Adj Close]]-MA1SONY[[#This Row],[3-MA]])</f>
        <v>6.3262666666666689</v>
      </c>
      <c r="K511" s="18">
        <f t="shared" si="37"/>
        <v>40.021649937777809</v>
      </c>
      <c r="L511" s="18">
        <f>ABS(MA1SONY[[#This Row],[Erorr 2]])</f>
        <v>6.3262666666666689</v>
      </c>
      <c r="M511" s="33">
        <f>MA1SONY[[#This Row],[Abs Erorr 2]]/MA1SONY[[#This Row],[Adj Close]]</f>
        <v>4.004919314132141E-2</v>
      </c>
      <c r="N511" s="31">
        <f t="shared" si="39"/>
        <v>149.25838333333334</v>
      </c>
      <c r="O511" s="35">
        <f>MA1SONY[[#This Row],[Adj Close]]-MA1SONY[[#This Row],[6-MA]]</f>
        <v>8.7040166666666607</v>
      </c>
      <c r="P511" s="18">
        <f>(MA1SONY[[#This Row],[Adj Close]]-N511)^2</f>
        <v>75.759906133611011</v>
      </c>
      <c r="Q511" s="18">
        <f>ABS(MA1SONY[[#This Row],[Erorr 3]])</f>
        <v>8.7040166666666607</v>
      </c>
      <c r="R511" s="36">
        <f>MA1SONY[[#This Row],[Abs Erorr 3]]/MA1SONY[[#This Row],[Adj Close]]</f>
        <v>5.5101825919754703E-2</v>
      </c>
    </row>
    <row r="512" spans="2:18">
      <c r="B512" s="26">
        <v>44522.291666666664</v>
      </c>
      <c r="C512" s="22">
        <v>158.42490000000001</v>
      </c>
      <c r="D512" s="31">
        <f t="shared" si="36"/>
        <v>157.9624</v>
      </c>
      <c r="E512" s="32">
        <f>MA1SONY[[#This Row],[Adj Close]]-MA1SONY[[#This Row],[Naive Trend ]]</f>
        <v>0.46250000000000568</v>
      </c>
      <c r="F512" s="22">
        <f t="shared" si="35"/>
        <v>0.21390625000000527</v>
      </c>
      <c r="G512" s="22">
        <f>ABS(MA1SONY[[#This Row],[Erorr 1]])</f>
        <v>0.46250000000000568</v>
      </c>
      <c r="H512" s="33">
        <f>MA1SONY[[#This Row],[Abs Erorr 1]]/MA1SONY[[#This Row],[Adj Close]]</f>
        <v>2.9193643170991788E-3</v>
      </c>
      <c r="I512" s="31">
        <f t="shared" si="38"/>
        <v>154.76813333333334</v>
      </c>
      <c r="J512" s="34">
        <f>(MA1SONY[[#This Row],[Adj Close]]-MA1SONY[[#This Row],[3-MA]])</f>
        <v>3.6567666666666696</v>
      </c>
      <c r="K512" s="18">
        <f t="shared" si="37"/>
        <v>13.371942454444467</v>
      </c>
      <c r="L512" s="18">
        <f>ABS(MA1SONY[[#This Row],[Erorr 2]])</f>
        <v>3.6567666666666696</v>
      </c>
      <c r="M512" s="33">
        <f>MA1SONY[[#This Row],[Abs Erorr 2]]/MA1SONY[[#This Row],[Adj Close]]</f>
        <v>2.3082019724592975E-2</v>
      </c>
      <c r="N512" s="31">
        <f t="shared" si="39"/>
        <v>151.33765</v>
      </c>
      <c r="O512" s="35">
        <f>MA1SONY[[#This Row],[Adj Close]]-MA1SONY[[#This Row],[6-MA]]</f>
        <v>7.0872500000000116</v>
      </c>
      <c r="P512" s="18">
        <f>(MA1SONY[[#This Row],[Adj Close]]-N512)^2</f>
        <v>50.229112562500163</v>
      </c>
      <c r="Q512" s="18">
        <f>ABS(MA1SONY[[#This Row],[Erorr 3]])</f>
        <v>7.0872500000000116</v>
      </c>
      <c r="R512" s="36">
        <f>MA1SONY[[#This Row],[Abs Erorr 3]]/MA1SONY[[#This Row],[Adj Close]]</f>
        <v>4.4735707581320935E-2</v>
      </c>
    </row>
    <row r="513" spans="2:18">
      <c r="B513" s="26">
        <v>44523.291666666664</v>
      </c>
      <c r="C513" s="22">
        <v>158.80860000000001</v>
      </c>
      <c r="D513" s="31">
        <f t="shared" si="36"/>
        <v>158.42490000000001</v>
      </c>
      <c r="E513" s="32">
        <f>MA1SONY[[#This Row],[Adj Close]]-MA1SONY[[#This Row],[Naive Trend ]]</f>
        <v>0.38370000000000459</v>
      </c>
      <c r="F513" s="22">
        <f t="shared" si="35"/>
        <v>0.14722569000000352</v>
      </c>
      <c r="G513" s="22">
        <f>ABS(MA1SONY[[#This Row],[Erorr 1]])</f>
        <v>0.38370000000000459</v>
      </c>
      <c r="H513" s="33">
        <f>MA1SONY[[#This Row],[Abs Erorr 1]]/MA1SONY[[#This Row],[Adj Close]]</f>
        <v>2.4161160037932741E-3</v>
      </c>
      <c r="I513" s="31">
        <f t="shared" si="38"/>
        <v>157.23766666666666</v>
      </c>
      <c r="J513" s="34">
        <f>(MA1SONY[[#This Row],[Adj Close]]-MA1SONY[[#This Row],[3-MA]])</f>
        <v>1.5709333333333575</v>
      </c>
      <c r="K513" s="18">
        <f t="shared" si="37"/>
        <v>2.4678315377778537</v>
      </c>
      <c r="L513" s="18">
        <f>ABS(MA1SONY[[#This Row],[Erorr 2]])</f>
        <v>1.5709333333333575</v>
      </c>
      <c r="M513" s="33">
        <f>MA1SONY[[#This Row],[Abs Erorr 2]]/MA1SONY[[#This Row],[Adj Close]]</f>
        <v>9.8919915756033195E-3</v>
      </c>
      <c r="N513" s="31">
        <f t="shared" si="39"/>
        <v>153.14636666666667</v>
      </c>
      <c r="O513" s="35">
        <f>MA1SONY[[#This Row],[Adj Close]]-MA1SONY[[#This Row],[6-MA]]</f>
        <v>5.6622333333333472</v>
      </c>
      <c r="P513" s="18">
        <f>(MA1SONY[[#This Row],[Adj Close]]-N513)^2</f>
        <v>32.060886321111269</v>
      </c>
      <c r="Q513" s="18">
        <f>ABS(MA1SONY[[#This Row],[Erorr 3]])</f>
        <v>5.6622333333333472</v>
      </c>
      <c r="R513" s="36">
        <f>MA1SONY[[#This Row],[Abs Erorr 3]]/MA1SONY[[#This Row],[Adj Close]]</f>
        <v>3.5654450283758854E-2</v>
      </c>
    </row>
    <row r="514" spans="2:18">
      <c r="B514" s="26">
        <v>44524.291666666664</v>
      </c>
      <c r="C514" s="22">
        <v>159.33009999999999</v>
      </c>
      <c r="D514" s="31">
        <f t="shared" si="36"/>
        <v>158.80860000000001</v>
      </c>
      <c r="E514" s="32">
        <f>MA1SONY[[#This Row],[Adj Close]]-MA1SONY[[#This Row],[Naive Trend ]]</f>
        <v>0.52149999999997476</v>
      </c>
      <c r="F514" s="22">
        <f t="shared" si="35"/>
        <v>0.27196224999997365</v>
      </c>
      <c r="G514" s="22">
        <f>ABS(MA1SONY[[#This Row],[Erorr 1]])</f>
        <v>0.52149999999997476</v>
      </c>
      <c r="H514" s="33">
        <f>MA1SONY[[#This Row],[Abs Erorr 1]]/MA1SONY[[#This Row],[Adj Close]]</f>
        <v>3.2730789725229246E-3</v>
      </c>
      <c r="I514" s="31">
        <f t="shared" si="38"/>
        <v>158.39863333333332</v>
      </c>
      <c r="J514" s="34">
        <f>(MA1SONY[[#This Row],[Adj Close]]-MA1SONY[[#This Row],[3-MA]])</f>
        <v>0.93146666666666533</v>
      </c>
      <c r="K514" s="18">
        <f t="shared" si="37"/>
        <v>0.86763015111110864</v>
      </c>
      <c r="L514" s="18">
        <f>ABS(MA1SONY[[#This Row],[Erorr 2]])</f>
        <v>0.93146666666666533</v>
      </c>
      <c r="M514" s="33">
        <f>MA1SONY[[#This Row],[Abs Erorr 2]]/MA1SONY[[#This Row],[Adj Close]]</f>
        <v>5.8461437397369703E-3</v>
      </c>
      <c r="N514" s="31">
        <f t="shared" si="39"/>
        <v>155.01738333333333</v>
      </c>
      <c r="O514" s="35">
        <f>MA1SONY[[#This Row],[Adj Close]]-MA1SONY[[#This Row],[6-MA]]</f>
        <v>4.3127166666666596</v>
      </c>
      <c r="P514" s="18">
        <f>(MA1SONY[[#This Row],[Adj Close]]-N514)^2</f>
        <v>18.599525046944382</v>
      </c>
      <c r="Q514" s="18">
        <f>ABS(MA1SONY[[#This Row],[Erorr 3]])</f>
        <v>4.3127166666666596</v>
      </c>
      <c r="R514" s="36">
        <f>MA1SONY[[#This Row],[Abs Erorr 3]]/MA1SONY[[#This Row],[Adj Close]]</f>
        <v>2.7067808698209943E-2</v>
      </c>
    </row>
    <row r="515" spans="2:18">
      <c r="B515" s="26">
        <v>44526.291666666664</v>
      </c>
      <c r="C515" s="22">
        <v>154.28270000000001</v>
      </c>
      <c r="D515" s="31">
        <f t="shared" si="36"/>
        <v>159.33009999999999</v>
      </c>
      <c r="E515" s="32">
        <f>MA1SONY[[#This Row],[Adj Close]]-MA1SONY[[#This Row],[Naive Trend ]]</f>
        <v>-5.0473999999999819</v>
      </c>
      <c r="F515" s="22">
        <f t="shared" si="35"/>
        <v>25.476246759999817</v>
      </c>
      <c r="G515" s="22">
        <f>ABS(MA1SONY[[#This Row],[Erorr 1]])</f>
        <v>5.0473999999999819</v>
      </c>
      <c r="H515" s="33">
        <f>MA1SONY[[#This Row],[Abs Erorr 1]]/MA1SONY[[#This Row],[Adj Close]]</f>
        <v>3.2715268789047521E-2</v>
      </c>
      <c r="I515" s="31">
        <f t="shared" si="38"/>
        <v>158.85453333333336</v>
      </c>
      <c r="J515" s="34">
        <f>(MA1SONY[[#This Row],[Adj Close]]-MA1SONY[[#This Row],[3-MA]])</f>
        <v>-4.571833333333359</v>
      </c>
      <c r="K515" s="18">
        <f t="shared" si="37"/>
        <v>20.901660027778011</v>
      </c>
      <c r="L515" s="18">
        <f>ABS(MA1SONY[[#This Row],[Erorr 2]])</f>
        <v>4.571833333333359</v>
      </c>
      <c r="M515" s="33">
        <f>MA1SONY[[#This Row],[Abs Erorr 2]]/MA1SONY[[#This Row],[Adj Close]]</f>
        <v>2.9632832024156685E-2</v>
      </c>
      <c r="N515" s="31">
        <f t="shared" si="39"/>
        <v>156.81133333333335</v>
      </c>
      <c r="O515" s="35">
        <f>MA1SONY[[#This Row],[Adj Close]]-MA1SONY[[#This Row],[6-MA]]</f>
        <v>-2.5286333333333459</v>
      </c>
      <c r="P515" s="18">
        <f>(MA1SONY[[#This Row],[Adj Close]]-N515)^2</f>
        <v>6.3939865344445082</v>
      </c>
      <c r="Q515" s="18">
        <f>ABS(MA1SONY[[#This Row],[Erorr 3]])</f>
        <v>2.5286333333333459</v>
      </c>
      <c r="R515" s="36">
        <f>MA1SONY[[#This Row],[Abs Erorr 3]]/MA1SONY[[#This Row],[Adj Close]]</f>
        <v>1.6389610327880871E-2</v>
      </c>
    </row>
    <row r="516" spans="2:18">
      <c r="B516" s="26">
        <v>44529.291666666664</v>
      </c>
      <c r="C516" s="22">
        <v>157.6575</v>
      </c>
      <c r="D516" s="31">
        <f t="shared" si="36"/>
        <v>154.28270000000001</v>
      </c>
      <c r="E516" s="32">
        <f>MA1SONY[[#This Row],[Adj Close]]-MA1SONY[[#This Row],[Naive Trend ]]</f>
        <v>3.3747999999999934</v>
      </c>
      <c r="F516" s="22">
        <f t="shared" ref="F516:F579" si="40">(C516-D516)^2</f>
        <v>11.389275039999955</v>
      </c>
      <c r="G516" s="22">
        <f>ABS(MA1SONY[[#This Row],[Erorr 1]])</f>
        <v>3.3747999999999934</v>
      </c>
      <c r="H516" s="33">
        <f>MA1SONY[[#This Row],[Abs Erorr 1]]/MA1SONY[[#This Row],[Adj Close]]</f>
        <v>2.1405895691609934E-2</v>
      </c>
      <c r="I516" s="31">
        <f t="shared" si="38"/>
        <v>157.47379999999998</v>
      </c>
      <c r="J516" s="34">
        <f>(MA1SONY[[#This Row],[Adj Close]]-MA1SONY[[#This Row],[3-MA]])</f>
        <v>0.18370000000001596</v>
      </c>
      <c r="K516" s="18">
        <f t="shared" si="37"/>
        <v>3.3745690000005865E-2</v>
      </c>
      <c r="L516" s="18">
        <f>ABS(MA1SONY[[#This Row],[Erorr 2]])</f>
        <v>0.18370000000001596</v>
      </c>
      <c r="M516" s="33">
        <f>MA1SONY[[#This Row],[Abs Erorr 2]]/MA1SONY[[#This Row],[Adj Close]]</f>
        <v>1.1651840223269806E-3</v>
      </c>
      <c r="N516" s="31">
        <f t="shared" si="39"/>
        <v>157.35573333333335</v>
      </c>
      <c r="O516" s="35">
        <f>MA1SONY[[#This Row],[Adj Close]]-MA1SONY[[#This Row],[6-MA]]</f>
        <v>0.30176666666665142</v>
      </c>
      <c r="P516" s="18">
        <f>(MA1SONY[[#This Row],[Adj Close]]-N516)^2</f>
        <v>9.1063121111101902E-2</v>
      </c>
      <c r="Q516" s="18">
        <f>ABS(MA1SONY[[#This Row],[Erorr 3]])</f>
        <v>0.30176666666665142</v>
      </c>
      <c r="R516" s="36">
        <f>MA1SONY[[#This Row],[Abs Erorr 3]]/MA1SONY[[#This Row],[Adj Close]]</f>
        <v>1.9140647712075317E-3</v>
      </c>
    </row>
    <row r="517" spans="2:18">
      <c r="B517" s="26">
        <v>44530.291666666664</v>
      </c>
      <c r="C517" s="22">
        <v>162.63589999999999</v>
      </c>
      <c r="D517" s="31">
        <f t="shared" ref="D517:D580" si="41">C516</f>
        <v>157.6575</v>
      </c>
      <c r="E517" s="32">
        <f>MA1SONY[[#This Row],[Adj Close]]-MA1SONY[[#This Row],[Naive Trend ]]</f>
        <v>4.9783999999999935</v>
      </c>
      <c r="F517" s="22">
        <f t="shared" si="40"/>
        <v>24.784466559999935</v>
      </c>
      <c r="G517" s="22">
        <f>ABS(MA1SONY[[#This Row],[Erorr 1]])</f>
        <v>4.9783999999999935</v>
      </c>
      <c r="H517" s="33">
        <f>MA1SONY[[#This Row],[Abs Erorr 1]]/MA1SONY[[#This Row],[Adj Close]]</f>
        <v>3.0610707721972785E-2</v>
      </c>
      <c r="I517" s="31">
        <f t="shared" si="38"/>
        <v>157.09010000000001</v>
      </c>
      <c r="J517" s="34">
        <f>(MA1SONY[[#This Row],[Adj Close]]-MA1SONY[[#This Row],[3-MA]])</f>
        <v>5.5457999999999856</v>
      </c>
      <c r="K517" s="18">
        <f t="shared" si="37"/>
        <v>30.755897639999841</v>
      </c>
      <c r="L517" s="18">
        <f>ABS(MA1SONY[[#This Row],[Erorr 2]])</f>
        <v>5.5457999999999856</v>
      </c>
      <c r="M517" s="33">
        <f>MA1SONY[[#This Row],[Abs Erorr 2]]/MA1SONY[[#This Row],[Adj Close]]</f>
        <v>3.4099482340614745E-2</v>
      </c>
      <c r="N517" s="31">
        <f t="shared" si="39"/>
        <v>157.74436666666665</v>
      </c>
      <c r="O517" s="35">
        <f>MA1SONY[[#This Row],[Adj Close]]-MA1SONY[[#This Row],[6-MA]]</f>
        <v>4.8915333333333422</v>
      </c>
      <c r="P517" s="18">
        <f>(MA1SONY[[#This Row],[Adj Close]]-N517)^2</f>
        <v>23.927098351111198</v>
      </c>
      <c r="Q517" s="18">
        <f>ABS(MA1SONY[[#This Row],[Erorr 3]])</f>
        <v>4.8915333333333422</v>
      </c>
      <c r="R517" s="36">
        <f>MA1SONY[[#This Row],[Abs Erorr 3]]/MA1SONY[[#This Row],[Adj Close]]</f>
        <v>3.0076590305912424E-2</v>
      </c>
    </row>
    <row r="518" spans="2:18">
      <c r="B518" s="26">
        <v>44531.291666666664</v>
      </c>
      <c r="C518" s="22">
        <v>162.11449999999999</v>
      </c>
      <c r="D518" s="31">
        <f t="shared" si="41"/>
        <v>162.63589999999999</v>
      </c>
      <c r="E518" s="32">
        <f>MA1SONY[[#This Row],[Adj Close]]-MA1SONY[[#This Row],[Naive Trend ]]</f>
        <v>-0.52139999999999986</v>
      </c>
      <c r="F518" s="22">
        <f t="shared" si="40"/>
        <v>0.27185795999999984</v>
      </c>
      <c r="G518" s="22">
        <f>ABS(MA1SONY[[#This Row],[Erorr 1]])</f>
        <v>0.52139999999999986</v>
      </c>
      <c r="H518" s="33">
        <f>MA1SONY[[#This Row],[Abs Erorr 1]]/MA1SONY[[#This Row],[Adj Close]]</f>
        <v>3.2162453081001382E-3</v>
      </c>
      <c r="I518" s="31">
        <f t="shared" si="38"/>
        <v>158.19203333333334</v>
      </c>
      <c r="J518" s="34">
        <f>(MA1SONY[[#This Row],[Adj Close]]-MA1SONY[[#This Row],[3-MA]])</f>
        <v>3.9224666666666508</v>
      </c>
      <c r="K518" s="18">
        <f t="shared" ref="K518:K581" si="42">(C518-I518)^2</f>
        <v>15.385744751110986</v>
      </c>
      <c r="L518" s="18">
        <f>ABS(MA1SONY[[#This Row],[Erorr 2]])</f>
        <v>3.9224666666666508</v>
      </c>
      <c r="M518" s="33">
        <f>MA1SONY[[#This Row],[Abs Erorr 2]]/MA1SONY[[#This Row],[Adj Close]]</f>
        <v>2.4195655950989277E-2</v>
      </c>
      <c r="N518" s="31">
        <f t="shared" si="39"/>
        <v>158.52328333333335</v>
      </c>
      <c r="O518" s="35">
        <f>MA1SONY[[#This Row],[Adj Close]]-MA1SONY[[#This Row],[6-MA]]</f>
        <v>3.5912166666666394</v>
      </c>
      <c r="P518" s="18">
        <f>(MA1SONY[[#This Row],[Adj Close]]-N518)^2</f>
        <v>12.896837146944248</v>
      </c>
      <c r="Q518" s="18">
        <f>ABS(MA1SONY[[#This Row],[Erorr 3]])</f>
        <v>3.5912166666666394</v>
      </c>
      <c r="R518" s="36">
        <f>MA1SONY[[#This Row],[Abs Erorr 3]]/MA1SONY[[#This Row],[Adj Close]]</f>
        <v>2.2152347055116227E-2</v>
      </c>
    </row>
    <row r="519" spans="2:18">
      <c r="B519" s="26">
        <v>44532.291666666664</v>
      </c>
      <c r="C519" s="22">
        <v>161.1207</v>
      </c>
      <c r="D519" s="31">
        <f t="shared" si="41"/>
        <v>162.11449999999999</v>
      </c>
      <c r="E519" s="32">
        <f>MA1SONY[[#This Row],[Adj Close]]-MA1SONY[[#This Row],[Naive Trend ]]</f>
        <v>-0.99379999999999313</v>
      </c>
      <c r="F519" s="22">
        <f t="shared" si="40"/>
        <v>0.98763843999998635</v>
      </c>
      <c r="G519" s="22">
        <f>ABS(MA1SONY[[#This Row],[Erorr 1]])</f>
        <v>0.99379999999999313</v>
      </c>
      <c r="H519" s="33">
        <f>MA1SONY[[#This Row],[Abs Erorr 1]]/MA1SONY[[#This Row],[Adj Close]]</f>
        <v>6.168046687979838E-3</v>
      </c>
      <c r="I519" s="31">
        <f t="shared" ref="I519:I582" si="43">AVERAGE(C516:C518)</f>
        <v>160.80263333333335</v>
      </c>
      <c r="J519" s="34">
        <f>(MA1SONY[[#This Row],[Adj Close]]-MA1SONY[[#This Row],[3-MA]])</f>
        <v>0.31806666666665251</v>
      </c>
      <c r="K519" s="18">
        <f t="shared" si="42"/>
        <v>0.10116640444443543</v>
      </c>
      <c r="L519" s="18">
        <f>ABS(MA1SONY[[#This Row],[Erorr 2]])</f>
        <v>0.31806666666665251</v>
      </c>
      <c r="M519" s="33">
        <f>MA1SONY[[#This Row],[Abs Erorr 2]]/MA1SONY[[#This Row],[Adj Close]]</f>
        <v>1.9740894041960625E-3</v>
      </c>
      <c r="N519" s="31">
        <f t="shared" si="39"/>
        <v>159.13821666666666</v>
      </c>
      <c r="O519" s="35">
        <f>MA1SONY[[#This Row],[Adj Close]]-MA1SONY[[#This Row],[6-MA]]</f>
        <v>1.9824833333333345</v>
      </c>
      <c r="P519" s="18">
        <f>(MA1SONY[[#This Row],[Adj Close]]-N519)^2</f>
        <v>3.9302401669444489</v>
      </c>
      <c r="Q519" s="18">
        <f>ABS(MA1SONY[[#This Row],[Erorr 3]])</f>
        <v>1.9824833333333345</v>
      </c>
      <c r="R519" s="36">
        <f>MA1SONY[[#This Row],[Abs Erorr 3]]/MA1SONY[[#This Row],[Adj Close]]</f>
        <v>1.2304336645343115E-2</v>
      </c>
    </row>
    <row r="520" spans="2:18">
      <c r="B520" s="26">
        <v>44533.291666666664</v>
      </c>
      <c r="C520" s="22">
        <v>159.23169999999999</v>
      </c>
      <c r="D520" s="31">
        <f t="shared" si="41"/>
        <v>161.1207</v>
      </c>
      <c r="E520" s="32">
        <f>MA1SONY[[#This Row],[Adj Close]]-MA1SONY[[#This Row],[Naive Trend ]]</f>
        <v>-1.88900000000001</v>
      </c>
      <c r="F520" s="22">
        <f t="shared" si="40"/>
        <v>3.5683210000000378</v>
      </c>
      <c r="G520" s="22">
        <f>ABS(MA1SONY[[#This Row],[Erorr 1]])</f>
        <v>1.88900000000001</v>
      </c>
      <c r="H520" s="33">
        <f>MA1SONY[[#This Row],[Abs Erorr 1]]/MA1SONY[[#This Row],[Adj Close]]</f>
        <v>1.1863215678787642E-2</v>
      </c>
      <c r="I520" s="31">
        <f t="shared" si="43"/>
        <v>161.95703333333333</v>
      </c>
      <c r="J520" s="34">
        <f>(MA1SONY[[#This Row],[Adj Close]]-MA1SONY[[#This Row],[3-MA]])</f>
        <v>-2.7253333333333387</v>
      </c>
      <c r="K520" s="18">
        <f t="shared" si="42"/>
        <v>7.4274417777778075</v>
      </c>
      <c r="L520" s="18">
        <f>ABS(MA1SONY[[#This Row],[Erorr 2]])</f>
        <v>2.7253333333333387</v>
      </c>
      <c r="M520" s="33">
        <f>MA1SONY[[#This Row],[Abs Erorr 2]]/MA1SONY[[#This Row],[Adj Close]]</f>
        <v>1.7115519920551867E-2</v>
      </c>
      <c r="N520" s="31">
        <f t="shared" si="39"/>
        <v>159.52356666666665</v>
      </c>
      <c r="O520" s="35">
        <f>MA1SONY[[#This Row],[Adj Close]]-MA1SONY[[#This Row],[6-MA]]</f>
        <v>-0.29186666666666383</v>
      </c>
      <c r="P520" s="18">
        <f>(MA1SONY[[#This Row],[Adj Close]]-N520)^2</f>
        <v>8.5186151111109457E-2</v>
      </c>
      <c r="Q520" s="18">
        <f>ABS(MA1SONY[[#This Row],[Erorr 3]])</f>
        <v>0.29186666666666383</v>
      </c>
      <c r="R520" s="36">
        <f>MA1SONY[[#This Row],[Abs Erorr 3]]/MA1SONY[[#This Row],[Adj Close]]</f>
        <v>1.8329683515698435E-3</v>
      </c>
    </row>
    <row r="521" spans="2:18">
      <c r="B521" s="26">
        <v>44536.291666666664</v>
      </c>
      <c r="C521" s="22">
        <v>162.65559999999999</v>
      </c>
      <c r="D521" s="31">
        <f t="shared" si="41"/>
        <v>159.23169999999999</v>
      </c>
      <c r="E521" s="32">
        <f>MA1SONY[[#This Row],[Adj Close]]-MA1SONY[[#This Row],[Naive Trend ]]</f>
        <v>3.4239000000000033</v>
      </c>
      <c r="F521" s="22">
        <f t="shared" si="40"/>
        <v>11.723091210000023</v>
      </c>
      <c r="G521" s="22">
        <f>ABS(MA1SONY[[#This Row],[Erorr 1]])</f>
        <v>3.4239000000000033</v>
      </c>
      <c r="H521" s="33">
        <f>MA1SONY[[#This Row],[Abs Erorr 1]]/MA1SONY[[#This Row],[Adj Close]]</f>
        <v>2.1049997663775508E-2</v>
      </c>
      <c r="I521" s="31">
        <f t="shared" si="43"/>
        <v>160.82229999999998</v>
      </c>
      <c r="J521" s="34">
        <f>(MA1SONY[[#This Row],[Adj Close]]-MA1SONY[[#This Row],[3-MA]])</f>
        <v>1.8333000000000084</v>
      </c>
      <c r="K521" s="18">
        <f t="shared" si="42"/>
        <v>3.3609888900000309</v>
      </c>
      <c r="L521" s="18">
        <f>ABS(MA1SONY[[#This Row],[Erorr 2]])</f>
        <v>1.8333000000000084</v>
      </c>
      <c r="M521" s="33">
        <f>MA1SONY[[#This Row],[Abs Erorr 2]]/MA1SONY[[#This Row],[Adj Close]]</f>
        <v>1.1271053686439375E-2</v>
      </c>
      <c r="N521" s="31">
        <f t="shared" si="39"/>
        <v>159.50716666666668</v>
      </c>
      <c r="O521" s="35">
        <f>MA1SONY[[#This Row],[Adj Close]]-MA1SONY[[#This Row],[6-MA]]</f>
        <v>3.1484333333333154</v>
      </c>
      <c r="P521" s="18">
        <f>(MA1SONY[[#This Row],[Adj Close]]-N521)^2</f>
        <v>9.9126324544443314</v>
      </c>
      <c r="Q521" s="18">
        <f>ABS(MA1SONY[[#This Row],[Erorr 3]])</f>
        <v>3.1484333333333154</v>
      </c>
      <c r="R521" s="36">
        <f>MA1SONY[[#This Row],[Abs Erorr 3]]/MA1SONY[[#This Row],[Adj Close]]</f>
        <v>1.9356439823364924E-2</v>
      </c>
    </row>
    <row r="522" spans="2:18">
      <c r="B522" s="26">
        <v>44537.291666666664</v>
      </c>
      <c r="C522" s="22">
        <v>168.4211</v>
      </c>
      <c r="D522" s="31">
        <f t="shared" si="41"/>
        <v>162.65559999999999</v>
      </c>
      <c r="E522" s="32">
        <f>MA1SONY[[#This Row],[Adj Close]]-MA1SONY[[#This Row],[Naive Trend ]]</f>
        <v>5.765500000000003</v>
      </c>
      <c r="F522" s="22">
        <f t="shared" si="40"/>
        <v>33.240990250000031</v>
      </c>
      <c r="G522" s="22">
        <f>ABS(MA1SONY[[#This Row],[Erorr 1]])</f>
        <v>5.765500000000003</v>
      </c>
      <c r="H522" s="33">
        <f>MA1SONY[[#This Row],[Abs Erorr 1]]/MA1SONY[[#This Row],[Adj Close]]</f>
        <v>3.4232646622068159E-2</v>
      </c>
      <c r="I522" s="31">
        <f t="shared" si="43"/>
        <v>161.00266666666667</v>
      </c>
      <c r="J522" s="34">
        <f>(MA1SONY[[#This Row],[Adj Close]]-MA1SONY[[#This Row],[3-MA]])</f>
        <v>7.4184333333333257</v>
      </c>
      <c r="K522" s="18">
        <f t="shared" si="42"/>
        <v>55.033153121110999</v>
      </c>
      <c r="L522" s="18">
        <f>ABS(MA1SONY[[#This Row],[Erorr 2]])</f>
        <v>7.4184333333333257</v>
      </c>
      <c r="M522" s="33">
        <f>MA1SONY[[#This Row],[Abs Erorr 2]]/MA1SONY[[#This Row],[Adj Close]]</f>
        <v>4.4046935528466002E-2</v>
      </c>
      <c r="N522" s="31">
        <f t="shared" ref="N522:N585" si="44">AVERAGE(C516:C521)</f>
        <v>160.90265000000002</v>
      </c>
      <c r="O522" s="35">
        <f>MA1SONY[[#This Row],[Adj Close]]-MA1SONY[[#This Row],[6-MA]]</f>
        <v>7.518449999999973</v>
      </c>
      <c r="P522" s="18">
        <f>(MA1SONY[[#This Row],[Adj Close]]-N522)^2</f>
        <v>56.527090402499596</v>
      </c>
      <c r="Q522" s="18">
        <f>ABS(MA1SONY[[#This Row],[Erorr 3]])</f>
        <v>7.518449999999973</v>
      </c>
      <c r="R522" s="36">
        <f>MA1SONY[[#This Row],[Abs Erorr 3]]/MA1SONY[[#This Row],[Adj Close]]</f>
        <v>4.4640784319779248E-2</v>
      </c>
    </row>
    <row r="523" spans="2:18">
      <c r="B523" s="26">
        <v>44538.291666666664</v>
      </c>
      <c r="C523" s="22">
        <v>172.25829999999999</v>
      </c>
      <c r="D523" s="31">
        <f t="shared" si="41"/>
        <v>168.4211</v>
      </c>
      <c r="E523" s="32">
        <f>MA1SONY[[#This Row],[Adj Close]]-MA1SONY[[#This Row],[Naive Trend ]]</f>
        <v>3.8371999999999957</v>
      </c>
      <c r="F523" s="22">
        <f t="shared" si="40"/>
        <v>14.724103839999968</v>
      </c>
      <c r="G523" s="22">
        <f>ABS(MA1SONY[[#This Row],[Erorr 1]])</f>
        <v>3.8371999999999957</v>
      </c>
      <c r="H523" s="33">
        <f>MA1SONY[[#This Row],[Abs Erorr 1]]/MA1SONY[[#This Row],[Adj Close]]</f>
        <v>2.2275849697808443E-2</v>
      </c>
      <c r="I523" s="31">
        <f t="shared" si="43"/>
        <v>163.43613333333334</v>
      </c>
      <c r="J523" s="34">
        <f>(MA1SONY[[#This Row],[Adj Close]]-MA1SONY[[#This Row],[3-MA]])</f>
        <v>8.8221666666666465</v>
      </c>
      <c r="K523" s="18">
        <f t="shared" si="42"/>
        <v>77.830624694444083</v>
      </c>
      <c r="L523" s="18">
        <f>ABS(MA1SONY[[#This Row],[Erorr 2]])</f>
        <v>8.8221666666666465</v>
      </c>
      <c r="M523" s="33">
        <f>MA1SONY[[#This Row],[Abs Erorr 2]]/MA1SONY[[#This Row],[Adj Close]]</f>
        <v>5.121475520579645E-2</v>
      </c>
      <c r="N523" s="31">
        <f t="shared" si="44"/>
        <v>162.69658333333334</v>
      </c>
      <c r="O523" s="35">
        <f>MA1SONY[[#This Row],[Adj Close]]-MA1SONY[[#This Row],[6-MA]]</f>
        <v>9.5617166666666549</v>
      </c>
      <c r="P523" s="18">
        <f>(MA1SONY[[#This Row],[Adj Close]]-N523)^2</f>
        <v>91.426425613610888</v>
      </c>
      <c r="Q523" s="18">
        <f>ABS(MA1SONY[[#This Row],[Erorr 3]])</f>
        <v>9.5617166666666549</v>
      </c>
      <c r="R523" s="36">
        <f>MA1SONY[[#This Row],[Abs Erorr 3]]/MA1SONY[[#This Row],[Adj Close]]</f>
        <v>5.5508017126992749E-2</v>
      </c>
    </row>
    <row r="524" spans="2:18">
      <c r="B524" s="26">
        <v>44539.291666666664</v>
      </c>
      <c r="C524" s="22">
        <v>171.7467</v>
      </c>
      <c r="D524" s="31">
        <f t="shared" si="41"/>
        <v>172.25829999999999</v>
      </c>
      <c r="E524" s="32">
        <f>MA1SONY[[#This Row],[Adj Close]]-MA1SONY[[#This Row],[Naive Trend ]]</f>
        <v>-0.51159999999998718</v>
      </c>
      <c r="F524" s="22">
        <f t="shared" si="40"/>
        <v>0.2617345599999869</v>
      </c>
      <c r="G524" s="22">
        <f>ABS(MA1SONY[[#This Row],[Erorr 1]])</f>
        <v>0.51159999999998718</v>
      </c>
      <c r="H524" s="33">
        <f>MA1SONY[[#This Row],[Abs Erorr 1]]/MA1SONY[[#This Row],[Adj Close]]</f>
        <v>2.9788054151840306E-3</v>
      </c>
      <c r="I524" s="31">
        <f t="shared" si="43"/>
        <v>167.77833333333331</v>
      </c>
      <c r="J524" s="34">
        <f>(MA1SONY[[#This Row],[Adj Close]]-MA1SONY[[#This Row],[3-MA]])</f>
        <v>3.9683666666666966</v>
      </c>
      <c r="K524" s="18">
        <f t="shared" si="42"/>
        <v>15.747934001111348</v>
      </c>
      <c r="L524" s="18">
        <f>ABS(MA1SONY[[#This Row],[Erorr 2]])</f>
        <v>3.9683666666666966</v>
      </c>
      <c r="M524" s="33">
        <f>MA1SONY[[#This Row],[Abs Erorr 2]]/MA1SONY[[#This Row],[Adj Close]]</f>
        <v>2.3105926732022778E-2</v>
      </c>
      <c r="N524" s="31">
        <f t="shared" si="44"/>
        <v>164.30031666666665</v>
      </c>
      <c r="O524" s="35">
        <f>MA1SONY[[#This Row],[Adj Close]]-MA1SONY[[#This Row],[6-MA]]</f>
        <v>7.4463833333333582</v>
      </c>
      <c r="P524" s="18">
        <f>(MA1SONY[[#This Row],[Adj Close]]-N524)^2</f>
        <v>55.448624746944816</v>
      </c>
      <c r="Q524" s="18">
        <f>ABS(MA1SONY[[#This Row],[Erorr 3]])</f>
        <v>7.4463833333333582</v>
      </c>
      <c r="R524" s="36">
        <f>MA1SONY[[#This Row],[Abs Erorr 3]]/MA1SONY[[#This Row],[Adj Close]]</f>
        <v>4.3356776772615471E-2</v>
      </c>
    </row>
    <row r="525" spans="2:18">
      <c r="B525" s="26">
        <v>44540.291666666664</v>
      </c>
      <c r="C525" s="22">
        <v>176.55779999999999</v>
      </c>
      <c r="D525" s="31">
        <f t="shared" si="41"/>
        <v>171.7467</v>
      </c>
      <c r="E525" s="32">
        <f>MA1SONY[[#This Row],[Adj Close]]-MA1SONY[[#This Row],[Naive Trend ]]</f>
        <v>4.8110999999999819</v>
      </c>
      <c r="F525" s="22">
        <f t="shared" si="40"/>
        <v>23.146683209999825</v>
      </c>
      <c r="G525" s="22">
        <f>ABS(MA1SONY[[#This Row],[Erorr 1]])</f>
        <v>4.8110999999999819</v>
      </c>
      <c r="H525" s="33">
        <f>MA1SONY[[#This Row],[Abs Erorr 1]]/MA1SONY[[#This Row],[Adj Close]]</f>
        <v>2.724943333004819E-2</v>
      </c>
      <c r="I525" s="31">
        <f t="shared" si="43"/>
        <v>170.80870000000002</v>
      </c>
      <c r="J525" s="34">
        <f>(MA1SONY[[#This Row],[Adj Close]]-MA1SONY[[#This Row],[3-MA]])</f>
        <v>5.7490999999999701</v>
      </c>
      <c r="K525" s="18">
        <f t="shared" si="42"/>
        <v>33.052150809999659</v>
      </c>
      <c r="L525" s="18">
        <f>ABS(MA1SONY[[#This Row],[Erorr 2]])</f>
        <v>5.7490999999999701</v>
      </c>
      <c r="M525" s="33">
        <f>MA1SONY[[#This Row],[Abs Erorr 2]]/MA1SONY[[#This Row],[Adj Close]]</f>
        <v>3.2562141123190086E-2</v>
      </c>
      <c r="N525" s="31">
        <f t="shared" si="44"/>
        <v>165.90568333333331</v>
      </c>
      <c r="O525" s="35">
        <f>MA1SONY[[#This Row],[Adj Close]]-MA1SONY[[#This Row],[6-MA]]</f>
        <v>10.652116666666672</v>
      </c>
      <c r="P525" s="18">
        <f>(MA1SONY[[#This Row],[Adj Close]]-N525)^2</f>
        <v>113.46758948027788</v>
      </c>
      <c r="Q525" s="18">
        <f>ABS(MA1SONY[[#This Row],[Erorr 3]])</f>
        <v>10.652116666666672</v>
      </c>
      <c r="R525" s="36">
        <f>MA1SONY[[#This Row],[Abs Erorr 3]]/MA1SONY[[#This Row],[Adj Close]]</f>
        <v>6.0332178281937543E-2</v>
      </c>
    </row>
    <row r="526" spans="2:18">
      <c r="B526" s="26">
        <v>44543.291666666664</v>
      </c>
      <c r="C526" s="22">
        <v>172.9076</v>
      </c>
      <c r="D526" s="31">
        <f t="shared" si="41"/>
        <v>176.55779999999999</v>
      </c>
      <c r="E526" s="32">
        <f>MA1SONY[[#This Row],[Adj Close]]-MA1SONY[[#This Row],[Naive Trend ]]</f>
        <v>-3.6501999999999839</v>
      </c>
      <c r="F526" s="22">
        <f t="shared" si="40"/>
        <v>13.323960039999882</v>
      </c>
      <c r="G526" s="22">
        <f>ABS(MA1SONY[[#This Row],[Erorr 1]])</f>
        <v>3.6501999999999839</v>
      </c>
      <c r="H526" s="33">
        <f>MA1SONY[[#This Row],[Abs Erorr 1]]/MA1SONY[[#This Row],[Adj Close]]</f>
        <v>2.1110697274150957E-2</v>
      </c>
      <c r="I526" s="31">
        <f t="shared" si="43"/>
        <v>173.52093333333332</v>
      </c>
      <c r="J526" s="34">
        <f>(MA1SONY[[#This Row],[Adj Close]]-MA1SONY[[#This Row],[3-MA]])</f>
        <v>-0.61333333333331552</v>
      </c>
      <c r="K526" s="18">
        <f t="shared" si="42"/>
        <v>0.37617777777775591</v>
      </c>
      <c r="L526" s="18">
        <f>ABS(MA1SONY[[#This Row],[Erorr 2]])</f>
        <v>0.61333333333331552</v>
      </c>
      <c r="M526" s="33">
        <f>MA1SONY[[#This Row],[Abs Erorr 2]]/MA1SONY[[#This Row],[Adj Close]]</f>
        <v>3.5471739433854585E-3</v>
      </c>
      <c r="N526" s="31">
        <f t="shared" si="44"/>
        <v>168.47853333333333</v>
      </c>
      <c r="O526" s="35">
        <f>MA1SONY[[#This Row],[Adj Close]]-MA1SONY[[#This Row],[6-MA]]</f>
        <v>4.4290666666666709</v>
      </c>
      <c r="P526" s="18">
        <f>(MA1SONY[[#This Row],[Adj Close]]-N526)^2</f>
        <v>19.616631537777817</v>
      </c>
      <c r="Q526" s="18">
        <f>ABS(MA1SONY[[#This Row],[Erorr 3]])</f>
        <v>4.4290666666666709</v>
      </c>
      <c r="R526" s="36">
        <f>MA1SONY[[#This Row],[Abs Erorr 3]]/MA1SONY[[#This Row],[Adj Close]]</f>
        <v>2.5615222619865586E-2</v>
      </c>
    </row>
    <row r="527" spans="2:18">
      <c r="B527" s="26">
        <v>44544.291666666664</v>
      </c>
      <c r="C527" s="22">
        <v>171.5204</v>
      </c>
      <c r="D527" s="31">
        <f t="shared" si="41"/>
        <v>172.9076</v>
      </c>
      <c r="E527" s="32">
        <f>MA1SONY[[#This Row],[Adj Close]]-MA1SONY[[#This Row],[Naive Trend ]]</f>
        <v>-1.3872000000000071</v>
      </c>
      <c r="F527" s="22">
        <f t="shared" si="40"/>
        <v>1.9243238400000198</v>
      </c>
      <c r="G527" s="22">
        <f>ABS(MA1SONY[[#This Row],[Erorr 1]])</f>
        <v>1.3872000000000071</v>
      </c>
      <c r="H527" s="33">
        <f>MA1SONY[[#This Row],[Abs Erorr 1]]/MA1SONY[[#This Row],[Adj Close]]</f>
        <v>8.0876677059988616E-3</v>
      </c>
      <c r="I527" s="31">
        <f t="shared" si="43"/>
        <v>173.73736666666665</v>
      </c>
      <c r="J527" s="34">
        <f>(MA1SONY[[#This Row],[Adj Close]]-MA1SONY[[#This Row],[3-MA]])</f>
        <v>-2.2169666666666501</v>
      </c>
      <c r="K527" s="18">
        <f t="shared" si="42"/>
        <v>4.9149412011110378</v>
      </c>
      <c r="L527" s="18">
        <f>ABS(MA1SONY[[#This Row],[Erorr 2]])</f>
        <v>2.2169666666666501</v>
      </c>
      <c r="M527" s="33">
        <f>MA1SONY[[#This Row],[Abs Erorr 2]]/MA1SONY[[#This Row],[Adj Close]]</f>
        <v>1.2925381859339473E-2</v>
      </c>
      <c r="N527" s="31">
        <f t="shared" si="44"/>
        <v>170.75784999999999</v>
      </c>
      <c r="O527" s="35">
        <f>MA1SONY[[#This Row],[Adj Close]]-MA1SONY[[#This Row],[6-MA]]</f>
        <v>0.7625500000000045</v>
      </c>
      <c r="P527" s="18">
        <f>(MA1SONY[[#This Row],[Adj Close]]-N527)^2</f>
        <v>0.58148250250000688</v>
      </c>
      <c r="Q527" s="18">
        <f>ABS(MA1SONY[[#This Row],[Erorr 3]])</f>
        <v>0.7625500000000045</v>
      </c>
      <c r="R527" s="36">
        <f>MA1SONY[[#This Row],[Abs Erorr 3]]/MA1SONY[[#This Row],[Adj Close]]</f>
        <v>4.4458268520829276E-3</v>
      </c>
    </row>
    <row r="528" spans="2:18">
      <c r="B528" s="26">
        <v>44545.291666666664</v>
      </c>
      <c r="C528" s="22">
        <v>176.41030000000001</v>
      </c>
      <c r="D528" s="31">
        <f t="shared" si="41"/>
        <v>171.5204</v>
      </c>
      <c r="E528" s="32">
        <f>MA1SONY[[#This Row],[Adj Close]]-MA1SONY[[#This Row],[Naive Trend ]]</f>
        <v>4.8899000000000115</v>
      </c>
      <c r="F528" s="22">
        <f t="shared" si="40"/>
        <v>23.911122010000113</v>
      </c>
      <c r="G528" s="22">
        <f>ABS(MA1SONY[[#This Row],[Erorr 1]])</f>
        <v>4.8899000000000115</v>
      </c>
      <c r="H528" s="33">
        <f>MA1SONY[[#This Row],[Abs Erorr 1]]/MA1SONY[[#This Row],[Adj Close]]</f>
        <v>2.7718903034573441E-2</v>
      </c>
      <c r="I528" s="31">
        <f t="shared" si="43"/>
        <v>173.66193333333331</v>
      </c>
      <c r="J528" s="34">
        <f>(MA1SONY[[#This Row],[Adj Close]]-MA1SONY[[#This Row],[3-MA]])</f>
        <v>2.7483666666666977</v>
      </c>
      <c r="K528" s="18">
        <f t="shared" si="42"/>
        <v>7.5535193344446148</v>
      </c>
      <c r="L528" s="18">
        <f>ABS(MA1SONY[[#This Row],[Erorr 2]])</f>
        <v>2.7483666666666977</v>
      </c>
      <c r="M528" s="33">
        <f>MA1SONY[[#This Row],[Abs Erorr 2]]/MA1SONY[[#This Row],[Adj Close]]</f>
        <v>1.5579400220206516E-2</v>
      </c>
      <c r="N528" s="31">
        <f t="shared" si="44"/>
        <v>172.23531666666668</v>
      </c>
      <c r="O528" s="35">
        <f>MA1SONY[[#This Row],[Adj Close]]-MA1SONY[[#This Row],[6-MA]]</f>
        <v>4.1749833333333299</v>
      </c>
      <c r="P528" s="18">
        <f>(MA1SONY[[#This Row],[Adj Close]]-N528)^2</f>
        <v>17.430485833611083</v>
      </c>
      <c r="Q528" s="18">
        <f>ABS(MA1SONY[[#This Row],[Erorr 3]])</f>
        <v>4.1749833333333299</v>
      </c>
      <c r="R528" s="36">
        <f>MA1SONY[[#This Row],[Abs Erorr 3]]/MA1SONY[[#This Row],[Adj Close]]</f>
        <v>2.3666324094076874E-2</v>
      </c>
    </row>
    <row r="529" spans="2:18">
      <c r="B529" s="26">
        <v>44546.291666666664</v>
      </c>
      <c r="C529" s="22">
        <v>169.4837</v>
      </c>
      <c r="D529" s="31">
        <f t="shared" si="41"/>
        <v>176.41030000000001</v>
      </c>
      <c r="E529" s="32">
        <f>MA1SONY[[#This Row],[Adj Close]]-MA1SONY[[#This Row],[Naive Trend ]]</f>
        <v>-6.9266000000000076</v>
      </c>
      <c r="F529" s="22">
        <f t="shared" si="40"/>
        <v>47.977787560000102</v>
      </c>
      <c r="G529" s="22">
        <f>ABS(MA1SONY[[#This Row],[Erorr 1]])</f>
        <v>6.9266000000000076</v>
      </c>
      <c r="H529" s="33">
        <f>MA1SONY[[#This Row],[Abs Erorr 1]]/MA1SONY[[#This Row],[Adj Close]]</f>
        <v>4.0868826913738651E-2</v>
      </c>
      <c r="I529" s="31">
        <f t="shared" si="43"/>
        <v>173.61276666666666</v>
      </c>
      <c r="J529" s="34">
        <f>(MA1SONY[[#This Row],[Adj Close]]-MA1SONY[[#This Row],[3-MA]])</f>
        <v>-4.1290666666666596</v>
      </c>
      <c r="K529" s="18">
        <f t="shared" si="42"/>
        <v>17.04919153777772</v>
      </c>
      <c r="L529" s="18">
        <f>ABS(MA1SONY[[#This Row],[Erorr 2]])</f>
        <v>4.1290666666666596</v>
      </c>
      <c r="M529" s="33">
        <f>MA1SONY[[#This Row],[Abs Erorr 2]]/MA1SONY[[#This Row],[Adj Close]]</f>
        <v>2.4362618155413528E-2</v>
      </c>
      <c r="N529" s="31">
        <f t="shared" si="44"/>
        <v>173.56685000000002</v>
      </c>
      <c r="O529" s="35">
        <f>MA1SONY[[#This Row],[Adj Close]]-MA1SONY[[#This Row],[6-MA]]</f>
        <v>-4.0831500000000176</v>
      </c>
      <c r="P529" s="18">
        <f>(MA1SONY[[#This Row],[Adj Close]]-N529)^2</f>
        <v>16.672113922500145</v>
      </c>
      <c r="Q529" s="18">
        <f>ABS(MA1SONY[[#This Row],[Erorr 3]])</f>
        <v>4.0831500000000176</v>
      </c>
      <c r="R529" s="36">
        <f>MA1SONY[[#This Row],[Abs Erorr 3]]/MA1SONY[[#This Row],[Adj Close]]</f>
        <v>2.4091697313665075E-2</v>
      </c>
    </row>
    <row r="530" spans="2:18">
      <c r="B530" s="26">
        <v>44547.291666666664</v>
      </c>
      <c r="C530" s="22">
        <v>168.3818</v>
      </c>
      <c r="D530" s="31">
        <f t="shared" si="41"/>
        <v>169.4837</v>
      </c>
      <c r="E530" s="32">
        <f>MA1SONY[[#This Row],[Adj Close]]-MA1SONY[[#This Row],[Naive Trend ]]</f>
        <v>-1.1019000000000005</v>
      </c>
      <c r="F530" s="22">
        <f t="shared" si="40"/>
        <v>1.2141836100000012</v>
      </c>
      <c r="G530" s="22">
        <f>ABS(MA1SONY[[#This Row],[Erorr 1]])</f>
        <v>1.1019000000000005</v>
      </c>
      <c r="H530" s="33">
        <f>MA1SONY[[#This Row],[Abs Erorr 1]]/MA1SONY[[#This Row],[Adj Close]]</f>
        <v>6.5440564241503567E-3</v>
      </c>
      <c r="I530" s="31">
        <f t="shared" si="43"/>
        <v>172.47146666666666</v>
      </c>
      <c r="J530" s="34">
        <f>(MA1SONY[[#This Row],[Adj Close]]-MA1SONY[[#This Row],[3-MA]])</f>
        <v>-4.089666666666659</v>
      </c>
      <c r="K530" s="18">
        <f t="shared" si="42"/>
        <v>16.725373444444383</v>
      </c>
      <c r="L530" s="18">
        <f>ABS(MA1SONY[[#This Row],[Erorr 2]])</f>
        <v>4.089666666666659</v>
      </c>
      <c r="M530" s="33">
        <f>MA1SONY[[#This Row],[Abs Erorr 2]]/MA1SONY[[#This Row],[Adj Close]]</f>
        <v>2.4288056468493975E-2</v>
      </c>
      <c r="N530" s="31">
        <f t="shared" si="44"/>
        <v>173.10441666666665</v>
      </c>
      <c r="O530" s="35">
        <f>MA1SONY[[#This Row],[Adj Close]]-MA1SONY[[#This Row],[6-MA]]</f>
        <v>-4.7226166666666529</v>
      </c>
      <c r="P530" s="18">
        <f>(MA1SONY[[#This Row],[Adj Close]]-N530)^2</f>
        <v>22.303108180277647</v>
      </c>
      <c r="Q530" s="18">
        <f>ABS(MA1SONY[[#This Row],[Erorr 3]])</f>
        <v>4.7226166666666529</v>
      </c>
      <c r="R530" s="36">
        <f>MA1SONY[[#This Row],[Abs Erorr 3]]/MA1SONY[[#This Row],[Adj Close]]</f>
        <v>2.8047073179326108E-2</v>
      </c>
    </row>
    <row r="531" spans="2:18">
      <c r="B531" s="26">
        <v>44550.291666666664</v>
      </c>
      <c r="C531" s="22">
        <v>167.01419999999999</v>
      </c>
      <c r="D531" s="31">
        <f t="shared" si="41"/>
        <v>168.3818</v>
      </c>
      <c r="E531" s="32">
        <f>MA1SONY[[#This Row],[Adj Close]]-MA1SONY[[#This Row],[Naive Trend ]]</f>
        <v>-1.3676000000000101</v>
      </c>
      <c r="F531" s="22">
        <f t="shared" si="40"/>
        <v>1.8703297600000277</v>
      </c>
      <c r="G531" s="22">
        <f>ABS(MA1SONY[[#This Row],[Erorr 1]])</f>
        <v>1.3676000000000101</v>
      </c>
      <c r="H531" s="33">
        <f>MA1SONY[[#This Row],[Abs Erorr 1]]/MA1SONY[[#This Row],[Adj Close]]</f>
        <v>8.1885252870714607E-3</v>
      </c>
      <c r="I531" s="31">
        <f t="shared" si="43"/>
        <v>171.42526666666666</v>
      </c>
      <c r="J531" s="34">
        <f>(MA1SONY[[#This Row],[Adj Close]]-MA1SONY[[#This Row],[3-MA]])</f>
        <v>-4.4110666666666702</v>
      </c>
      <c r="K531" s="18">
        <f t="shared" si="42"/>
        <v>19.457509137777809</v>
      </c>
      <c r="L531" s="18">
        <f>ABS(MA1SONY[[#This Row],[Erorr 2]])</f>
        <v>4.4110666666666702</v>
      </c>
      <c r="M531" s="33">
        <f>MA1SONY[[#This Row],[Abs Erorr 2]]/MA1SONY[[#This Row],[Adj Close]]</f>
        <v>2.6411327100729583E-2</v>
      </c>
      <c r="N531" s="31">
        <f t="shared" si="44"/>
        <v>172.54359999999997</v>
      </c>
      <c r="O531" s="35">
        <f>MA1SONY[[#This Row],[Adj Close]]-MA1SONY[[#This Row],[6-MA]]</f>
        <v>-5.5293999999999812</v>
      </c>
      <c r="P531" s="18">
        <f>(MA1SONY[[#This Row],[Adj Close]]-N531)^2</f>
        <v>30.574264359999791</v>
      </c>
      <c r="Q531" s="18">
        <f>ABS(MA1SONY[[#This Row],[Erorr 3]])</f>
        <v>5.5293999999999812</v>
      </c>
      <c r="R531" s="36">
        <f>MA1SONY[[#This Row],[Abs Erorr 3]]/MA1SONY[[#This Row],[Adj Close]]</f>
        <v>3.3107364523495497E-2</v>
      </c>
    </row>
    <row r="532" spans="2:18">
      <c r="B532" s="26">
        <v>44551.291666666664</v>
      </c>
      <c r="C532" s="22">
        <v>170.202</v>
      </c>
      <c r="D532" s="31">
        <f t="shared" si="41"/>
        <v>167.01419999999999</v>
      </c>
      <c r="E532" s="32">
        <f>MA1SONY[[#This Row],[Adj Close]]-MA1SONY[[#This Row],[Naive Trend ]]</f>
        <v>3.18780000000001</v>
      </c>
      <c r="F532" s="22">
        <f t="shared" si="40"/>
        <v>10.162068840000064</v>
      </c>
      <c r="G532" s="22">
        <f>ABS(MA1SONY[[#This Row],[Erorr 1]])</f>
        <v>3.18780000000001</v>
      </c>
      <c r="H532" s="33">
        <f>MA1SONY[[#This Row],[Abs Erorr 1]]/MA1SONY[[#This Row],[Adj Close]]</f>
        <v>1.8729509641484881E-2</v>
      </c>
      <c r="I532" s="31">
        <f t="shared" si="43"/>
        <v>168.29323333333332</v>
      </c>
      <c r="J532" s="34">
        <f>(MA1SONY[[#This Row],[Adj Close]]-MA1SONY[[#This Row],[3-MA]])</f>
        <v>1.9087666666666792</v>
      </c>
      <c r="K532" s="18">
        <f t="shared" si="42"/>
        <v>3.6433901877778254</v>
      </c>
      <c r="L532" s="18">
        <f>ABS(MA1SONY[[#This Row],[Erorr 2]])</f>
        <v>1.9087666666666792</v>
      </c>
      <c r="M532" s="33">
        <f>MA1SONY[[#This Row],[Abs Erorr 2]]/MA1SONY[[#This Row],[Adj Close]]</f>
        <v>1.1214713497295444E-2</v>
      </c>
      <c r="N532" s="31">
        <f t="shared" si="44"/>
        <v>170.953</v>
      </c>
      <c r="O532" s="35">
        <f>MA1SONY[[#This Row],[Adj Close]]-MA1SONY[[#This Row],[6-MA]]</f>
        <v>-0.75100000000000477</v>
      </c>
      <c r="P532" s="18">
        <f>(MA1SONY[[#This Row],[Adj Close]]-N532)^2</f>
        <v>0.56400100000000719</v>
      </c>
      <c r="Q532" s="18">
        <f>ABS(MA1SONY[[#This Row],[Erorr 3]])</f>
        <v>0.75100000000000477</v>
      </c>
      <c r="R532" s="36">
        <f>MA1SONY[[#This Row],[Abs Erorr 3]]/MA1SONY[[#This Row],[Adj Close]]</f>
        <v>4.4124040845583768E-3</v>
      </c>
    </row>
    <row r="533" spans="2:18">
      <c r="B533" s="26">
        <v>44552.291666666664</v>
      </c>
      <c r="C533" s="22">
        <v>172.8092</v>
      </c>
      <c r="D533" s="31">
        <f t="shared" si="41"/>
        <v>170.202</v>
      </c>
      <c r="E533" s="32">
        <f>MA1SONY[[#This Row],[Adj Close]]-MA1SONY[[#This Row],[Naive Trend ]]</f>
        <v>2.607200000000006</v>
      </c>
      <c r="F533" s="22">
        <f t="shared" si="40"/>
        <v>6.7974918400000313</v>
      </c>
      <c r="G533" s="22">
        <f>ABS(MA1SONY[[#This Row],[Erorr 1]])</f>
        <v>2.607200000000006</v>
      </c>
      <c r="H533" s="33">
        <f>MA1SONY[[#This Row],[Abs Erorr 1]]/MA1SONY[[#This Row],[Adj Close]]</f>
        <v>1.5087159711404287E-2</v>
      </c>
      <c r="I533" s="31">
        <f t="shared" si="43"/>
        <v>168.53266666666664</v>
      </c>
      <c r="J533" s="34">
        <f>(MA1SONY[[#This Row],[Adj Close]]-MA1SONY[[#This Row],[3-MA]])</f>
        <v>4.2765333333333615</v>
      </c>
      <c r="K533" s="18">
        <f t="shared" si="42"/>
        <v>18.288737351111351</v>
      </c>
      <c r="L533" s="18">
        <f>ABS(MA1SONY[[#This Row],[Erorr 2]])</f>
        <v>4.2765333333333615</v>
      </c>
      <c r="M533" s="33">
        <f>MA1SONY[[#This Row],[Abs Erorr 2]]/MA1SONY[[#This Row],[Adj Close]]</f>
        <v>2.4747139234099581E-2</v>
      </c>
      <c r="N533" s="31">
        <f t="shared" si="44"/>
        <v>170.50206666666665</v>
      </c>
      <c r="O533" s="35">
        <f>MA1SONY[[#This Row],[Adj Close]]-MA1SONY[[#This Row],[6-MA]]</f>
        <v>2.3071333333333541</v>
      </c>
      <c r="P533" s="18">
        <f>(MA1SONY[[#This Row],[Adj Close]]-N533)^2</f>
        <v>5.322864217777874</v>
      </c>
      <c r="Q533" s="18">
        <f>ABS(MA1SONY[[#This Row],[Erorr 3]])</f>
        <v>2.3071333333333541</v>
      </c>
      <c r="R533" s="36">
        <f>MA1SONY[[#This Row],[Abs Erorr 3]]/MA1SONY[[#This Row],[Adj Close]]</f>
        <v>1.3350755245284129E-2</v>
      </c>
    </row>
    <row r="534" spans="2:18">
      <c r="B534" s="26">
        <v>44553.291666666664</v>
      </c>
      <c r="C534" s="22">
        <v>173.43889999999999</v>
      </c>
      <c r="D534" s="31">
        <f t="shared" si="41"/>
        <v>172.8092</v>
      </c>
      <c r="E534" s="32">
        <f>MA1SONY[[#This Row],[Adj Close]]-MA1SONY[[#This Row],[Naive Trend ]]</f>
        <v>0.62969999999998549</v>
      </c>
      <c r="F534" s="22">
        <f t="shared" si="40"/>
        <v>0.39652208999998173</v>
      </c>
      <c r="G534" s="22">
        <f>ABS(MA1SONY[[#This Row],[Erorr 1]])</f>
        <v>0.62969999999998549</v>
      </c>
      <c r="H534" s="33">
        <f>MA1SONY[[#This Row],[Abs Erorr 1]]/MA1SONY[[#This Row],[Adj Close]]</f>
        <v>3.6306733956452996E-3</v>
      </c>
      <c r="I534" s="31">
        <f t="shared" si="43"/>
        <v>170.00846666666666</v>
      </c>
      <c r="J534" s="34">
        <f>(MA1SONY[[#This Row],[Adj Close]]-MA1SONY[[#This Row],[3-MA]])</f>
        <v>3.4304333333333261</v>
      </c>
      <c r="K534" s="18">
        <f t="shared" si="42"/>
        <v>11.767872854444395</v>
      </c>
      <c r="L534" s="18">
        <f>ABS(MA1SONY[[#This Row],[Erorr 2]])</f>
        <v>3.4304333333333261</v>
      </c>
      <c r="M534" s="33">
        <f>MA1SONY[[#This Row],[Abs Erorr 2]]/MA1SONY[[#This Row],[Adj Close]]</f>
        <v>1.977891541824427E-2</v>
      </c>
      <c r="N534" s="31">
        <f t="shared" si="44"/>
        <v>170.71686666666665</v>
      </c>
      <c r="O534" s="35">
        <f>MA1SONY[[#This Row],[Adj Close]]-MA1SONY[[#This Row],[6-MA]]</f>
        <v>2.7220333333333429</v>
      </c>
      <c r="P534" s="18">
        <f>(MA1SONY[[#This Row],[Adj Close]]-N534)^2</f>
        <v>7.4094654677778298</v>
      </c>
      <c r="Q534" s="18">
        <f>ABS(MA1SONY[[#This Row],[Erorr 3]])</f>
        <v>2.7220333333333429</v>
      </c>
      <c r="R534" s="36">
        <f>MA1SONY[[#This Row],[Abs Erorr 3]]/MA1SONY[[#This Row],[Adj Close]]</f>
        <v>1.5694479919633617E-2</v>
      </c>
    </row>
    <row r="535" spans="2:18">
      <c r="B535" s="26">
        <v>44557.291666666664</v>
      </c>
      <c r="C535" s="22">
        <v>177.4237</v>
      </c>
      <c r="D535" s="31">
        <f t="shared" si="41"/>
        <v>173.43889999999999</v>
      </c>
      <c r="E535" s="32">
        <f>MA1SONY[[#This Row],[Adj Close]]-MA1SONY[[#This Row],[Naive Trend ]]</f>
        <v>3.984800000000007</v>
      </c>
      <c r="F535" s="22">
        <f t="shared" si="40"/>
        <v>15.878631040000055</v>
      </c>
      <c r="G535" s="22">
        <f>ABS(MA1SONY[[#This Row],[Erorr 1]])</f>
        <v>3.984800000000007</v>
      </c>
      <c r="H535" s="33">
        <f>MA1SONY[[#This Row],[Abs Erorr 1]]/MA1SONY[[#This Row],[Adj Close]]</f>
        <v>2.2459231771178298E-2</v>
      </c>
      <c r="I535" s="31">
        <f t="shared" si="43"/>
        <v>172.15003333333334</v>
      </c>
      <c r="J535" s="34">
        <f>(MA1SONY[[#This Row],[Adj Close]]-MA1SONY[[#This Row],[3-MA]])</f>
        <v>5.2736666666666565</v>
      </c>
      <c r="K535" s="18">
        <f t="shared" si="42"/>
        <v>27.811560111111003</v>
      </c>
      <c r="L535" s="18">
        <f>ABS(MA1SONY[[#This Row],[Erorr 2]])</f>
        <v>5.2736666666666565</v>
      </c>
      <c r="M535" s="33">
        <f>MA1SONY[[#This Row],[Abs Erorr 2]]/MA1SONY[[#This Row],[Adj Close]]</f>
        <v>2.9723575072928006E-2</v>
      </c>
      <c r="N535" s="31">
        <f t="shared" si="44"/>
        <v>170.22163333333333</v>
      </c>
      <c r="O535" s="35">
        <f>MA1SONY[[#This Row],[Adj Close]]-MA1SONY[[#This Row],[6-MA]]</f>
        <v>7.2020666666666671</v>
      </c>
      <c r="P535" s="18">
        <f>(MA1SONY[[#This Row],[Adj Close]]-N535)^2</f>
        <v>51.869764271111116</v>
      </c>
      <c r="Q535" s="18">
        <f>ABS(MA1SONY[[#This Row],[Erorr 3]])</f>
        <v>7.2020666666666671</v>
      </c>
      <c r="R535" s="36">
        <f>MA1SONY[[#This Row],[Abs Erorr 3]]/MA1SONY[[#This Row],[Adj Close]]</f>
        <v>4.0592472520112402E-2</v>
      </c>
    </row>
    <row r="536" spans="2:18">
      <c r="B536" s="26">
        <v>44558.291666666664</v>
      </c>
      <c r="C536" s="22">
        <v>176.40039999999999</v>
      </c>
      <c r="D536" s="31">
        <f t="shared" si="41"/>
        <v>177.4237</v>
      </c>
      <c r="E536" s="32">
        <f>MA1SONY[[#This Row],[Adj Close]]-MA1SONY[[#This Row],[Naive Trend ]]</f>
        <v>-1.0233000000000061</v>
      </c>
      <c r="F536" s="22">
        <f t="shared" si="40"/>
        <v>1.0471428900000124</v>
      </c>
      <c r="G536" s="22">
        <f>ABS(MA1SONY[[#This Row],[Erorr 1]])</f>
        <v>1.0233000000000061</v>
      </c>
      <c r="H536" s="33">
        <f>MA1SONY[[#This Row],[Abs Erorr 1]]/MA1SONY[[#This Row],[Adj Close]]</f>
        <v>5.80100725395184E-3</v>
      </c>
      <c r="I536" s="31">
        <f t="shared" si="43"/>
        <v>174.55726666666669</v>
      </c>
      <c r="J536" s="34">
        <f>(MA1SONY[[#This Row],[Adj Close]]-MA1SONY[[#This Row],[3-MA]])</f>
        <v>1.8431333333332987</v>
      </c>
      <c r="K536" s="18">
        <f t="shared" si="42"/>
        <v>3.3971404844443165</v>
      </c>
      <c r="L536" s="18">
        <f>ABS(MA1SONY[[#This Row],[Erorr 2]])</f>
        <v>1.8431333333332987</v>
      </c>
      <c r="M536" s="33">
        <f>MA1SONY[[#This Row],[Abs Erorr 2]]/MA1SONY[[#This Row],[Adj Close]]</f>
        <v>1.0448577969966615E-2</v>
      </c>
      <c r="N536" s="31">
        <f t="shared" si="44"/>
        <v>171.54496666666668</v>
      </c>
      <c r="O536" s="35">
        <f>MA1SONY[[#This Row],[Adj Close]]-MA1SONY[[#This Row],[6-MA]]</f>
        <v>4.8554333333333091</v>
      </c>
      <c r="P536" s="18">
        <f>(MA1SONY[[#This Row],[Adj Close]]-N536)^2</f>
        <v>23.575232854444209</v>
      </c>
      <c r="Q536" s="18">
        <f>ABS(MA1SONY[[#This Row],[Erorr 3]])</f>
        <v>4.8554333333333091</v>
      </c>
      <c r="R536" s="36">
        <f>MA1SONY[[#This Row],[Abs Erorr 3]]/MA1SONY[[#This Row],[Adj Close]]</f>
        <v>2.7525069860007741E-2</v>
      </c>
    </row>
    <row r="537" spans="2:18">
      <c r="B537" s="26">
        <v>44559.291666666664</v>
      </c>
      <c r="C537" s="22">
        <v>176.489</v>
      </c>
      <c r="D537" s="31">
        <f t="shared" si="41"/>
        <v>176.40039999999999</v>
      </c>
      <c r="E537" s="32">
        <f>MA1SONY[[#This Row],[Adj Close]]-MA1SONY[[#This Row],[Naive Trend ]]</f>
        <v>8.8600000000013779E-2</v>
      </c>
      <c r="F537" s="22">
        <f t="shared" si="40"/>
        <v>7.8499600000024421E-3</v>
      </c>
      <c r="G537" s="22">
        <f>ABS(MA1SONY[[#This Row],[Erorr 1]])</f>
        <v>8.8600000000013779E-2</v>
      </c>
      <c r="H537" s="33">
        <f>MA1SONY[[#This Row],[Abs Erorr 1]]/MA1SONY[[#This Row],[Adj Close]]</f>
        <v>5.0201428984250455E-4</v>
      </c>
      <c r="I537" s="31">
        <f t="shared" si="43"/>
        <v>175.75433333333331</v>
      </c>
      <c r="J537" s="34">
        <f>(MA1SONY[[#This Row],[Adj Close]]-MA1SONY[[#This Row],[3-MA]])</f>
        <v>0.73466666666669767</v>
      </c>
      <c r="K537" s="18">
        <f t="shared" si="42"/>
        <v>0.53973511111115668</v>
      </c>
      <c r="L537" s="18">
        <f>ABS(MA1SONY[[#This Row],[Erorr 2]])</f>
        <v>0.73466666666669767</v>
      </c>
      <c r="M537" s="33">
        <f>MA1SONY[[#This Row],[Abs Erorr 2]]/MA1SONY[[#This Row],[Adj Close]]</f>
        <v>4.1626768051646144E-3</v>
      </c>
      <c r="N537" s="31">
        <f t="shared" si="44"/>
        <v>172.88139999999999</v>
      </c>
      <c r="O537" s="35">
        <f>MA1SONY[[#This Row],[Adj Close]]-MA1SONY[[#This Row],[6-MA]]</f>
        <v>3.6076000000000192</v>
      </c>
      <c r="P537" s="18">
        <f>(MA1SONY[[#This Row],[Adj Close]]-N537)^2</f>
        <v>13.014777760000138</v>
      </c>
      <c r="Q537" s="18">
        <f>ABS(MA1SONY[[#This Row],[Erorr 3]])</f>
        <v>3.6076000000000192</v>
      </c>
      <c r="R537" s="36">
        <f>MA1SONY[[#This Row],[Abs Erorr 3]]/MA1SONY[[#This Row],[Adj Close]]</f>
        <v>2.0440933995886538E-2</v>
      </c>
    </row>
    <row r="538" spans="2:18">
      <c r="B538" s="26">
        <v>44560.291666666664</v>
      </c>
      <c r="C538" s="22">
        <v>175.328</v>
      </c>
      <c r="D538" s="31">
        <f t="shared" si="41"/>
        <v>176.489</v>
      </c>
      <c r="E538" s="32">
        <f>MA1SONY[[#This Row],[Adj Close]]-MA1SONY[[#This Row],[Naive Trend ]]</f>
        <v>-1.1610000000000014</v>
      </c>
      <c r="F538" s="22">
        <f t="shared" si="40"/>
        <v>1.3479210000000033</v>
      </c>
      <c r="G538" s="22">
        <f>ABS(MA1SONY[[#This Row],[Erorr 1]])</f>
        <v>1.1610000000000014</v>
      </c>
      <c r="H538" s="33">
        <f>MA1SONY[[#This Row],[Abs Erorr 1]]/MA1SONY[[#This Row],[Adj Close]]</f>
        <v>6.6218744296404532E-3</v>
      </c>
      <c r="I538" s="31">
        <f t="shared" si="43"/>
        <v>176.77103333333332</v>
      </c>
      <c r="J538" s="34">
        <f>(MA1SONY[[#This Row],[Adj Close]]-MA1SONY[[#This Row],[3-MA]])</f>
        <v>-1.4430333333333181</v>
      </c>
      <c r="K538" s="18">
        <f t="shared" si="42"/>
        <v>2.082345201111067</v>
      </c>
      <c r="L538" s="18">
        <f>ABS(MA1SONY[[#This Row],[Erorr 2]])</f>
        <v>1.4430333333333181</v>
      </c>
      <c r="M538" s="33">
        <f>MA1SONY[[#This Row],[Abs Erorr 2]]/MA1SONY[[#This Row],[Adj Close]]</f>
        <v>8.2304784936423053E-3</v>
      </c>
      <c r="N538" s="31">
        <f t="shared" si="44"/>
        <v>174.46053333333336</v>
      </c>
      <c r="O538" s="35">
        <f>MA1SONY[[#This Row],[Adj Close]]-MA1SONY[[#This Row],[6-MA]]</f>
        <v>0.86746666666664396</v>
      </c>
      <c r="P538" s="18">
        <f>(MA1SONY[[#This Row],[Adj Close]]-N538)^2</f>
        <v>0.7524984177777384</v>
      </c>
      <c r="Q538" s="18">
        <f>ABS(MA1SONY[[#This Row],[Erorr 3]])</f>
        <v>0.86746666666664396</v>
      </c>
      <c r="R538" s="36">
        <f>MA1SONY[[#This Row],[Abs Erorr 3]]/MA1SONY[[#This Row],[Adj Close]]</f>
        <v>4.9476790168520943E-3</v>
      </c>
    </row>
    <row r="539" spans="2:18">
      <c r="B539" s="26">
        <v>44561.291666666664</v>
      </c>
      <c r="C539" s="22">
        <v>174.7081</v>
      </c>
      <c r="D539" s="31">
        <f t="shared" si="41"/>
        <v>175.328</v>
      </c>
      <c r="E539" s="32">
        <f>MA1SONY[[#This Row],[Adj Close]]-MA1SONY[[#This Row],[Naive Trend ]]</f>
        <v>-0.61990000000000123</v>
      </c>
      <c r="F539" s="22">
        <f t="shared" si="40"/>
        <v>0.3842760100000015</v>
      </c>
      <c r="G539" s="22">
        <f>ABS(MA1SONY[[#This Row],[Erorr 1]])</f>
        <v>0.61990000000000123</v>
      </c>
      <c r="H539" s="33">
        <f>MA1SONY[[#This Row],[Abs Erorr 1]]/MA1SONY[[#This Row],[Adj Close]]</f>
        <v>3.5482041187558061E-3</v>
      </c>
      <c r="I539" s="31">
        <f t="shared" si="43"/>
        <v>176.07246666666666</v>
      </c>
      <c r="J539" s="34">
        <f>(MA1SONY[[#This Row],[Adj Close]]-MA1SONY[[#This Row],[3-MA]])</f>
        <v>-1.3643666666666547</v>
      </c>
      <c r="K539" s="18">
        <f t="shared" si="42"/>
        <v>1.8614964011110786</v>
      </c>
      <c r="L539" s="18">
        <f>ABS(MA1SONY[[#This Row],[Erorr 2]])</f>
        <v>1.3643666666666547</v>
      </c>
      <c r="M539" s="33">
        <f>MA1SONY[[#This Row],[Abs Erorr 2]]/MA1SONY[[#This Row],[Adj Close]]</f>
        <v>7.8094070433291571E-3</v>
      </c>
      <c r="N539" s="31">
        <f t="shared" si="44"/>
        <v>175.31486666666669</v>
      </c>
      <c r="O539" s="35">
        <f>MA1SONY[[#This Row],[Adj Close]]-MA1SONY[[#This Row],[6-MA]]</f>
        <v>-0.60676666666668666</v>
      </c>
      <c r="P539" s="18">
        <f>(MA1SONY[[#This Row],[Adj Close]]-N539)^2</f>
        <v>0.36816578777780207</v>
      </c>
      <c r="Q539" s="18">
        <f>ABS(MA1SONY[[#This Row],[Erorr 3]])</f>
        <v>0.60676666666668666</v>
      </c>
      <c r="R539" s="36">
        <f>MA1SONY[[#This Row],[Abs Erorr 3]]/MA1SONY[[#This Row],[Adj Close]]</f>
        <v>3.4730311111315767E-3</v>
      </c>
    </row>
    <row r="540" spans="2:18">
      <c r="B540" s="26">
        <v>44564.291666666664</v>
      </c>
      <c r="C540" s="22">
        <v>179.07660000000001</v>
      </c>
      <c r="D540" s="31">
        <f t="shared" si="41"/>
        <v>174.7081</v>
      </c>
      <c r="E540" s="32">
        <f>MA1SONY[[#This Row],[Adj Close]]-MA1SONY[[#This Row],[Naive Trend ]]</f>
        <v>4.3685000000000116</v>
      </c>
      <c r="F540" s="22">
        <f t="shared" si="40"/>
        <v>19.083792250000101</v>
      </c>
      <c r="G540" s="22">
        <f>ABS(MA1SONY[[#This Row],[Erorr 1]])</f>
        <v>4.3685000000000116</v>
      </c>
      <c r="H540" s="33">
        <f>MA1SONY[[#This Row],[Abs Erorr 1]]/MA1SONY[[#This Row],[Adj Close]]</f>
        <v>2.4394588684395455E-2</v>
      </c>
      <c r="I540" s="31">
        <f t="shared" si="43"/>
        <v>175.50836666666669</v>
      </c>
      <c r="J540" s="34">
        <f>(MA1SONY[[#This Row],[Adj Close]]-MA1SONY[[#This Row],[3-MA]])</f>
        <v>3.5682333333333247</v>
      </c>
      <c r="K540" s="18">
        <f t="shared" si="42"/>
        <v>12.73228912111105</v>
      </c>
      <c r="L540" s="18">
        <f>ABS(MA1SONY[[#This Row],[Erorr 2]])</f>
        <v>3.5682333333333247</v>
      </c>
      <c r="M540" s="33">
        <f>MA1SONY[[#This Row],[Abs Erorr 2]]/MA1SONY[[#This Row],[Adj Close]]</f>
        <v>1.9925737552161055E-2</v>
      </c>
      <c r="N540" s="31">
        <f t="shared" si="44"/>
        <v>175.63135</v>
      </c>
      <c r="O540" s="35">
        <f>MA1SONY[[#This Row],[Adj Close]]-MA1SONY[[#This Row],[6-MA]]</f>
        <v>3.4452500000000157</v>
      </c>
      <c r="P540" s="18">
        <f>(MA1SONY[[#This Row],[Adj Close]]-N540)^2</f>
        <v>11.869747562500109</v>
      </c>
      <c r="Q540" s="18">
        <f>ABS(MA1SONY[[#This Row],[Erorr 3]])</f>
        <v>3.4452500000000157</v>
      </c>
      <c r="R540" s="36">
        <f>MA1SONY[[#This Row],[Abs Erorr 3]]/MA1SONY[[#This Row],[Adj Close]]</f>
        <v>1.923897371292517E-2</v>
      </c>
    </row>
    <row r="541" spans="2:18">
      <c r="B541" s="26">
        <v>44565.291666666664</v>
      </c>
      <c r="C541" s="22">
        <v>176.8038</v>
      </c>
      <c r="D541" s="31">
        <f t="shared" si="41"/>
        <v>179.07660000000001</v>
      </c>
      <c r="E541" s="32">
        <f>MA1SONY[[#This Row],[Adj Close]]-MA1SONY[[#This Row],[Naive Trend ]]</f>
        <v>-2.2728000000000179</v>
      </c>
      <c r="F541" s="22">
        <f t="shared" si="40"/>
        <v>5.1656198400000815</v>
      </c>
      <c r="G541" s="22">
        <f>ABS(MA1SONY[[#This Row],[Erorr 1]])</f>
        <v>2.2728000000000179</v>
      </c>
      <c r="H541" s="33">
        <f>MA1SONY[[#This Row],[Abs Erorr 1]]/MA1SONY[[#This Row],[Adj Close]]</f>
        <v>1.2854927326222728E-2</v>
      </c>
      <c r="I541" s="31">
        <f t="shared" si="43"/>
        <v>176.37090000000001</v>
      </c>
      <c r="J541" s="34">
        <f>(MA1SONY[[#This Row],[Adj Close]]-MA1SONY[[#This Row],[3-MA]])</f>
        <v>0.4328999999999894</v>
      </c>
      <c r="K541" s="18">
        <f t="shared" si="42"/>
        <v>0.18740240999999083</v>
      </c>
      <c r="L541" s="18">
        <f>ABS(MA1SONY[[#This Row],[Erorr 2]])</f>
        <v>0.4328999999999894</v>
      </c>
      <c r="M541" s="33">
        <f>MA1SONY[[#This Row],[Abs Erorr 2]]/MA1SONY[[#This Row],[Adj Close]]</f>
        <v>2.4484767861323647E-3</v>
      </c>
      <c r="N541" s="31">
        <f t="shared" si="44"/>
        <v>176.57096666666666</v>
      </c>
      <c r="O541" s="35">
        <f>MA1SONY[[#This Row],[Adj Close]]-MA1SONY[[#This Row],[6-MA]]</f>
        <v>0.23283333333333189</v>
      </c>
      <c r="P541" s="18">
        <f>(MA1SONY[[#This Row],[Adj Close]]-N541)^2</f>
        <v>5.421136111111044E-2</v>
      </c>
      <c r="Q541" s="18">
        <f>ABS(MA1SONY[[#This Row],[Erorr 3]])</f>
        <v>0.23283333333333189</v>
      </c>
      <c r="R541" s="36">
        <f>MA1SONY[[#This Row],[Abs Erorr 3]]/MA1SONY[[#This Row],[Adj Close]]</f>
        <v>1.3169023139396998E-3</v>
      </c>
    </row>
    <row r="542" spans="2:18">
      <c r="B542" s="26">
        <v>44566.291666666664</v>
      </c>
      <c r="C542" s="22">
        <v>172.1009</v>
      </c>
      <c r="D542" s="31">
        <f t="shared" si="41"/>
        <v>176.8038</v>
      </c>
      <c r="E542" s="32">
        <f>MA1SONY[[#This Row],[Adj Close]]-MA1SONY[[#This Row],[Naive Trend ]]</f>
        <v>-4.7028999999999996</v>
      </c>
      <c r="F542" s="22">
        <f t="shared" si="40"/>
        <v>22.117268409999998</v>
      </c>
      <c r="G542" s="22">
        <f>ABS(MA1SONY[[#This Row],[Erorr 1]])</f>
        <v>4.7028999999999996</v>
      </c>
      <c r="H542" s="33">
        <f>MA1SONY[[#This Row],[Abs Erorr 1]]/MA1SONY[[#This Row],[Adj Close]]</f>
        <v>2.7326411424925725E-2</v>
      </c>
      <c r="I542" s="31">
        <f t="shared" si="43"/>
        <v>176.86283333333336</v>
      </c>
      <c r="J542" s="34">
        <f>(MA1SONY[[#This Row],[Adj Close]]-MA1SONY[[#This Row],[3-MA]])</f>
        <v>-4.76193333333336</v>
      </c>
      <c r="K542" s="18">
        <f t="shared" si="42"/>
        <v>22.676009071111366</v>
      </c>
      <c r="L542" s="18">
        <f>ABS(MA1SONY[[#This Row],[Erorr 2]])</f>
        <v>4.76193333333336</v>
      </c>
      <c r="M542" s="33">
        <f>MA1SONY[[#This Row],[Abs Erorr 2]]/MA1SONY[[#This Row],[Adj Close]]</f>
        <v>2.7669427256530096E-2</v>
      </c>
      <c r="N542" s="31">
        <f t="shared" si="44"/>
        <v>176.46765000000002</v>
      </c>
      <c r="O542" s="35">
        <f>MA1SONY[[#This Row],[Adj Close]]-MA1SONY[[#This Row],[6-MA]]</f>
        <v>-4.3667500000000246</v>
      </c>
      <c r="P542" s="18">
        <f>(MA1SONY[[#This Row],[Adj Close]]-N542)^2</f>
        <v>19.068505562500214</v>
      </c>
      <c r="Q542" s="18">
        <f>ABS(MA1SONY[[#This Row],[Erorr 3]])</f>
        <v>4.3667500000000246</v>
      </c>
      <c r="R542" s="36">
        <f>MA1SONY[[#This Row],[Abs Erorr 3]]/MA1SONY[[#This Row],[Adj Close]]</f>
        <v>2.5373196770034467E-2</v>
      </c>
    </row>
    <row r="543" spans="2:18">
      <c r="B543" s="26">
        <v>44567.291666666664</v>
      </c>
      <c r="C543" s="22">
        <v>169.22790000000001</v>
      </c>
      <c r="D543" s="31">
        <f t="shared" si="41"/>
        <v>172.1009</v>
      </c>
      <c r="E543" s="32">
        <f>MA1SONY[[#This Row],[Adj Close]]-MA1SONY[[#This Row],[Naive Trend ]]</f>
        <v>-2.8729999999999905</v>
      </c>
      <c r="F543" s="22">
        <f t="shared" si="40"/>
        <v>8.2541289999999456</v>
      </c>
      <c r="G543" s="22">
        <f>ABS(MA1SONY[[#This Row],[Erorr 1]])</f>
        <v>2.8729999999999905</v>
      </c>
      <c r="H543" s="33">
        <f>MA1SONY[[#This Row],[Abs Erorr 1]]/MA1SONY[[#This Row],[Adj Close]]</f>
        <v>1.6977106020933844E-2</v>
      </c>
      <c r="I543" s="31">
        <f t="shared" si="43"/>
        <v>175.99376666666669</v>
      </c>
      <c r="J543" s="34">
        <f>(MA1SONY[[#This Row],[Adj Close]]-MA1SONY[[#This Row],[3-MA]])</f>
        <v>-6.7658666666666818</v>
      </c>
      <c r="K543" s="18">
        <f t="shared" si="42"/>
        <v>45.776951751111319</v>
      </c>
      <c r="L543" s="18">
        <f>ABS(MA1SONY[[#This Row],[Erorr 2]])</f>
        <v>6.7658666666666818</v>
      </c>
      <c r="M543" s="33">
        <f>MA1SONY[[#This Row],[Abs Erorr 2]]/MA1SONY[[#This Row],[Adj Close]]</f>
        <v>3.9980799068396418E-2</v>
      </c>
      <c r="N543" s="31">
        <f t="shared" si="44"/>
        <v>175.75106666666667</v>
      </c>
      <c r="O543" s="35">
        <f>MA1SONY[[#This Row],[Adj Close]]-MA1SONY[[#This Row],[6-MA]]</f>
        <v>-6.5231666666666683</v>
      </c>
      <c r="P543" s="18">
        <f>(MA1SONY[[#This Row],[Adj Close]]-N543)^2</f>
        <v>42.55170336111113</v>
      </c>
      <c r="Q543" s="18">
        <f>ABS(MA1SONY[[#This Row],[Erorr 3]])</f>
        <v>6.5231666666666683</v>
      </c>
      <c r="R543" s="36">
        <f>MA1SONY[[#This Row],[Abs Erorr 3]]/MA1SONY[[#This Row],[Adj Close]]</f>
        <v>3.8546638389217548E-2</v>
      </c>
    </row>
    <row r="544" spans="2:18">
      <c r="B544" s="26">
        <v>44568.291666666664</v>
      </c>
      <c r="C544" s="22">
        <v>169.39519999999999</v>
      </c>
      <c r="D544" s="31">
        <f t="shared" si="41"/>
        <v>169.22790000000001</v>
      </c>
      <c r="E544" s="32">
        <f>MA1SONY[[#This Row],[Adj Close]]-MA1SONY[[#This Row],[Naive Trend ]]</f>
        <v>0.16729999999998313</v>
      </c>
      <c r="F544" s="22">
        <f t="shared" si="40"/>
        <v>2.7989289999994355E-2</v>
      </c>
      <c r="G544" s="22">
        <f>ABS(MA1SONY[[#This Row],[Erorr 1]])</f>
        <v>0.16729999999998313</v>
      </c>
      <c r="H544" s="33">
        <f>MA1SONY[[#This Row],[Abs Erorr 1]]/MA1SONY[[#This Row],[Adj Close]]</f>
        <v>9.8763129061498292E-4</v>
      </c>
      <c r="I544" s="31">
        <f t="shared" si="43"/>
        <v>172.71086666666667</v>
      </c>
      <c r="J544" s="34">
        <f>(MA1SONY[[#This Row],[Adj Close]]-MA1SONY[[#This Row],[3-MA]])</f>
        <v>-3.3156666666666865</v>
      </c>
      <c r="K544" s="18">
        <f t="shared" si="42"/>
        <v>10.993645444444576</v>
      </c>
      <c r="L544" s="18">
        <f>ABS(MA1SONY[[#This Row],[Erorr 2]])</f>
        <v>3.3156666666666865</v>
      </c>
      <c r="M544" s="33">
        <f>MA1SONY[[#This Row],[Abs Erorr 2]]/MA1SONY[[#This Row],[Adj Close]]</f>
        <v>1.9573557377462213E-2</v>
      </c>
      <c r="N544" s="31">
        <f t="shared" si="44"/>
        <v>174.54088333333334</v>
      </c>
      <c r="O544" s="35">
        <f>MA1SONY[[#This Row],[Adj Close]]-MA1SONY[[#This Row],[6-MA]]</f>
        <v>-5.145683333333352</v>
      </c>
      <c r="P544" s="18">
        <f>(MA1SONY[[#This Row],[Adj Close]]-N544)^2</f>
        <v>26.478056966944639</v>
      </c>
      <c r="Q544" s="18">
        <f>ABS(MA1SONY[[#This Row],[Erorr 3]])</f>
        <v>5.145683333333352</v>
      </c>
      <c r="R544" s="36">
        <f>MA1SONY[[#This Row],[Abs Erorr 3]]/MA1SONY[[#This Row],[Adj Close]]</f>
        <v>3.0376795407032503E-2</v>
      </c>
    </row>
    <row r="545" spans="2:18">
      <c r="B545" s="26">
        <v>44571.291666666664</v>
      </c>
      <c r="C545" s="22">
        <v>169.41480000000001</v>
      </c>
      <c r="D545" s="31">
        <f t="shared" si="41"/>
        <v>169.39519999999999</v>
      </c>
      <c r="E545" s="32">
        <f>MA1SONY[[#This Row],[Adj Close]]-MA1SONY[[#This Row],[Naive Trend ]]</f>
        <v>1.9600000000025375E-2</v>
      </c>
      <c r="F545" s="22">
        <f t="shared" si="40"/>
        <v>3.8416000000099468E-4</v>
      </c>
      <c r="G545" s="22">
        <f>ABS(MA1SONY[[#This Row],[Erorr 1]])</f>
        <v>1.9600000000025375E-2</v>
      </c>
      <c r="H545" s="33">
        <f>MA1SONY[[#This Row],[Abs Erorr 1]]/MA1SONY[[#This Row],[Adj Close]]</f>
        <v>1.1569237162293597E-4</v>
      </c>
      <c r="I545" s="31">
        <f t="shared" si="43"/>
        <v>170.24133333333333</v>
      </c>
      <c r="J545" s="34">
        <f>(MA1SONY[[#This Row],[Adj Close]]-MA1SONY[[#This Row],[3-MA]])</f>
        <v>-0.82653333333331602</v>
      </c>
      <c r="K545" s="18">
        <f t="shared" si="42"/>
        <v>0.68315735111108244</v>
      </c>
      <c r="L545" s="18">
        <f>ABS(MA1SONY[[#This Row],[Erorr 2]])</f>
        <v>0.82653333333331602</v>
      </c>
      <c r="M545" s="33">
        <f>MA1SONY[[#This Row],[Abs Erorr 2]]/MA1SONY[[#This Row],[Adj Close]]</f>
        <v>4.8787551815621536E-3</v>
      </c>
      <c r="N545" s="31">
        <f t="shared" si="44"/>
        <v>173.55208333333334</v>
      </c>
      <c r="O545" s="35">
        <f>MA1SONY[[#This Row],[Adj Close]]-MA1SONY[[#This Row],[6-MA]]</f>
        <v>-4.137283333333329</v>
      </c>
      <c r="P545" s="18">
        <f>(MA1SONY[[#This Row],[Adj Close]]-N545)^2</f>
        <v>17.117113380277743</v>
      </c>
      <c r="Q545" s="18">
        <f>ABS(MA1SONY[[#This Row],[Erorr 3]])</f>
        <v>4.137283333333329</v>
      </c>
      <c r="R545" s="36">
        <f>MA1SONY[[#This Row],[Abs Erorr 3]]/MA1SONY[[#This Row],[Adj Close]]</f>
        <v>2.4421026576977506E-2</v>
      </c>
    </row>
    <row r="546" spans="2:18">
      <c r="B546" s="26">
        <v>44572.291666666664</v>
      </c>
      <c r="C546" s="22">
        <v>172.25829999999999</v>
      </c>
      <c r="D546" s="31">
        <f t="shared" si="41"/>
        <v>169.41480000000001</v>
      </c>
      <c r="E546" s="32">
        <f>MA1SONY[[#This Row],[Adj Close]]-MA1SONY[[#This Row],[Naive Trend ]]</f>
        <v>2.8434999999999775</v>
      </c>
      <c r="F546" s="22">
        <f t="shared" si="40"/>
        <v>8.0854922499998718</v>
      </c>
      <c r="G546" s="22">
        <f>ABS(MA1SONY[[#This Row],[Erorr 1]])</f>
        <v>2.8434999999999775</v>
      </c>
      <c r="H546" s="33">
        <f>MA1SONY[[#This Row],[Abs Erorr 1]]/MA1SONY[[#This Row],[Adj Close]]</f>
        <v>1.6507187171822649E-2</v>
      </c>
      <c r="I546" s="31">
        <f t="shared" si="43"/>
        <v>169.34596666666667</v>
      </c>
      <c r="J546" s="34">
        <f>(MA1SONY[[#This Row],[Adj Close]]-MA1SONY[[#This Row],[3-MA]])</f>
        <v>2.9123333333333221</v>
      </c>
      <c r="K546" s="18">
        <f t="shared" si="42"/>
        <v>8.4816854444443788</v>
      </c>
      <c r="L546" s="18">
        <f>ABS(MA1SONY[[#This Row],[Erorr 2]])</f>
        <v>2.9123333333333221</v>
      </c>
      <c r="M546" s="33">
        <f>MA1SONY[[#This Row],[Abs Erorr 2]]/MA1SONY[[#This Row],[Adj Close]]</f>
        <v>1.6906780882740176E-2</v>
      </c>
      <c r="N546" s="31">
        <f t="shared" si="44"/>
        <v>172.66986666666665</v>
      </c>
      <c r="O546" s="35">
        <f>MA1SONY[[#This Row],[Adj Close]]-MA1SONY[[#This Row],[6-MA]]</f>
        <v>-0.41156666666665842</v>
      </c>
      <c r="P546" s="18">
        <f>(MA1SONY[[#This Row],[Adj Close]]-N546)^2</f>
        <v>0.16938712111110432</v>
      </c>
      <c r="Q546" s="18">
        <f>ABS(MA1SONY[[#This Row],[Erorr 3]])</f>
        <v>0.41156666666665842</v>
      </c>
      <c r="R546" s="36">
        <f>MA1SONY[[#This Row],[Abs Erorr 3]]/MA1SONY[[#This Row],[Adj Close]]</f>
        <v>2.3892414279408215E-3</v>
      </c>
    </row>
    <row r="547" spans="2:18">
      <c r="B547" s="26">
        <v>44573.291666666664</v>
      </c>
      <c r="C547" s="22">
        <v>172.70099999999999</v>
      </c>
      <c r="D547" s="31">
        <f t="shared" si="41"/>
        <v>172.25829999999999</v>
      </c>
      <c r="E547" s="32">
        <f>MA1SONY[[#This Row],[Adj Close]]-MA1SONY[[#This Row],[Naive Trend ]]</f>
        <v>0.44270000000000209</v>
      </c>
      <c r="F547" s="22">
        <f t="shared" si="40"/>
        <v>0.19598329000000186</v>
      </c>
      <c r="G547" s="22">
        <f>ABS(MA1SONY[[#This Row],[Erorr 1]])</f>
        <v>0.44270000000000209</v>
      </c>
      <c r="H547" s="33">
        <f>MA1SONY[[#This Row],[Abs Erorr 1]]/MA1SONY[[#This Row],[Adj Close]]</f>
        <v>2.5633899050961032E-3</v>
      </c>
      <c r="I547" s="31">
        <f t="shared" si="43"/>
        <v>170.3561</v>
      </c>
      <c r="J547" s="34">
        <f>(MA1SONY[[#This Row],[Adj Close]]-MA1SONY[[#This Row],[3-MA]])</f>
        <v>2.3448999999999955</v>
      </c>
      <c r="K547" s="18">
        <f t="shared" si="42"/>
        <v>5.4985560099999793</v>
      </c>
      <c r="L547" s="18">
        <f>ABS(MA1SONY[[#This Row],[Erorr 2]])</f>
        <v>2.3448999999999955</v>
      </c>
      <c r="M547" s="33">
        <f>MA1SONY[[#This Row],[Abs Erorr 2]]/MA1SONY[[#This Row],[Adj Close]]</f>
        <v>1.3577802097266348E-2</v>
      </c>
      <c r="N547" s="31">
        <f t="shared" si="44"/>
        <v>171.53348333333335</v>
      </c>
      <c r="O547" s="35">
        <f>MA1SONY[[#This Row],[Adj Close]]-MA1SONY[[#This Row],[6-MA]]</f>
        <v>1.1675166666666428</v>
      </c>
      <c r="P547" s="18">
        <f>(MA1SONY[[#This Row],[Adj Close]]-N547)^2</f>
        <v>1.3630951669443887</v>
      </c>
      <c r="Q547" s="18">
        <f>ABS(MA1SONY[[#This Row],[Erorr 3]])</f>
        <v>1.1675166666666428</v>
      </c>
      <c r="R547" s="36">
        <f>MA1SONY[[#This Row],[Abs Erorr 3]]/MA1SONY[[#This Row],[Adj Close]]</f>
        <v>6.7603353001235824E-3</v>
      </c>
    </row>
    <row r="548" spans="2:18">
      <c r="B548" s="26">
        <v>44574.291666666664</v>
      </c>
      <c r="C548" s="22">
        <v>169.41480000000001</v>
      </c>
      <c r="D548" s="31">
        <f t="shared" si="41"/>
        <v>172.70099999999999</v>
      </c>
      <c r="E548" s="32">
        <f>MA1SONY[[#This Row],[Adj Close]]-MA1SONY[[#This Row],[Naive Trend ]]</f>
        <v>-3.2861999999999796</v>
      </c>
      <c r="F548" s="22">
        <f t="shared" si="40"/>
        <v>10.799110439999867</v>
      </c>
      <c r="G548" s="22">
        <f>ABS(MA1SONY[[#This Row],[Erorr 1]])</f>
        <v>3.2861999999999796</v>
      </c>
      <c r="H548" s="33">
        <f>MA1SONY[[#This Row],[Abs Erorr 1]]/MA1SONY[[#This Row],[Adj Close]]</f>
        <v>1.9397360797285594E-2</v>
      </c>
      <c r="I548" s="31">
        <f t="shared" si="43"/>
        <v>171.45803333333333</v>
      </c>
      <c r="J548" s="34">
        <f>(MA1SONY[[#This Row],[Adj Close]]-MA1SONY[[#This Row],[3-MA]])</f>
        <v>-2.043233333333319</v>
      </c>
      <c r="K548" s="18">
        <f t="shared" si="42"/>
        <v>4.1748024544443858</v>
      </c>
      <c r="L548" s="18">
        <f>ABS(MA1SONY[[#This Row],[Erorr 2]])</f>
        <v>2.043233333333319</v>
      </c>
      <c r="M548" s="33">
        <f>MA1SONY[[#This Row],[Abs Erorr 2]]/MA1SONY[[#This Row],[Adj Close]]</f>
        <v>1.2060536230207272E-2</v>
      </c>
      <c r="N548" s="31">
        <f t="shared" si="44"/>
        <v>170.84968333333333</v>
      </c>
      <c r="O548" s="35">
        <f>MA1SONY[[#This Row],[Adj Close]]-MA1SONY[[#This Row],[6-MA]]</f>
        <v>-1.4348833333333175</v>
      </c>
      <c r="P548" s="18">
        <f>(MA1SONY[[#This Row],[Adj Close]]-N548)^2</f>
        <v>2.0588901802777322</v>
      </c>
      <c r="Q548" s="18">
        <f>ABS(MA1SONY[[#This Row],[Erorr 3]])</f>
        <v>1.4348833333333175</v>
      </c>
      <c r="R548" s="36">
        <f>MA1SONY[[#This Row],[Abs Erorr 3]]/MA1SONY[[#This Row],[Adj Close]]</f>
        <v>8.4696457058847131E-3</v>
      </c>
    </row>
    <row r="549" spans="2:18">
      <c r="B549" s="26">
        <v>44575.291666666664</v>
      </c>
      <c r="C549" s="22">
        <v>170.2807</v>
      </c>
      <c r="D549" s="31">
        <f t="shared" si="41"/>
        <v>169.41480000000001</v>
      </c>
      <c r="E549" s="32">
        <f>MA1SONY[[#This Row],[Adj Close]]-MA1SONY[[#This Row],[Naive Trend ]]</f>
        <v>0.86589999999998213</v>
      </c>
      <c r="F549" s="22">
        <f t="shared" si="40"/>
        <v>0.74978280999996905</v>
      </c>
      <c r="G549" s="22">
        <f>ABS(MA1SONY[[#This Row],[Erorr 1]])</f>
        <v>0.86589999999998213</v>
      </c>
      <c r="H549" s="33">
        <f>MA1SONY[[#This Row],[Abs Erorr 1]]/MA1SONY[[#This Row],[Adj Close]]</f>
        <v>5.0851329598714488E-3</v>
      </c>
      <c r="I549" s="31">
        <f t="shared" si="43"/>
        <v>171.45803333333333</v>
      </c>
      <c r="J549" s="34">
        <f>(MA1SONY[[#This Row],[Adj Close]]-MA1SONY[[#This Row],[3-MA]])</f>
        <v>-1.1773333333333369</v>
      </c>
      <c r="K549" s="18">
        <f t="shared" si="42"/>
        <v>1.3861137777777861</v>
      </c>
      <c r="L549" s="18">
        <f>ABS(MA1SONY[[#This Row],[Erorr 2]])</f>
        <v>1.1773333333333369</v>
      </c>
      <c r="M549" s="33">
        <f>MA1SONY[[#This Row],[Abs Erorr 2]]/MA1SONY[[#This Row],[Adj Close]]</f>
        <v>6.9140738400378723E-3</v>
      </c>
      <c r="N549" s="31">
        <f t="shared" si="44"/>
        <v>170.40200000000002</v>
      </c>
      <c r="O549" s="35">
        <f>MA1SONY[[#This Row],[Adj Close]]-MA1SONY[[#This Row],[6-MA]]</f>
        <v>-0.12130000000001928</v>
      </c>
      <c r="P549" s="18">
        <f>(MA1SONY[[#This Row],[Adj Close]]-N549)^2</f>
        <v>1.4713690000004678E-2</v>
      </c>
      <c r="Q549" s="18">
        <f>ABS(MA1SONY[[#This Row],[Erorr 3]])</f>
        <v>0.12130000000001928</v>
      </c>
      <c r="R549" s="36">
        <f>MA1SONY[[#This Row],[Abs Erorr 3]]/MA1SONY[[#This Row],[Adj Close]]</f>
        <v>7.123531909371954E-4</v>
      </c>
    </row>
    <row r="550" spans="2:18">
      <c r="B550" s="26">
        <v>44579.291666666664</v>
      </c>
      <c r="C550" s="22">
        <v>167.0634</v>
      </c>
      <c r="D550" s="31">
        <f t="shared" si="41"/>
        <v>170.2807</v>
      </c>
      <c r="E550" s="32">
        <f>MA1SONY[[#This Row],[Adj Close]]-MA1SONY[[#This Row],[Naive Trend ]]</f>
        <v>-3.2172999999999945</v>
      </c>
      <c r="F550" s="22">
        <f t="shared" si="40"/>
        <v>10.351019289999964</v>
      </c>
      <c r="G550" s="22">
        <f>ABS(MA1SONY[[#This Row],[Erorr 1]])</f>
        <v>3.2172999999999945</v>
      </c>
      <c r="H550" s="33">
        <f>MA1SONY[[#This Row],[Abs Erorr 1]]/MA1SONY[[#This Row],[Adj Close]]</f>
        <v>1.9257958355929514E-2</v>
      </c>
      <c r="I550" s="31">
        <f t="shared" si="43"/>
        <v>170.79883333333336</v>
      </c>
      <c r="J550" s="34">
        <f>(MA1SONY[[#This Row],[Adj Close]]-MA1SONY[[#This Row],[3-MA]])</f>
        <v>-3.7354333333333614</v>
      </c>
      <c r="K550" s="18">
        <f t="shared" si="42"/>
        <v>13.953462187777987</v>
      </c>
      <c r="L550" s="18">
        <f>ABS(MA1SONY[[#This Row],[Erorr 2]])</f>
        <v>3.7354333333333614</v>
      </c>
      <c r="M550" s="33">
        <f>MA1SONY[[#This Row],[Abs Erorr 2]]/MA1SONY[[#This Row],[Adj Close]]</f>
        <v>2.2359375741983951E-2</v>
      </c>
      <c r="N550" s="31">
        <f t="shared" si="44"/>
        <v>170.57746666666668</v>
      </c>
      <c r="O550" s="35">
        <f>MA1SONY[[#This Row],[Adj Close]]-MA1SONY[[#This Row],[6-MA]]</f>
        <v>-3.5140666666666789</v>
      </c>
      <c r="P550" s="18">
        <f>(MA1SONY[[#This Row],[Adj Close]]-N550)^2</f>
        <v>12.348664537777864</v>
      </c>
      <c r="Q550" s="18">
        <f>ABS(MA1SONY[[#This Row],[Erorr 3]])</f>
        <v>3.5140666666666789</v>
      </c>
      <c r="R550" s="36">
        <f>MA1SONY[[#This Row],[Abs Erorr 3]]/MA1SONY[[#This Row],[Adj Close]]</f>
        <v>2.1034329881150983E-2</v>
      </c>
    </row>
    <row r="551" spans="2:18">
      <c r="B551" s="26">
        <v>44580.291666666664</v>
      </c>
      <c r="C551" s="22">
        <v>163.55090000000001</v>
      </c>
      <c r="D551" s="31">
        <f t="shared" si="41"/>
        <v>167.0634</v>
      </c>
      <c r="E551" s="32">
        <f>MA1SONY[[#This Row],[Adj Close]]-MA1SONY[[#This Row],[Naive Trend ]]</f>
        <v>-3.5124999999999886</v>
      </c>
      <c r="F551" s="22">
        <f t="shared" si="40"/>
        <v>12.33765624999992</v>
      </c>
      <c r="G551" s="22">
        <f>ABS(MA1SONY[[#This Row],[Erorr 1]])</f>
        <v>3.5124999999999886</v>
      </c>
      <c r="H551" s="33">
        <f>MA1SONY[[#This Row],[Abs Erorr 1]]/MA1SONY[[#This Row],[Adj Close]]</f>
        <v>2.1476494473585829E-2</v>
      </c>
      <c r="I551" s="31">
        <f t="shared" si="43"/>
        <v>168.91963333333334</v>
      </c>
      <c r="J551" s="34">
        <f>(MA1SONY[[#This Row],[Adj Close]]-MA1SONY[[#This Row],[3-MA]])</f>
        <v>-5.3687333333333243</v>
      </c>
      <c r="K551" s="18">
        <f t="shared" si="42"/>
        <v>28.823297604444345</v>
      </c>
      <c r="L551" s="18">
        <f>ABS(MA1SONY[[#This Row],[Erorr 2]])</f>
        <v>5.3687333333333243</v>
      </c>
      <c r="M551" s="33">
        <f>MA1SONY[[#This Row],[Abs Erorr 2]]/MA1SONY[[#This Row],[Adj Close]]</f>
        <v>3.2826070252950756E-2</v>
      </c>
      <c r="N551" s="31">
        <f t="shared" si="44"/>
        <v>170.18883333333335</v>
      </c>
      <c r="O551" s="35">
        <f>MA1SONY[[#This Row],[Adj Close]]-MA1SONY[[#This Row],[6-MA]]</f>
        <v>-6.6379333333333363</v>
      </c>
      <c r="P551" s="18">
        <f>(MA1SONY[[#This Row],[Adj Close]]-N551)^2</f>
        <v>44.062158937777816</v>
      </c>
      <c r="Q551" s="18">
        <f>ABS(MA1SONY[[#This Row],[Erorr 3]])</f>
        <v>6.6379333333333363</v>
      </c>
      <c r="R551" s="36">
        <f>MA1SONY[[#This Row],[Abs Erorr 3]]/MA1SONY[[#This Row],[Adj Close]]</f>
        <v>4.0586345494481139E-2</v>
      </c>
    </row>
    <row r="552" spans="2:18">
      <c r="B552" s="26">
        <v>44581.291666666664</v>
      </c>
      <c r="C552" s="22">
        <v>161.8586</v>
      </c>
      <c r="D552" s="31">
        <f t="shared" si="41"/>
        <v>163.55090000000001</v>
      </c>
      <c r="E552" s="32">
        <f>MA1SONY[[#This Row],[Adj Close]]-MA1SONY[[#This Row],[Naive Trend ]]</f>
        <v>-1.6923000000000172</v>
      </c>
      <c r="F552" s="22">
        <f t="shared" si="40"/>
        <v>2.8638792900000585</v>
      </c>
      <c r="G552" s="22">
        <f>ABS(MA1SONY[[#This Row],[Erorr 1]])</f>
        <v>1.6923000000000172</v>
      </c>
      <c r="H552" s="33">
        <f>MA1SONY[[#This Row],[Abs Erorr 1]]/MA1SONY[[#This Row],[Adj Close]]</f>
        <v>1.0455422201847893E-2</v>
      </c>
      <c r="I552" s="31">
        <f t="shared" si="43"/>
        <v>166.965</v>
      </c>
      <c r="J552" s="34">
        <f>(MA1SONY[[#This Row],[Adj Close]]-MA1SONY[[#This Row],[3-MA]])</f>
        <v>-5.1064000000000078</v>
      </c>
      <c r="K552" s="18">
        <f t="shared" si="42"/>
        <v>26.075320960000081</v>
      </c>
      <c r="L552" s="18">
        <f>ABS(MA1SONY[[#This Row],[Erorr 2]])</f>
        <v>5.1064000000000078</v>
      </c>
      <c r="M552" s="33">
        <f>MA1SONY[[#This Row],[Abs Erorr 2]]/MA1SONY[[#This Row],[Adj Close]]</f>
        <v>3.1548524452824925E-2</v>
      </c>
      <c r="N552" s="31">
        <f t="shared" si="44"/>
        <v>169.21151666666665</v>
      </c>
      <c r="O552" s="35">
        <f>MA1SONY[[#This Row],[Adj Close]]-MA1SONY[[#This Row],[6-MA]]</f>
        <v>-7.3529166666666583</v>
      </c>
      <c r="P552" s="18">
        <f>(MA1SONY[[#This Row],[Adj Close]]-N552)^2</f>
        <v>54.065383506944322</v>
      </c>
      <c r="Q552" s="18">
        <f>ABS(MA1SONY[[#This Row],[Erorr 3]])</f>
        <v>7.3529166666666583</v>
      </c>
      <c r="R552" s="36">
        <f>MA1SONY[[#This Row],[Abs Erorr 3]]/MA1SONY[[#This Row],[Adj Close]]</f>
        <v>4.54280258612558E-2</v>
      </c>
    </row>
    <row r="553" spans="2:18">
      <c r="B553" s="26">
        <v>44582.291666666664</v>
      </c>
      <c r="C553" s="22">
        <v>159.79249999999999</v>
      </c>
      <c r="D553" s="31">
        <f t="shared" si="41"/>
        <v>161.8586</v>
      </c>
      <c r="E553" s="32">
        <f>MA1SONY[[#This Row],[Adj Close]]-MA1SONY[[#This Row],[Naive Trend ]]</f>
        <v>-2.0661000000000058</v>
      </c>
      <c r="F553" s="22">
        <f t="shared" si="40"/>
        <v>4.2687692100000243</v>
      </c>
      <c r="G553" s="22">
        <f>ABS(MA1SONY[[#This Row],[Erorr 1]])</f>
        <v>2.0661000000000058</v>
      </c>
      <c r="H553" s="33">
        <f>MA1SONY[[#This Row],[Abs Erorr 1]]/MA1SONY[[#This Row],[Adj Close]]</f>
        <v>1.2929893455575237E-2</v>
      </c>
      <c r="I553" s="31">
        <f t="shared" si="43"/>
        <v>164.15763333333334</v>
      </c>
      <c r="J553" s="34">
        <f>(MA1SONY[[#This Row],[Adj Close]]-MA1SONY[[#This Row],[3-MA]])</f>
        <v>-4.3651333333333469</v>
      </c>
      <c r="K553" s="18">
        <f t="shared" si="42"/>
        <v>19.054389017777897</v>
      </c>
      <c r="L553" s="18">
        <f>ABS(MA1SONY[[#This Row],[Erorr 2]])</f>
        <v>4.3651333333333469</v>
      </c>
      <c r="M553" s="33">
        <f>MA1SONY[[#This Row],[Abs Erorr 2]]/MA1SONY[[#This Row],[Adj Close]]</f>
        <v>2.7317510730061469E-2</v>
      </c>
      <c r="N553" s="31">
        <f t="shared" si="44"/>
        <v>167.47823333333335</v>
      </c>
      <c r="O553" s="35">
        <f>MA1SONY[[#This Row],[Adj Close]]-MA1SONY[[#This Row],[6-MA]]</f>
        <v>-7.68573333333336</v>
      </c>
      <c r="P553" s="18">
        <f>(MA1SONY[[#This Row],[Adj Close]]-N553)^2</f>
        <v>59.070496871111523</v>
      </c>
      <c r="Q553" s="18">
        <f>ABS(MA1SONY[[#This Row],[Erorr 3]])</f>
        <v>7.68573333333336</v>
      </c>
      <c r="R553" s="36">
        <f>MA1SONY[[#This Row],[Abs Erorr 3]]/MA1SONY[[#This Row],[Adj Close]]</f>
        <v>4.80982107003355E-2</v>
      </c>
    </row>
    <row r="554" spans="2:18">
      <c r="B554" s="26">
        <v>44585.291666666664</v>
      </c>
      <c r="C554" s="22">
        <v>159.01519999999999</v>
      </c>
      <c r="D554" s="31">
        <f t="shared" si="41"/>
        <v>159.79249999999999</v>
      </c>
      <c r="E554" s="32">
        <f>MA1SONY[[#This Row],[Adj Close]]-MA1SONY[[#This Row],[Naive Trend ]]</f>
        <v>-0.77729999999999677</v>
      </c>
      <c r="F554" s="22">
        <f t="shared" si="40"/>
        <v>0.60419528999999494</v>
      </c>
      <c r="G554" s="22">
        <f>ABS(MA1SONY[[#This Row],[Erorr 1]])</f>
        <v>0.77729999999999677</v>
      </c>
      <c r="H554" s="33">
        <f>MA1SONY[[#This Row],[Abs Erorr 1]]/MA1SONY[[#This Row],[Adj Close]]</f>
        <v>4.8882119445184911E-3</v>
      </c>
      <c r="I554" s="31">
        <f t="shared" si="43"/>
        <v>161.73400000000001</v>
      </c>
      <c r="J554" s="34">
        <f>(MA1SONY[[#This Row],[Adj Close]]-MA1SONY[[#This Row],[3-MA]])</f>
        <v>-2.7188000000000159</v>
      </c>
      <c r="K554" s="18">
        <f t="shared" si="42"/>
        <v>7.3918734400000865</v>
      </c>
      <c r="L554" s="18">
        <f>ABS(MA1SONY[[#This Row],[Erorr 2]])</f>
        <v>2.7188000000000159</v>
      </c>
      <c r="M554" s="33">
        <f>MA1SONY[[#This Row],[Abs Erorr 2]]/MA1SONY[[#This Row],[Adj Close]]</f>
        <v>1.7097736568579706E-2</v>
      </c>
      <c r="N554" s="31">
        <f t="shared" si="44"/>
        <v>165.32681666666667</v>
      </c>
      <c r="O554" s="35">
        <f>MA1SONY[[#This Row],[Adj Close]]-MA1SONY[[#This Row],[6-MA]]</f>
        <v>-6.31161666666668</v>
      </c>
      <c r="P554" s="18">
        <f>(MA1SONY[[#This Row],[Adj Close]]-N554)^2</f>
        <v>39.836504946944615</v>
      </c>
      <c r="Q554" s="18">
        <f>ABS(MA1SONY[[#This Row],[Erorr 3]])</f>
        <v>6.31161666666668</v>
      </c>
      <c r="R554" s="36">
        <f>MA1SONY[[#This Row],[Abs Erorr 3]]/MA1SONY[[#This Row],[Adj Close]]</f>
        <v>3.9691907859542234E-2</v>
      </c>
    </row>
    <row r="555" spans="2:18">
      <c r="B555" s="26">
        <v>44586.291666666664</v>
      </c>
      <c r="C555" s="22">
        <v>157.20490000000001</v>
      </c>
      <c r="D555" s="31">
        <f t="shared" si="41"/>
        <v>159.01519999999999</v>
      </c>
      <c r="E555" s="32">
        <f>MA1SONY[[#This Row],[Adj Close]]-MA1SONY[[#This Row],[Naive Trend ]]</f>
        <v>-1.8102999999999838</v>
      </c>
      <c r="F555" s="22">
        <f t="shared" si="40"/>
        <v>3.2771860899999412</v>
      </c>
      <c r="G555" s="22">
        <f>ABS(MA1SONY[[#This Row],[Erorr 1]])</f>
        <v>1.8102999999999838</v>
      </c>
      <c r="H555" s="33">
        <f>MA1SONY[[#This Row],[Abs Erorr 1]]/MA1SONY[[#This Row],[Adj Close]]</f>
        <v>1.1515544362802837E-2</v>
      </c>
      <c r="I555" s="31">
        <f t="shared" si="43"/>
        <v>160.22209999999998</v>
      </c>
      <c r="J555" s="34">
        <f>(MA1SONY[[#This Row],[Adj Close]]-MA1SONY[[#This Row],[3-MA]])</f>
        <v>-3.0171999999999741</v>
      </c>
      <c r="K555" s="18">
        <f t="shared" si="42"/>
        <v>9.1034958399998445</v>
      </c>
      <c r="L555" s="18">
        <f>ABS(MA1SONY[[#This Row],[Erorr 2]])</f>
        <v>3.0171999999999741</v>
      </c>
      <c r="M555" s="33">
        <f>MA1SONY[[#This Row],[Abs Erorr 2]]/MA1SONY[[#This Row],[Adj Close]]</f>
        <v>1.9192785975500597E-2</v>
      </c>
      <c r="N555" s="31">
        <f t="shared" si="44"/>
        <v>163.59355000000002</v>
      </c>
      <c r="O555" s="35">
        <f>MA1SONY[[#This Row],[Adj Close]]-MA1SONY[[#This Row],[6-MA]]</f>
        <v>-6.3886500000000126</v>
      </c>
      <c r="P555" s="18">
        <f>(MA1SONY[[#This Row],[Adj Close]]-N555)^2</f>
        <v>40.81484882250016</v>
      </c>
      <c r="Q555" s="18">
        <f>ABS(MA1SONY[[#This Row],[Erorr 3]])</f>
        <v>6.3886500000000126</v>
      </c>
      <c r="R555" s="36">
        <f>MA1SONY[[#This Row],[Abs Erorr 3]]/MA1SONY[[#This Row],[Adj Close]]</f>
        <v>4.0639000438281579E-2</v>
      </c>
    </row>
    <row r="556" spans="2:18">
      <c r="B556" s="26">
        <v>44587.291666666664</v>
      </c>
      <c r="C556" s="22">
        <v>157.1163</v>
      </c>
      <c r="D556" s="31">
        <f t="shared" si="41"/>
        <v>157.20490000000001</v>
      </c>
      <c r="E556" s="32">
        <f>MA1SONY[[#This Row],[Adj Close]]-MA1SONY[[#This Row],[Naive Trend ]]</f>
        <v>-8.8600000000013779E-2</v>
      </c>
      <c r="F556" s="22">
        <f t="shared" si="40"/>
        <v>7.8499600000024421E-3</v>
      </c>
      <c r="G556" s="22">
        <f>ABS(MA1SONY[[#This Row],[Erorr 1]])</f>
        <v>8.8600000000013779E-2</v>
      </c>
      <c r="H556" s="33">
        <f>MA1SONY[[#This Row],[Abs Erorr 1]]/MA1SONY[[#This Row],[Adj Close]]</f>
        <v>5.6391348319692982E-4</v>
      </c>
      <c r="I556" s="31">
        <f t="shared" si="43"/>
        <v>158.67086666666665</v>
      </c>
      <c r="J556" s="34">
        <f>(MA1SONY[[#This Row],[Adj Close]]-MA1SONY[[#This Row],[3-MA]])</f>
        <v>-1.5545666666666591</v>
      </c>
      <c r="K556" s="18">
        <f t="shared" si="42"/>
        <v>2.4166775211110876</v>
      </c>
      <c r="L556" s="18">
        <f>ABS(MA1SONY[[#This Row],[Erorr 2]])</f>
        <v>1.5545666666666591</v>
      </c>
      <c r="M556" s="33">
        <f>MA1SONY[[#This Row],[Abs Erorr 2]]/MA1SONY[[#This Row],[Adj Close]]</f>
        <v>9.8943691180778774E-3</v>
      </c>
      <c r="N556" s="31">
        <f t="shared" si="44"/>
        <v>161.41425000000001</v>
      </c>
      <c r="O556" s="35">
        <f>MA1SONY[[#This Row],[Adj Close]]-MA1SONY[[#This Row],[6-MA]]</f>
        <v>-4.2979500000000144</v>
      </c>
      <c r="P556" s="18">
        <f>(MA1SONY[[#This Row],[Adj Close]]-N556)^2</f>
        <v>18.472374202500124</v>
      </c>
      <c r="Q556" s="18">
        <f>ABS(MA1SONY[[#This Row],[Erorr 3]])</f>
        <v>4.2979500000000144</v>
      </c>
      <c r="R556" s="36">
        <f>MA1SONY[[#This Row],[Abs Erorr 3]]/MA1SONY[[#This Row],[Adj Close]]</f>
        <v>2.7355213940246904E-2</v>
      </c>
    </row>
    <row r="557" spans="2:18">
      <c r="B557" s="26">
        <v>44588.291666666664</v>
      </c>
      <c r="C557" s="22">
        <v>156.65389999999999</v>
      </c>
      <c r="D557" s="31">
        <f t="shared" si="41"/>
        <v>157.1163</v>
      </c>
      <c r="E557" s="32">
        <f>MA1SONY[[#This Row],[Adj Close]]-MA1SONY[[#This Row],[Naive Trend ]]</f>
        <v>-0.46240000000000236</v>
      </c>
      <c r="F557" s="22">
        <f t="shared" si="40"/>
        <v>0.21381376000000218</v>
      </c>
      <c r="G557" s="22">
        <f>ABS(MA1SONY[[#This Row],[Erorr 1]])</f>
        <v>0.46240000000000236</v>
      </c>
      <c r="H557" s="33">
        <f>MA1SONY[[#This Row],[Abs Erorr 1]]/MA1SONY[[#This Row],[Adj Close]]</f>
        <v>2.9517298962873084E-3</v>
      </c>
      <c r="I557" s="31">
        <f t="shared" si="43"/>
        <v>157.77880000000002</v>
      </c>
      <c r="J557" s="34">
        <f>(MA1SONY[[#This Row],[Adj Close]]-MA1SONY[[#This Row],[3-MA]])</f>
        <v>-1.1249000000000251</v>
      </c>
      <c r="K557" s="18">
        <f t="shared" si="42"/>
        <v>1.2654000100000564</v>
      </c>
      <c r="L557" s="18">
        <f>ABS(MA1SONY[[#This Row],[Erorr 2]])</f>
        <v>1.1249000000000251</v>
      </c>
      <c r="M557" s="33">
        <f>MA1SONY[[#This Row],[Abs Erorr 2]]/MA1SONY[[#This Row],[Adj Close]]</f>
        <v>7.1807979245969945E-3</v>
      </c>
      <c r="N557" s="31">
        <f t="shared" si="44"/>
        <v>159.75640000000001</v>
      </c>
      <c r="O557" s="35">
        <f>MA1SONY[[#This Row],[Adj Close]]-MA1SONY[[#This Row],[6-MA]]</f>
        <v>-3.1025000000000205</v>
      </c>
      <c r="P557" s="18">
        <f>(MA1SONY[[#This Row],[Adj Close]]-N557)^2</f>
        <v>9.6255062500001269</v>
      </c>
      <c r="Q557" s="18">
        <f>ABS(MA1SONY[[#This Row],[Erorr 3]])</f>
        <v>3.1025000000000205</v>
      </c>
      <c r="R557" s="36">
        <f>MA1SONY[[#This Row],[Abs Erorr 3]]/MA1SONY[[#This Row],[Adj Close]]</f>
        <v>1.9804805370310093E-2</v>
      </c>
    </row>
    <row r="558" spans="2:18">
      <c r="B558" s="26">
        <v>44589.291666666664</v>
      </c>
      <c r="C558" s="22">
        <v>167.5848</v>
      </c>
      <c r="D558" s="31">
        <f t="shared" si="41"/>
        <v>156.65389999999999</v>
      </c>
      <c r="E558" s="32">
        <f>MA1SONY[[#This Row],[Adj Close]]-MA1SONY[[#This Row],[Naive Trend ]]</f>
        <v>10.930900000000008</v>
      </c>
      <c r="F558" s="22">
        <f t="shared" si="40"/>
        <v>119.48457481000018</v>
      </c>
      <c r="G558" s="22">
        <f>ABS(MA1SONY[[#This Row],[Erorr 1]])</f>
        <v>10.930900000000008</v>
      </c>
      <c r="H558" s="33">
        <f>MA1SONY[[#This Row],[Abs Erorr 1]]/MA1SONY[[#This Row],[Adj Close]]</f>
        <v>6.5226082556413281E-2</v>
      </c>
      <c r="I558" s="31">
        <f t="shared" si="43"/>
        <v>156.99170000000001</v>
      </c>
      <c r="J558" s="34">
        <f>(MA1SONY[[#This Row],[Adj Close]]-MA1SONY[[#This Row],[3-MA]])</f>
        <v>10.593099999999993</v>
      </c>
      <c r="K558" s="18">
        <f t="shared" si="42"/>
        <v>112.21376760999985</v>
      </c>
      <c r="L558" s="18">
        <f>ABS(MA1SONY[[#This Row],[Erorr 2]])</f>
        <v>10.593099999999993</v>
      </c>
      <c r="M558" s="33">
        <f>MA1SONY[[#This Row],[Abs Erorr 2]]/MA1SONY[[#This Row],[Adj Close]]</f>
        <v>6.3210386622175707E-2</v>
      </c>
      <c r="N558" s="31">
        <f t="shared" si="44"/>
        <v>158.60690000000002</v>
      </c>
      <c r="O558" s="35">
        <f>MA1SONY[[#This Row],[Adj Close]]-MA1SONY[[#This Row],[6-MA]]</f>
        <v>8.9778999999999769</v>
      </c>
      <c r="P558" s="18">
        <f>(MA1SONY[[#This Row],[Adj Close]]-N558)^2</f>
        <v>80.602688409999587</v>
      </c>
      <c r="Q558" s="18">
        <f>ABS(MA1SONY[[#This Row],[Erorr 3]])</f>
        <v>8.9778999999999769</v>
      </c>
      <c r="R558" s="36">
        <f>MA1SONY[[#This Row],[Abs Erorr 3]]/MA1SONY[[#This Row],[Adj Close]]</f>
        <v>5.3572281018326104E-2</v>
      </c>
    </row>
    <row r="559" spans="2:18">
      <c r="B559" s="26">
        <v>44592.291666666664</v>
      </c>
      <c r="C559" s="22">
        <v>171.9631</v>
      </c>
      <c r="D559" s="31">
        <f t="shared" si="41"/>
        <v>167.5848</v>
      </c>
      <c r="E559" s="32">
        <f>MA1SONY[[#This Row],[Adj Close]]-MA1SONY[[#This Row],[Naive Trend ]]</f>
        <v>4.3782999999999959</v>
      </c>
      <c r="F559" s="22">
        <f t="shared" si="40"/>
        <v>19.169510889999962</v>
      </c>
      <c r="G559" s="22">
        <f>ABS(MA1SONY[[#This Row],[Erorr 1]])</f>
        <v>4.3782999999999959</v>
      </c>
      <c r="H559" s="33">
        <f>MA1SONY[[#This Row],[Abs Erorr 1]]/MA1SONY[[#This Row],[Adj Close]]</f>
        <v>2.5460694765330444E-2</v>
      </c>
      <c r="I559" s="31">
        <f t="shared" si="43"/>
        <v>160.45166666666668</v>
      </c>
      <c r="J559" s="34">
        <f>(MA1SONY[[#This Row],[Adj Close]]-MA1SONY[[#This Row],[3-MA]])</f>
        <v>11.511433333333315</v>
      </c>
      <c r="K559" s="18">
        <f t="shared" si="42"/>
        <v>132.51309738777735</v>
      </c>
      <c r="L559" s="18">
        <f>ABS(MA1SONY[[#This Row],[Erorr 2]])</f>
        <v>11.511433333333315</v>
      </c>
      <c r="M559" s="33">
        <f>MA1SONY[[#This Row],[Abs Erorr 2]]/MA1SONY[[#This Row],[Adj Close]]</f>
        <v>6.6941299228342105E-2</v>
      </c>
      <c r="N559" s="31">
        <f t="shared" si="44"/>
        <v>159.56126666666665</v>
      </c>
      <c r="O559" s="35">
        <f>MA1SONY[[#This Row],[Adj Close]]-MA1SONY[[#This Row],[6-MA]]</f>
        <v>12.401833333333343</v>
      </c>
      <c r="P559" s="18">
        <f>(MA1SONY[[#This Row],[Adj Close]]-N559)^2</f>
        <v>153.80547002777803</v>
      </c>
      <c r="Q559" s="18">
        <f>ABS(MA1SONY[[#This Row],[Erorr 3]])</f>
        <v>12.401833333333343</v>
      </c>
      <c r="R559" s="36">
        <f>MA1SONY[[#This Row],[Abs Erorr 3]]/MA1SONY[[#This Row],[Adj Close]]</f>
        <v>7.2119154244912678E-2</v>
      </c>
    </row>
    <row r="560" spans="2:18">
      <c r="B560" s="26">
        <v>44593.291666666664</v>
      </c>
      <c r="C560" s="22">
        <v>171.79589999999999</v>
      </c>
      <c r="D560" s="31">
        <f t="shared" si="41"/>
        <v>171.9631</v>
      </c>
      <c r="E560" s="32">
        <f>MA1SONY[[#This Row],[Adj Close]]-MA1SONY[[#This Row],[Naive Trend ]]</f>
        <v>-0.16720000000000823</v>
      </c>
      <c r="F560" s="22">
        <f t="shared" si="40"/>
        <v>2.7955840000002754E-2</v>
      </c>
      <c r="G560" s="22">
        <f>ABS(MA1SONY[[#This Row],[Erorr 1]])</f>
        <v>0.16720000000000823</v>
      </c>
      <c r="H560" s="33">
        <f>MA1SONY[[#This Row],[Abs Erorr 1]]/MA1SONY[[#This Row],[Adj Close]]</f>
        <v>9.7324790638198141E-4</v>
      </c>
      <c r="I560" s="31">
        <f t="shared" si="43"/>
        <v>165.4006</v>
      </c>
      <c r="J560" s="34">
        <f>(MA1SONY[[#This Row],[Adj Close]]-MA1SONY[[#This Row],[3-MA]])</f>
        <v>6.3952999999999918</v>
      </c>
      <c r="K560" s="18">
        <f t="shared" si="42"/>
        <v>40.899862089999893</v>
      </c>
      <c r="L560" s="18">
        <f>ABS(MA1SONY[[#This Row],[Erorr 2]])</f>
        <v>6.3952999999999918</v>
      </c>
      <c r="M560" s="33">
        <f>MA1SONY[[#This Row],[Abs Erorr 2]]/MA1SONY[[#This Row],[Adj Close]]</f>
        <v>3.7226150333040497E-2</v>
      </c>
      <c r="N560" s="31">
        <f t="shared" si="44"/>
        <v>161.58969999999999</v>
      </c>
      <c r="O560" s="35">
        <f>MA1SONY[[#This Row],[Adj Close]]-MA1SONY[[#This Row],[6-MA]]</f>
        <v>10.206199999999995</v>
      </c>
      <c r="P560" s="18">
        <f>(MA1SONY[[#This Row],[Adj Close]]-N560)^2</f>
        <v>104.1665184399999</v>
      </c>
      <c r="Q560" s="18">
        <f>ABS(MA1SONY[[#This Row],[Erorr 3]])</f>
        <v>10.206199999999995</v>
      </c>
      <c r="R560" s="36">
        <f>MA1SONY[[#This Row],[Abs Erorr 3]]/MA1SONY[[#This Row],[Adj Close]]</f>
        <v>5.9408868314086635E-2</v>
      </c>
    </row>
    <row r="561" spans="2:18">
      <c r="B561" s="26">
        <v>44594.291666666664</v>
      </c>
      <c r="C561" s="22">
        <v>173.006</v>
      </c>
      <c r="D561" s="31">
        <f t="shared" si="41"/>
        <v>171.79589999999999</v>
      </c>
      <c r="E561" s="32">
        <f>MA1SONY[[#This Row],[Adj Close]]-MA1SONY[[#This Row],[Naive Trend ]]</f>
        <v>1.2101000000000113</v>
      </c>
      <c r="F561" s="22">
        <f t="shared" si="40"/>
        <v>1.4643420100000273</v>
      </c>
      <c r="G561" s="22">
        <f>ABS(MA1SONY[[#This Row],[Erorr 1]])</f>
        <v>1.2101000000000113</v>
      </c>
      <c r="H561" s="33">
        <f>MA1SONY[[#This Row],[Abs Erorr 1]]/MA1SONY[[#This Row],[Adj Close]]</f>
        <v>6.9945551021352512E-3</v>
      </c>
      <c r="I561" s="31">
        <f t="shared" si="43"/>
        <v>170.44793333333334</v>
      </c>
      <c r="J561" s="34">
        <f>(MA1SONY[[#This Row],[Adj Close]]-MA1SONY[[#This Row],[3-MA]])</f>
        <v>2.5580666666666616</v>
      </c>
      <c r="K561" s="18">
        <f t="shared" si="42"/>
        <v>6.5437050711110851</v>
      </c>
      <c r="L561" s="18">
        <f>ABS(MA1SONY[[#This Row],[Erorr 2]])</f>
        <v>2.5580666666666616</v>
      </c>
      <c r="M561" s="33">
        <f>MA1SONY[[#This Row],[Abs Erorr 2]]/MA1SONY[[#This Row],[Adj Close]]</f>
        <v>1.4785999714846084E-2</v>
      </c>
      <c r="N561" s="31">
        <f t="shared" si="44"/>
        <v>163.71981666666665</v>
      </c>
      <c r="O561" s="35">
        <f>MA1SONY[[#This Row],[Adj Close]]-MA1SONY[[#This Row],[6-MA]]</f>
        <v>9.286183333333355</v>
      </c>
      <c r="P561" s="18">
        <f>(MA1SONY[[#This Row],[Adj Close]]-N561)^2</f>
        <v>86.233200900278177</v>
      </c>
      <c r="Q561" s="18">
        <f>ABS(MA1SONY[[#This Row],[Erorr 3]])</f>
        <v>9.286183333333355</v>
      </c>
      <c r="R561" s="36">
        <f>MA1SONY[[#This Row],[Abs Erorr 3]]/MA1SONY[[#This Row],[Adj Close]]</f>
        <v>5.3675498730294646E-2</v>
      </c>
    </row>
    <row r="562" spans="2:18">
      <c r="B562" s="26">
        <v>44595.291666666664</v>
      </c>
      <c r="C562" s="22">
        <v>170.11340000000001</v>
      </c>
      <c r="D562" s="31">
        <f t="shared" si="41"/>
        <v>173.006</v>
      </c>
      <c r="E562" s="32">
        <f>MA1SONY[[#This Row],[Adj Close]]-MA1SONY[[#This Row],[Naive Trend ]]</f>
        <v>-2.8925999999999874</v>
      </c>
      <c r="F562" s="22">
        <f t="shared" si="40"/>
        <v>8.367134759999928</v>
      </c>
      <c r="G562" s="22">
        <f>ABS(MA1SONY[[#This Row],[Erorr 1]])</f>
        <v>2.8925999999999874</v>
      </c>
      <c r="H562" s="33">
        <f>MA1SONY[[#This Row],[Abs Erorr 1]]/MA1SONY[[#This Row],[Adj Close]]</f>
        <v>1.7003951481776199E-2</v>
      </c>
      <c r="I562" s="31">
        <f t="shared" si="43"/>
        <v>172.255</v>
      </c>
      <c r="J562" s="34">
        <f>(MA1SONY[[#This Row],[Adj Close]]-MA1SONY[[#This Row],[3-MA]])</f>
        <v>-2.1415999999999826</v>
      </c>
      <c r="K562" s="18">
        <f t="shared" si="42"/>
        <v>4.5864505599999257</v>
      </c>
      <c r="L562" s="18">
        <f>ABS(MA1SONY[[#This Row],[Erorr 2]])</f>
        <v>2.1415999999999826</v>
      </c>
      <c r="M562" s="33">
        <f>MA1SONY[[#This Row],[Abs Erorr 2]]/MA1SONY[[#This Row],[Adj Close]]</f>
        <v>1.2589249289003585E-2</v>
      </c>
      <c r="N562" s="31">
        <f t="shared" si="44"/>
        <v>166.35333333333332</v>
      </c>
      <c r="O562" s="35">
        <f>MA1SONY[[#This Row],[Adj Close]]-MA1SONY[[#This Row],[6-MA]]</f>
        <v>3.7600666666666882</v>
      </c>
      <c r="P562" s="18">
        <f>(MA1SONY[[#This Row],[Adj Close]]-N562)^2</f>
        <v>14.13810133777794</v>
      </c>
      <c r="Q562" s="18">
        <f>ABS(MA1SONY[[#This Row],[Erorr 3]])</f>
        <v>3.7600666666666882</v>
      </c>
      <c r="R562" s="36">
        <f>MA1SONY[[#This Row],[Abs Erorr 3]]/MA1SONY[[#This Row],[Adj Close]]</f>
        <v>2.2103295017715758E-2</v>
      </c>
    </row>
    <row r="563" spans="2:18">
      <c r="B563" s="26">
        <v>44596.291666666664</v>
      </c>
      <c r="C563" s="22">
        <v>169.8278</v>
      </c>
      <c r="D563" s="31">
        <f t="shared" si="41"/>
        <v>170.11340000000001</v>
      </c>
      <c r="E563" s="32">
        <f>MA1SONY[[#This Row],[Adj Close]]-MA1SONY[[#This Row],[Naive Trend ]]</f>
        <v>-0.28560000000001651</v>
      </c>
      <c r="F563" s="22">
        <f t="shared" si="40"/>
        <v>8.1567360000009428E-2</v>
      </c>
      <c r="G563" s="22">
        <f>ABS(MA1SONY[[#This Row],[Erorr 1]])</f>
        <v>0.28560000000001651</v>
      </c>
      <c r="H563" s="33">
        <f>MA1SONY[[#This Row],[Abs Erorr 1]]/MA1SONY[[#This Row],[Adj Close]]</f>
        <v>1.6817034666881188E-3</v>
      </c>
      <c r="I563" s="31">
        <f t="shared" si="43"/>
        <v>171.63843333333332</v>
      </c>
      <c r="J563" s="34">
        <f>(MA1SONY[[#This Row],[Adj Close]]-MA1SONY[[#This Row],[3-MA]])</f>
        <v>-1.8106333333333282</v>
      </c>
      <c r="K563" s="18">
        <f t="shared" si="42"/>
        <v>3.2783930677777593</v>
      </c>
      <c r="L563" s="18">
        <f>ABS(MA1SONY[[#This Row],[Erorr 2]])</f>
        <v>1.8106333333333282</v>
      </c>
      <c r="M563" s="33">
        <f>MA1SONY[[#This Row],[Abs Erorr 2]]/MA1SONY[[#This Row],[Adj Close]]</f>
        <v>1.0661583871034826E-2</v>
      </c>
      <c r="N563" s="31">
        <f t="shared" si="44"/>
        <v>168.51951666666665</v>
      </c>
      <c r="O563" s="35">
        <f>MA1SONY[[#This Row],[Adj Close]]-MA1SONY[[#This Row],[6-MA]]</f>
        <v>1.3082833333333497</v>
      </c>
      <c r="P563" s="18">
        <f>(MA1SONY[[#This Row],[Adj Close]]-N563)^2</f>
        <v>1.7116052802778206</v>
      </c>
      <c r="Q563" s="18">
        <f>ABS(MA1SONY[[#This Row],[Erorr 3]])</f>
        <v>1.3082833333333497</v>
      </c>
      <c r="R563" s="36">
        <f>MA1SONY[[#This Row],[Abs Erorr 3]]/MA1SONY[[#This Row],[Adj Close]]</f>
        <v>7.7035875948069142E-3</v>
      </c>
    </row>
    <row r="564" spans="2:18">
      <c r="B564" s="26">
        <v>44599.291666666664</v>
      </c>
      <c r="C564" s="22">
        <v>169.1086</v>
      </c>
      <c r="D564" s="31">
        <f t="shared" si="41"/>
        <v>169.8278</v>
      </c>
      <c r="E564" s="32">
        <f>MA1SONY[[#This Row],[Adj Close]]-MA1SONY[[#This Row],[Naive Trend ]]</f>
        <v>-0.71920000000000073</v>
      </c>
      <c r="F564" s="22">
        <f t="shared" si="40"/>
        <v>0.51724864000000104</v>
      </c>
      <c r="G564" s="22">
        <f>ABS(MA1SONY[[#This Row],[Erorr 1]])</f>
        <v>0.71920000000000073</v>
      </c>
      <c r="H564" s="33">
        <f>MA1SONY[[#This Row],[Abs Erorr 1]]/MA1SONY[[#This Row],[Adj Close]]</f>
        <v>4.2528883806027653E-3</v>
      </c>
      <c r="I564" s="31">
        <f t="shared" si="43"/>
        <v>170.98240000000001</v>
      </c>
      <c r="J564" s="34">
        <f>(MA1SONY[[#This Row],[Adj Close]]-MA1SONY[[#This Row],[3-MA]])</f>
        <v>-1.873800000000017</v>
      </c>
      <c r="K564" s="18">
        <f t="shared" si="42"/>
        <v>3.5111264400000639</v>
      </c>
      <c r="L564" s="18">
        <f>ABS(MA1SONY[[#This Row],[Erorr 2]])</f>
        <v>1.873800000000017</v>
      </c>
      <c r="M564" s="33">
        <f>MA1SONY[[#This Row],[Abs Erorr 2]]/MA1SONY[[#This Row],[Adj Close]]</f>
        <v>1.1080453625658406E-2</v>
      </c>
      <c r="N564" s="31">
        <f t="shared" si="44"/>
        <v>170.71516666666665</v>
      </c>
      <c r="O564" s="35">
        <f>MA1SONY[[#This Row],[Adj Close]]-MA1SONY[[#This Row],[6-MA]]</f>
        <v>-1.6065666666666516</v>
      </c>
      <c r="P564" s="18">
        <f>(MA1SONY[[#This Row],[Adj Close]]-N564)^2</f>
        <v>2.5810564544443961</v>
      </c>
      <c r="Q564" s="18">
        <f>ABS(MA1SONY[[#This Row],[Erorr 3]])</f>
        <v>1.6065666666666516</v>
      </c>
      <c r="R564" s="36">
        <f>MA1SONY[[#This Row],[Abs Erorr 3]]/MA1SONY[[#This Row],[Adj Close]]</f>
        <v>9.500206770481523E-3</v>
      </c>
    </row>
    <row r="565" spans="2:18">
      <c r="B565" s="26">
        <v>44600.291666666664</v>
      </c>
      <c r="C565" s="22">
        <v>172.23150000000001</v>
      </c>
      <c r="D565" s="31">
        <f t="shared" si="41"/>
        <v>169.1086</v>
      </c>
      <c r="E565" s="32">
        <f>MA1SONY[[#This Row],[Adj Close]]-MA1SONY[[#This Row],[Naive Trend ]]</f>
        <v>3.1229000000000156</v>
      </c>
      <c r="F565" s="22">
        <f t="shared" si="40"/>
        <v>9.7525044100000979</v>
      </c>
      <c r="G565" s="22">
        <f>ABS(MA1SONY[[#This Row],[Erorr 1]])</f>
        <v>3.1229000000000156</v>
      </c>
      <c r="H565" s="33">
        <f>MA1SONY[[#This Row],[Abs Erorr 1]]/MA1SONY[[#This Row],[Adj Close]]</f>
        <v>1.8131990954035792E-2</v>
      </c>
      <c r="I565" s="31">
        <f t="shared" si="43"/>
        <v>169.68326666666667</v>
      </c>
      <c r="J565" s="34">
        <f>(MA1SONY[[#This Row],[Adj Close]]-MA1SONY[[#This Row],[3-MA]])</f>
        <v>2.5482333333333429</v>
      </c>
      <c r="K565" s="18">
        <f t="shared" si="42"/>
        <v>6.4934931211111602</v>
      </c>
      <c r="L565" s="18">
        <f>ABS(MA1SONY[[#This Row],[Erorr 2]])</f>
        <v>2.5482333333333429</v>
      </c>
      <c r="M565" s="33">
        <f>MA1SONY[[#This Row],[Abs Erorr 2]]/MA1SONY[[#This Row],[Adj Close]]</f>
        <v>1.4795396506059244E-2</v>
      </c>
      <c r="N565" s="31">
        <f t="shared" si="44"/>
        <v>170.96913333333336</v>
      </c>
      <c r="O565" s="35">
        <f>MA1SONY[[#This Row],[Adj Close]]-MA1SONY[[#This Row],[6-MA]]</f>
        <v>1.2623666666666509</v>
      </c>
      <c r="P565" s="18">
        <f>(MA1SONY[[#This Row],[Adj Close]]-N565)^2</f>
        <v>1.5935696011110712</v>
      </c>
      <c r="Q565" s="18">
        <f>ABS(MA1SONY[[#This Row],[Erorr 3]])</f>
        <v>1.2623666666666509</v>
      </c>
      <c r="R565" s="36">
        <f>MA1SONY[[#This Row],[Abs Erorr 3]]/MA1SONY[[#This Row],[Adj Close]]</f>
        <v>7.3294761217701223E-3</v>
      </c>
    </row>
    <row r="566" spans="2:18">
      <c r="B566" s="26">
        <v>44601.291666666664</v>
      </c>
      <c r="C566" s="22">
        <v>173.65989999999999</v>
      </c>
      <c r="D566" s="31">
        <f t="shared" si="41"/>
        <v>172.23150000000001</v>
      </c>
      <c r="E566" s="32">
        <f>MA1SONY[[#This Row],[Adj Close]]-MA1SONY[[#This Row],[Naive Trend ]]</f>
        <v>1.4283999999999821</v>
      </c>
      <c r="F566" s="22">
        <f t="shared" si="40"/>
        <v>2.0403265599999489</v>
      </c>
      <c r="G566" s="22">
        <f>ABS(MA1SONY[[#This Row],[Erorr 1]])</f>
        <v>1.4283999999999821</v>
      </c>
      <c r="H566" s="33">
        <f>MA1SONY[[#This Row],[Abs Erorr 1]]/MA1SONY[[#This Row],[Adj Close]]</f>
        <v>8.225272501020571E-3</v>
      </c>
      <c r="I566" s="31">
        <f t="shared" si="43"/>
        <v>170.38930000000002</v>
      </c>
      <c r="J566" s="34">
        <f>(MA1SONY[[#This Row],[Adj Close]]-MA1SONY[[#This Row],[3-MA]])</f>
        <v>3.2705999999999733</v>
      </c>
      <c r="K566" s="18">
        <f t="shared" si="42"/>
        <v>10.696824359999825</v>
      </c>
      <c r="L566" s="18">
        <f>ABS(MA1SONY[[#This Row],[Erorr 2]])</f>
        <v>3.2705999999999733</v>
      </c>
      <c r="M566" s="33">
        <f>MA1SONY[[#This Row],[Abs Erorr 2]]/MA1SONY[[#This Row],[Adj Close]]</f>
        <v>1.8833363372891345E-2</v>
      </c>
      <c r="N566" s="31">
        <f t="shared" si="44"/>
        <v>171.01386666666667</v>
      </c>
      <c r="O566" s="35">
        <f>MA1SONY[[#This Row],[Adj Close]]-MA1SONY[[#This Row],[6-MA]]</f>
        <v>2.646033333333321</v>
      </c>
      <c r="P566" s="18">
        <f>(MA1SONY[[#This Row],[Adj Close]]-N566)^2</f>
        <v>7.0014924011110455</v>
      </c>
      <c r="Q566" s="18">
        <f>ABS(MA1SONY[[#This Row],[Erorr 3]])</f>
        <v>2.646033333333321</v>
      </c>
      <c r="R566" s="36">
        <f>MA1SONY[[#This Row],[Abs Erorr 3]]/MA1SONY[[#This Row],[Adj Close]]</f>
        <v>1.5236870073824304E-2</v>
      </c>
    </row>
    <row r="567" spans="2:18">
      <c r="B567" s="26">
        <v>44602.291666666664</v>
      </c>
      <c r="C567" s="22">
        <v>169.56180000000001</v>
      </c>
      <c r="D567" s="31">
        <f t="shared" si="41"/>
        <v>173.65989999999999</v>
      </c>
      <c r="E567" s="32">
        <f>MA1SONY[[#This Row],[Adj Close]]-MA1SONY[[#This Row],[Naive Trend ]]</f>
        <v>-4.0980999999999881</v>
      </c>
      <c r="F567" s="22">
        <f t="shared" si="40"/>
        <v>16.794423609999903</v>
      </c>
      <c r="G567" s="22">
        <f>ABS(MA1SONY[[#This Row],[Erorr 1]])</f>
        <v>4.0980999999999881</v>
      </c>
      <c r="H567" s="33">
        <f>MA1SONY[[#This Row],[Abs Erorr 1]]/MA1SONY[[#This Row],[Adj Close]]</f>
        <v>2.4168769144937055E-2</v>
      </c>
      <c r="I567" s="31">
        <f t="shared" si="43"/>
        <v>171.66666666666666</v>
      </c>
      <c r="J567" s="34">
        <f>(MA1SONY[[#This Row],[Adj Close]]-MA1SONY[[#This Row],[3-MA]])</f>
        <v>-2.104866666666652</v>
      </c>
      <c r="K567" s="18">
        <f t="shared" si="42"/>
        <v>4.4304636844443825</v>
      </c>
      <c r="L567" s="18">
        <f>ABS(MA1SONY[[#This Row],[Erorr 2]])</f>
        <v>2.104866666666652</v>
      </c>
      <c r="M567" s="33">
        <f>MA1SONY[[#This Row],[Abs Erorr 2]]/MA1SONY[[#This Row],[Adj Close]]</f>
        <v>1.2413566420424011E-2</v>
      </c>
      <c r="N567" s="31">
        <f t="shared" si="44"/>
        <v>171.32453333333333</v>
      </c>
      <c r="O567" s="35">
        <f>MA1SONY[[#This Row],[Adj Close]]-MA1SONY[[#This Row],[6-MA]]</f>
        <v>-1.7627333333333297</v>
      </c>
      <c r="P567" s="18">
        <f>(MA1SONY[[#This Row],[Adj Close]]-N567)^2</f>
        <v>3.1072288044444316</v>
      </c>
      <c r="Q567" s="18">
        <f>ABS(MA1SONY[[#This Row],[Erorr 3]])</f>
        <v>1.7627333333333297</v>
      </c>
      <c r="R567" s="36">
        <f>MA1SONY[[#This Row],[Abs Erorr 3]]/MA1SONY[[#This Row],[Adj Close]]</f>
        <v>1.0395816353290243E-2</v>
      </c>
    </row>
    <row r="568" spans="2:18">
      <c r="B568" s="26">
        <v>44603.291666666664</v>
      </c>
      <c r="C568" s="22">
        <v>166.1335</v>
      </c>
      <c r="D568" s="31">
        <f t="shared" si="41"/>
        <v>169.56180000000001</v>
      </c>
      <c r="E568" s="32">
        <f>MA1SONY[[#This Row],[Adj Close]]-MA1SONY[[#This Row],[Naive Trend ]]</f>
        <v>-3.4283000000000072</v>
      </c>
      <c r="F568" s="22">
        <f t="shared" si="40"/>
        <v>11.75324089000005</v>
      </c>
      <c r="G568" s="22">
        <f>ABS(MA1SONY[[#This Row],[Erorr 1]])</f>
        <v>3.4283000000000072</v>
      </c>
      <c r="H568" s="33">
        <f>MA1SONY[[#This Row],[Abs Erorr 1]]/MA1SONY[[#This Row],[Adj Close]]</f>
        <v>2.0635813968886512E-2</v>
      </c>
      <c r="I568" s="31">
        <f t="shared" si="43"/>
        <v>171.81773333333331</v>
      </c>
      <c r="J568" s="34">
        <f>(MA1SONY[[#This Row],[Adj Close]]-MA1SONY[[#This Row],[3-MA]])</f>
        <v>-5.6842333333333102</v>
      </c>
      <c r="K568" s="18">
        <f t="shared" si="42"/>
        <v>32.310508587777512</v>
      </c>
      <c r="L568" s="18">
        <f>ABS(MA1SONY[[#This Row],[Erorr 2]])</f>
        <v>5.6842333333333102</v>
      </c>
      <c r="M568" s="33">
        <f>MA1SONY[[#This Row],[Abs Erorr 2]]/MA1SONY[[#This Row],[Adj Close]]</f>
        <v>3.4214853315756966E-2</v>
      </c>
      <c r="N568" s="31">
        <f t="shared" si="44"/>
        <v>170.75049999999999</v>
      </c>
      <c r="O568" s="35">
        <f>MA1SONY[[#This Row],[Adj Close]]-MA1SONY[[#This Row],[6-MA]]</f>
        <v>-4.6169999999999902</v>
      </c>
      <c r="P568" s="18">
        <f>(MA1SONY[[#This Row],[Adj Close]]-N568)^2</f>
        <v>21.316688999999911</v>
      </c>
      <c r="Q568" s="18">
        <f>ABS(MA1SONY[[#This Row],[Erorr 3]])</f>
        <v>4.6169999999999902</v>
      </c>
      <c r="R568" s="36">
        <f>MA1SONY[[#This Row],[Abs Erorr 3]]/MA1SONY[[#This Row],[Adj Close]]</f>
        <v>2.7790903099013685E-2</v>
      </c>
    </row>
    <row r="569" spans="2:18">
      <c r="B569" s="26">
        <v>44606.291666666664</v>
      </c>
      <c r="C569" s="22">
        <v>166.3699</v>
      </c>
      <c r="D569" s="31">
        <f t="shared" si="41"/>
        <v>166.1335</v>
      </c>
      <c r="E569" s="32">
        <f>MA1SONY[[#This Row],[Adj Close]]-MA1SONY[[#This Row],[Naive Trend ]]</f>
        <v>0.23640000000000327</v>
      </c>
      <c r="F569" s="22">
        <f t="shared" si="40"/>
        <v>5.5884960000001545E-2</v>
      </c>
      <c r="G569" s="22">
        <f>ABS(MA1SONY[[#This Row],[Erorr 1]])</f>
        <v>0.23640000000000327</v>
      </c>
      <c r="H569" s="33">
        <f>MA1SONY[[#This Row],[Abs Erorr 1]]/MA1SONY[[#This Row],[Adj Close]]</f>
        <v>1.4209301081505926E-3</v>
      </c>
      <c r="I569" s="31">
        <f t="shared" si="43"/>
        <v>169.78506666666667</v>
      </c>
      <c r="J569" s="34">
        <f>(MA1SONY[[#This Row],[Adj Close]]-MA1SONY[[#This Row],[3-MA]])</f>
        <v>-3.4151666666666642</v>
      </c>
      <c r="K569" s="18">
        <f t="shared" si="42"/>
        <v>11.663363361111095</v>
      </c>
      <c r="L569" s="18">
        <f>ABS(MA1SONY[[#This Row],[Erorr 2]])</f>
        <v>3.4151666666666642</v>
      </c>
      <c r="M569" s="33">
        <f>MA1SONY[[#This Row],[Abs Erorr 2]]/MA1SONY[[#This Row],[Adj Close]]</f>
        <v>2.0527551357947947E-2</v>
      </c>
      <c r="N569" s="31">
        <f t="shared" si="44"/>
        <v>170.08718333333334</v>
      </c>
      <c r="O569" s="35">
        <f>MA1SONY[[#This Row],[Adj Close]]-MA1SONY[[#This Row],[6-MA]]</f>
        <v>-3.7172833333333415</v>
      </c>
      <c r="P569" s="18">
        <f>(MA1SONY[[#This Row],[Adj Close]]-N569)^2</f>
        <v>13.818195380277839</v>
      </c>
      <c r="Q569" s="18">
        <f>ABS(MA1SONY[[#This Row],[Erorr 3]])</f>
        <v>3.7172833333333415</v>
      </c>
      <c r="R569" s="36">
        <f>MA1SONY[[#This Row],[Abs Erorr 3]]/MA1SONY[[#This Row],[Adj Close]]</f>
        <v>2.2343484809051045E-2</v>
      </c>
    </row>
    <row r="570" spans="2:18">
      <c r="B570" s="26">
        <v>44607.291666666664</v>
      </c>
      <c r="C570" s="22">
        <v>170.2218</v>
      </c>
      <c r="D570" s="31">
        <f t="shared" si="41"/>
        <v>166.3699</v>
      </c>
      <c r="E570" s="32">
        <f>MA1SONY[[#This Row],[Adj Close]]-MA1SONY[[#This Row],[Naive Trend ]]</f>
        <v>3.8519000000000005</v>
      </c>
      <c r="F570" s="22">
        <f t="shared" si="40"/>
        <v>14.837133610000004</v>
      </c>
      <c r="G570" s="22">
        <f>ABS(MA1SONY[[#This Row],[Erorr 1]])</f>
        <v>3.8519000000000005</v>
      </c>
      <c r="H570" s="33">
        <f>MA1SONY[[#This Row],[Abs Erorr 1]]/MA1SONY[[#This Row],[Adj Close]]</f>
        <v>2.2628711481138142E-2</v>
      </c>
      <c r="I570" s="31">
        <f t="shared" si="43"/>
        <v>167.35506666666666</v>
      </c>
      <c r="J570" s="34">
        <f>(MA1SONY[[#This Row],[Adj Close]]-MA1SONY[[#This Row],[3-MA]])</f>
        <v>2.8667333333333431</v>
      </c>
      <c r="K570" s="18">
        <f t="shared" si="42"/>
        <v>8.2181600044445009</v>
      </c>
      <c r="L570" s="18">
        <f>ABS(MA1SONY[[#This Row],[Erorr 2]])</f>
        <v>2.8667333333333431</v>
      </c>
      <c r="M570" s="33">
        <f>MA1SONY[[#This Row],[Abs Erorr 2]]/MA1SONY[[#This Row],[Adj Close]]</f>
        <v>1.6841164488528161E-2</v>
      </c>
      <c r="N570" s="31">
        <f t="shared" si="44"/>
        <v>169.51086666666666</v>
      </c>
      <c r="O570" s="35">
        <f>MA1SONY[[#This Row],[Adj Close]]-MA1SONY[[#This Row],[6-MA]]</f>
        <v>0.71093333333334385</v>
      </c>
      <c r="P570" s="18">
        <f>(MA1SONY[[#This Row],[Adj Close]]-N570)^2</f>
        <v>0.5054262044444594</v>
      </c>
      <c r="Q570" s="18">
        <f>ABS(MA1SONY[[#This Row],[Erorr 3]])</f>
        <v>0.71093333333334385</v>
      </c>
      <c r="R570" s="36">
        <f>MA1SONY[[#This Row],[Abs Erorr 3]]/MA1SONY[[#This Row],[Adj Close]]</f>
        <v>4.1765116649767767E-3</v>
      </c>
    </row>
    <row r="571" spans="2:18">
      <c r="B571" s="26">
        <v>44608.291666666664</v>
      </c>
      <c r="C571" s="22">
        <v>169.9854</v>
      </c>
      <c r="D571" s="31">
        <f t="shared" si="41"/>
        <v>170.2218</v>
      </c>
      <c r="E571" s="32">
        <f>MA1SONY[[#This Row],[Adj Close]]-MA1SONY[[#This Row],[Naive Trend ]]</f>
        <v>-0.23640000000000327</v>
      </c>
      <c r="F571" s="22">
        <f t="shared" si="40"/>
        <v>5.5884960000001545E-2</v>
      </c>
      <c r="G571" s="22">
        <f>ABS(MA1SONY[[#This Row],[Erorr 1]])</f>
        <v>0.23640000000000327</v>
      </c>
      <c r="H571" s="33">
        <f>MA1SONY[[#This Row],[Abs Erorr 1]]/MA1SONY[[#This Row],[Adj Close]]</f>
        <v>1.3907076725413082E-3</v>
      </c>
      <c r="I571" s="31">
        <f t="shared" si="43"/>
        <v>167.57506666666666</v>
      </c>
      <c r="J571" s="34">
        <f>(MA1SONY[[#This Row],[Adj Close]]-MA1SONY[[#This Row],[3-MA]])</f>
        <v>2.410333333333341</v>
      </c>
      <c r="K571" s="18">
        <f t="shared" si="42"/>
        <v>5.8097067777778149</v>
      </c>
      <c r="L571" s="18">
        <f>ABS(MA1SONY[[#This Row],[Erorr 2]])</f>
        <v>2.410333333333341</v>
      </c>
      <c r="M571" s="33">
        <f>MA1SONY[[#This Row],[Abs Erorr 2]]/MA1SONY[[#This Row],[Adj Close]]</f>
        <v>1.4179649154182307E-2</v>
      </c>
      <c r="N571" s="31">
        <f t="shared" si="44"/>
        <v>169.69640000000001</v>
      </c>
      <c r="O571" s="35">
        <f>MA1SONY[[#This Row],[Adj Close]]-MA1SONY[[#This Row],[6-MA]]</f>
        <v>0.28899999999998727</v>
      </c>
      <c r="P571" s="18">
        <f>(MA1SONY[[#This Row],[Adj Close]]-N571)^2</f>
        <v>8.3520999999992643E-2</v>
      </c>
      <c r="Q571" s="18">
        <f>ABS(MA1SONY[[#This Row],[Erorr 3]])</f>
        <v>0.28899999999998727</v>
      </c>
      <c r="R571" s="36">
        <f>MA1SONY[[#This Row],[Abs Erorr 3]]/MA1SONY[[#This Row],[Adj Close]]</f>
        <v>1.7001460125398256E-3</v>
      </c>
    </row>
    <row r="572" spans="2:18">
      <c r="B572" s="26">
        <v>44609.291666666664</v>
      </c>
      <c r="C572" s="22">
        <v>166.3699</v>
      </c>
      <c r="D572" s="31">
        <f t="shared" si="41"/>
        <v>169.9854</v>
      </c>
      <c r="E572" s="32">
        <f>MA1SONY[[#This Row],[Adj Close]]-MA1SONY[[#This Row],[Naive Trend ]]</f>
        <v>-3.6154999999999973</v>
      </c>
      <c r="F572" s="22">
        <f t="shared" si="40"/>
        <v>13.07184024999998</v>
      </c>
      <c r="G572" s="22">
        <f>ABS(MA1SONY[[#This Row],[Erorr 1]])</f>
        <v>3.6154999999999973</v>
      </c>
      <c r="H572" s="33">
        <f>MA1SONY[[#This Row],[Abs Erorr 1]]/MA1SONY[[#This Row],[Adj Close]]</f>
        <v>2.1731695456930593E-2</v>
      </c>
      <c r="I572" s="31">
        <f t="shared" si="43"/>
        <v>168.85903333333331</v>
      </c>
      <c r="J572" s="34">
        <f>(MA1SONY[[#This Row],[Adj Close]]-MA1SONY[[#This Row],[3-MA]])</f>
        <v>-2.4891333333333137</v>
      </c>
      <c r="K572" s="18">
        <f t="shared" si="42"/>
        <v>6.1957847511110131</v>
      </c>
      <c r="L572" s="18">
        <f>ABS(MA1SONY[[#This Row],[Erorr 2]])</f>
        <v>2.4891333333333137</v>
      </c>
      <c r="M572" s="33">
        <f>MA1SONY[[#This Row],[Abs Erorr 2]]/MA1SONY[[#This Row],[Adj Close]]</f>
        <v>1.4961440340670479E-2</v>
      </c>
      <c r="N572" s="31">
        <f t="shared" si="44"/>
        <v>169.32205000000002</v>
      </c>
      <c r="O572" s="35">
        <f>MA1SONY[[#This Row],[Adj Close]]-MA1SONY[[#This Row],[6-MA]]</f>
        <v>-2.9521500000000174</v>
      </c>
      <c r="P572" s="18">
        <f>(MA1SONY[[#This Row],[Adj Close]]-N572)^2</f>
        <v>8.7151896225001018</v>
      </c>
      <c r="Q572" s="18">
        <f>ABS(MA1SONY[[#This Row],[Erorr 3]])</f>
        <v>2.9521500000000174</v>
      </c>
      <c r="R572" s="36">
        <f>MA1SONY[[#This Row],[Abs Erorr 3]]/MA1SONY[[#This Row],[Adj Close]]</f>
        <v>1.7744495849309386E-2</v>
      </c>
    </row>
    <row r="573" spans="2:18">
      <c r="B573" s="26">
        <v>44610.291666666664</v>
      </c>
      <c r="C573" s="22">
        <v>164.8134</v>
      </c>
      <c r="D573" s="31">
        <f t="shared" si="41"/>
        <v>166.3699</v>
      </c>
      <c r="E573" s="32">
        <f>MA1SONY[[#This Row],[Adj Close]]-MA1SONY[[#This Row],[Naive Trend ]]</f>
        <v>-1.5564999999999998</v>
      </c>
      <c r="F573" s="22">
        <f t="shared" si="40"/>
        <v>2.4226922499999994</v>
      </c>
      <c r="G573" s="22">
        <f>ABS(MA1SONY[[#This Row],[Erorr 1]])</f>
        <v>1.5564999999999998</v>
      </c>
      <c r="H573" s="33">
        <f>MA1SONY[[#This Row],[Abs Erorr 1]]/MA1SONY[[#This Row],[Adj Close]]</f>
        <v>9.4440136542295692E-3</v>
      </c>
      <c r="I573" s="31">
        <f t="shared" si="43"/>
        <v>168.85903333333331</v>
      </c>
      <c r="J573" s="34">
        <f>(MA1SONY[[#This Row],[Adj Close]]-MA1SONY[[#This Row],[3-MA]])</f>
        <v>-4.0456333333333134</v>
      </c>
      <c r="K573" s="18">
        <f t="shared" si="42"/>
        <v>16.367149067777618</v>
      </c>
      <c r="L573" s="18">
        <f>ABS(MA1SONY[[#This Row],[Erorr 2]])</f>
        <v>4.0456333333333134</v>
      </c>
      <c r="M573" s="33">
        <f>MA1SONY[[#This Row],[Abs Erorr 2]]/MA1SONY[[#This Row],[Adj Close]]</f>
        <v>2.4546750041764282E-2</v>
      </c>
      <c r="N573" s="31">
        <f t="shared" si="44"/>
        <v>168.10705000000002</v>
      </c>
      <c r="O573" s="35">
        <f>MA1SONY[[#This Row],[Adj Close]]-MA1SONY[[#This Row],[6-MA]]</f>
        <v>-3.2936500000000137</v>
      </c>
      <c r="P573" s="18">
        <f>(MA1SONY[[#This Row],[Adj Close]]-N573)^2</f>
        <v>10.84813032250009</v>
      </c>
      <c r="Q573" s="18">
        <f>ABS(MA1SONY[[#This Row],[Erorr 3]])</f>
        <v>3.2936500000000137</v>
      </c>
      <c r="R573" s="36">
        <f>MA1SONY[[#This Row],[Abs Erorr 3]]/MA1SONY[[#This Row],[Adj Close]]</f>
        <v>1.9984115369260105E-2</v>
      </c>
    </row>
    <row r="574" spans="2:18">
      <c r="B574" s="26">
        <v>44614.291666666664</v>
      </c>
      <c r="C574" s="22">
        <v>161.8777</v>
      </c>
      <c r="D574" s="31">
        <f t="shared" si="41"/>
        <v>164.8134</v>
      </c>
      <c r="E574" s="32">
        <f>MA1SONY[[#This Row],[Adj Close]]-MA1SONY[[#This Row],[Naive Trend ]]</f>
        <v>-2.9356999999999971</v>
      </c>
      <c r="F574" s="22">
        <f t="shared" si="40"/>
        <v>8.6183344899999828</v>
      </c>
      <c r="G574" s="22">
        <f>ABS(MA1SONY[[#This Row],[Erorr 1]])</f>
        <v>2.9356999999999971</v>
      </c>
      <c r="H574" s="33">
        <f>MA1SONY[[#This Row],[Abs Erorr 1]]/MA1SONY[[#This Row],[Adj Close]]</f>
        <v>1.8135295967264157E-2</v>
      </c>
      <c r="I574" s="31">
        <f t="shared" si="43"/>
        <v>167.05623333333332</v>
      </c>
      <c r="J574" s="34">
        <f>(MA1SONY[[#This Row],[Adj Close]]-MA1SONY[[#This Row],[3-MA]])</f>
        <v>-5.1785333333333199</v>
      </c>
      <c r="K574" s="18">
        <f t="shared" si="42"/>
        <v>26.817207484444307</v>
      </c>
      <c r="L574" s="18">
        <f>ABS(MA1SONY[[#This Row],[Erorr 2]])</f>
        <v>5.1785333333333199</v>
      </c>
      <c r="M574" s="33">
        <f>MA1SONY[[#This Row],[Abs Erorr 2]]/MA1SONY[[#This Row],[Adj Close]]</f>
        <v>3.1990405925790395E-2</v>
      </c>
      <c r="N574" s="31">
        <f t="shared" si="44"/>
        <v>167.31565000000001</v>
      </c>
      <c r="O574" s="35">
        <f>MA1SONY[[#This Row],[Adj Close]]-MA1SONY[[#This Row],[6-MA]]</f>
        <v>-5.4379500000000007</v>
      </c>
      <c r="P574" s="18">
        <f>(MA1SONY[[#This Row],[Adj Close]]-N574)^2</f>
        <v>29.571300202500009</v>
      </c>
      <c r="Q574" s="18">
        <f>ABS(MA1SONY[[#This Row],[Erorr 3]])</f>
        <v>5.4379500000000007</v>
      </c>
      <c r="R574" s="36">
        <f>MA1SONY[[#This Row],[Abs Erorr 3]]/MA1SONY[[#This Row],[Adj Close]]</f>
        <v>3.3592953198618464E-2</v>
      </c>
    </row>
    <row r="575" spans="2:18">
      <c r="B575" s="26">
        <v>44615.291666666664</v>
      </c>
      <c r="C575" s="22">
        <v>157.6908</v>
      </c>
      <c r="D575" s="31">
        <f t="shared" si="41"/>
        <v>161.8777</v>
      </c>
      <c r="E575" s="32">
        <f>MA1SONY[[#This Row],[Adj Close]]-MA1SONY[[#This Row],[Naive Trend ]]</f>
        <v>-4.1869000000000085</v>
      </c>
      <c r="F575" s="22">
        <f t="shared" si="40"/>
        <v>17.530131610000073</v>
      </c>
      <c r="G575" s="22">
        <f>ABS(MA1SONY[[#This Row],[Erorr 1]])</f>
        <v>4.1869000000000085</v>
      </c>
      <c r="H575" s="33">
        <f>MA1SONY[[#This Row],[Abs Erorr 1]]/MA1SONY[[#This Row],[Adj Close]]</f>
        <v>2.6551327027321877E-2</v>
      </c>
      <c r="I575" s="31">
        <f t="shared" si="43"/>
        <v>164.35366666666667</v>
      </c>
      <c r="J575" s="34">
        <f>(MA1SONY[[#This Row],[Adj Close]]-MA1SONY[[#This Row],[3-MA]])</f>
        <v>-6.6628666666666732</v>
      </c>
      <c r="K575" s="18">
        <f t="shared" si="42"/>
        <v>44.393792217777865</v>
      </c>
      <c r="L575" s="18">
        <f>ABS(MA1SONY[[#This Row],[Erorr 2]])</f>
        <v>6.6628666666666732</v>
      </c>
      <c r="M575" s="33">
        <f>MA1SONY[[#This Row],[Abs Erorr 2]]/MA1SONY[[#This Row],[Adj Close]]</f>
        <v>4.2252729180565218E-2</v>
      </c>
      <c r="N575" s="31">
        <f t="shared" si="44"/>
        <v>166.60634999999999</v>
      </c>
      <c r="O575" s="35">
        <f>MA1SONY[[#This Row],[Adj Close]]-MA1SONY[[#This Row],[6-MA]]</f>
        <v>-8.9155499999999961</v>
      </c>
      <c r="P575" s="18">
        <f>(MA1SONY[[#This Row],[Adj Close]]-N575)^2</f>
        <v>79.487031802499928</v>
      </c>
      <c r="Q575" s="18">
        <f>ABS(MA1SONY[[#This Row],[Erorr 3]])</f>
        <v>8.9155499999999961</v>
      </c>
      <c r="R575" s="36">
        <f>MA1SONY[[#This Row],[Abs Erorr 3]]/MA1SONY[[#This Row],[Adj Close]]</f>
        <v>5.6538174706450832E-2</v>
      </c>
    </row>
    <row r="576" spans="2:18">
      <c r="B576" s="26">
        <v>44616.291666666664</v>
      </c>
      <c r="C576" s="22">
        <v>160.3212</v>
      </c>
      <c r="D576" s="31">
        <f t="shared" si="41"/>
        <v>157.6908</v>
      </c>
      <c r="E576" s="32">
        <f>MA1SONY[[#This Row],[Adj Close]]-MA1SONY[[#This Row],[Naive Trend ]]</f>
        <v>2.6304000000000087</v>
      </c>
      <c r="F576" s="22">
        <f t="shared" si="40"/>
        <v>6.9190041600000463</v>
      </c>
      <c r="G576" s="22">
        <f>ABS(MA1SONY[[#This Row],[Erorr 1]])</f>
        <v>2.6304000000000087</v>
      </c>
      <c r="H576" s="33">
        <f>MA1SONY[[#This Row],[Abs Erorr 1]]/MA1SONY[[#This Row],[Adj Close]]</f>
        <v>1.6407062821386122E-2</v>
      </c>
      <c r="I576" s="31">
        <f t="shared" si="43"/>
        <v>161.46063333333333</v>
      </c>
      <c r="J576" s="34">
        <f>(MA1SONY[[#This Row],[Adj Close]]-MA1SONY[[#This Row],[3-MA]])</f>
        <v>-1.1394333333333293</v>
      </c>
      <c r="K576" s="18">
        <f t="shared" si="42"/>
        <v>1.2983083211111019</v>
      </c>
      <c r="L576" s="18">
        <f>ABS(MA1SONY[[#This Row],[Erorr 2]])</f>
        <v>1.1394333333333293</v>
      </c>
      <c r="M576" s="33">
        <f>MA1SONY[[#This Row],[Abs Erorr 2]]/MA1SONY[[#This Row],[Adj Close]]</f>
        <v>7.107190648107233E-3</v>
      </c>
      <c r="N576" s="31">
        <f t="shared" si="44"/>
        <v>165.15983333333332</v>
      </c>
      <c r="O576" s="35">
        <f>MA1SONY[[#This Row],[Adj Close]]-MA1SONY[[#This Row],[6-MA]]</f>
        <v>-4.8386333333333198</v>
      </c>
      <c r="P576" s="18">
        <f>(MA1SONY[[#This Row],[Adj Close]]-N576)^2</f>
        <v>23.412372534444312</v>
      </c>
      <c r="Q576" s="18">
        <f>ABS(MA1SONY[[#This Row],[Erorr 3]])</f>
        <v>4.8386333333333198</v>
      </c>
      <c r="R576" s="36">
        <f>MA1SONY[[#This Row],[Abs Erorr 3]]/MA1SONY[[#This Row],[Adj Close]]</f>
        <v>3.0180870236333809E-2</v>
      </c>
    </row>
    <row r="577" spans="2:18">
      <c r="B577" s="26">
        <v>44617.291666666664</v>
      </c>
      <c r="C577" s="22">
        <v>162.3998</v>
      </c>
      <c r="D577" s="31">
        <f t="shared" si="41"/>
        <v>160.3212</v>
      </c>
      <c r="E577" s="32">
        <f>MA1SONY[[#This Row],[Adj Close]]-MA1SONY[[#This Row],[Naive Trend ]]</f>
        <v>2.0785999999999945</v>
      </c>
      <c r="F577" s="22">
        <f t="shared" si="40"/>
        <v>4.3205779599999765</v>
      </c>
      <c r="G577" s="22">
        <f>ABS(MA1SONY[[#This Row],[Erorr 1]])</f>
        <v>2.0785999999999945</v>
      </c>
      <c r="H577" s="33">
        <f>MA1SONY[[#This Row],[Abs Erorr 1]]/MA1SONY[[#This Row],[Adj Close]]</f>
        <v>1.2799276846400023E-2</v>
      </c>
      <c r="I577" s="31">
        <f t="shared" si="43"/>
        <v>159.96323333333331</v>
      </c>
      <c r="J577" s="34">
        <f>(MA1SONY[[#This Row],[Adj Close]]-MA1SONY[[#This Row],[3-MA]])</f>
        <v>2.4365666666666925</v>
      </c>
      <c r="K577" s="18">
        <f t="shared" si="42"/>
        <v>5.9368571211112373</v>
      </c>
      <c r="L577" s="18">
        <f>ABS(MA1SONY[[#This Row],[Erorr 2]])</f>
        <v>2.4365666666666925</v>
      </c>
      <c r="M577" s="33">
        <f>MA1SONY[[#This Row],[Abs Erorr 2]]/MA1SONY[[#This Row],[Adj Close]]</f>
        <v>1.5003507803991708E-2</v>
      </c>
      <c r="N577" s="31">
        <f t="shared" si="44"/>
        <v>163.50973333333332</v>
      </c>
      <c r="O577" s="35">
        <f>MA1SONY[[#This Row],[Adj Close]]-MA1SONY[[#This Row],[6-MA]]</f>
        <v>-1.1099333333333163</v>
      </c>
      <c r="P577" s="18">
        <f>(MA1SONY[[#This Row],[Adj Close]]-N577)^2</f>
        <v>1.2319520044444068</v>
      </c>
      <c r="Q577" s="18">
        <f>ABS(MA1SONY[[#This Row],[Erorr 3]])</f>
        <v>1.1099333333333163</v>
      </c>
      <c r="R577" s="36">
        <f>MA1SONY[[#This Row],[Abs Erorr 3]]/MA1SONY[[#This Row],[Adj Close]]</f>
        <v>6.8345732773889894E-3</v>
      </c>
    </row>
    <row r="578" spans="2:18">
      <c r="B578" s="26">
        <v>44620.291666666664</v>
      </c>
      <c r="C578" s="22">
        <v>162.66579999999999</v>
      </c>
      <c r="D578" s="31">
        <f t="shared" si="41"/>
        <v>162.3998</v>
      </c>
      <c r="E578" s="32">
        <f>MA1SONY[[#This Row],[Adj Close]]-MA1SONY[[#This Row],[Naive Trend ]]</f>
        <v>0.26599999999999113</v>
      </c>
      <c r="F578" s="22">
        <f t="shared" si="40"/>
        <v>7.0755999999995281E-2</v>
      </c>
      <c r="G578" s="22">
        <f>ABS(MA1SONY[[#This Row],[Erorr 1]])</f>
        <v>0.26599999999999113</v>
      </c>
      <c r="H578" s="33">
        <f>MA1SONY[[#This Row],[Abs Erorr 1]]/MA1SONY[[#This Row],[Adj Close]]</f>
        <v>1.635254614061414E-3</v>
      </c>
      <c r="I578" s="31">
        <f t="shared" si="43"/>
        <v>160.13726666666665</v>
      </c>
      <c r="J578" s="34">
        <f>(MA1SONY[[#This Row],[Adj Close]]-MA1SONY[[#This Row],[3-MA]])</f>
        <v>2.5285333333333426</v>
      </c>
      <c r="K578" s="18">
        <f t="shared" si="42"/>
        <v>6.3934808177778244</v>
      </c>
      <c r="L578" s="18">
        <f>ABS(MA1SONY[[#This Row],[Erorr 2]])</f>
        <v>2.5285333333333426</v>
      </c>
      <c r="M578" s="33">
        <f>MA1SONY[[#This Row],[Abs Erorr 2]]/MA1SONY[[#This Row],[Adj Close]]</f>
        <v>1.5544345113314187E-2</v>
      </c>
      <c r="N578" s="31">
        <f t="shared" si="44"/>
        <v>162.24546666666666</v>
      </c>
      <c r="O578" s="35">
        <f>MA1SONY[[#This Row],[Adj Close]]-MA1SONY[[#This Row],[6-MA]]</f>
        <v>0.42033333333333189</v>
      </c>
      <c r="P578" s="18">
        <f>(MA1SONY[[#This Row],[Adj Close]]-N578)^2</f>
        <v>0.1766801111111099</v>
      </c>
      <c r="Q578" s="18">
        <f>ABS(MA1SONY[[#This Row],[Erorr 3]])</f>
        <v>0.42033333333333189</v>
      </c>
      <c r="R578" s="36">
        <f>MA1SONY[[#This Row],[Abs Erorr 3]]/MA1SONY[[#This Row],[Adj Close]]</f>
        <v>2.584030160816422E-3</v>
      </c>
    </row>
    <row r="579" spans="2:18">
      <c r="B579" s="26">
        <v>44621.291666666664</v>
      </c>
      <c r="C579" s="22">
        <v>160.77430000000001</v>
      </c>
      <c r="D579" s="31">
        <f t="shared" si="41"/>
        <v>162.66579999999999</v>
      </c>
      <c r="E579" s="32">
        <f>MA1SONY[[#This Row],[Adj Close]]-MA1SONY[[#This Row],[Naive Trend ]]</f>
        <v>-1.8914999999999793</v>
      </c>
      <c r="F579" s="22">
        <f t="shared" si="40"/>
        <v>3.5777722499999216</v>
      </c>
      <c r="G579" s="22">
        <f>ABS(MA1SONY[[#This Row],[Erorr 1]])</f>
        <v>1.8914999999999793</v>
      </c>
      <c r="H579" s="33">
        <f>MA1SONY[[#This Row],[Abs Erorr 1]]/MA1SONY[[#This Row],[Adj Close]]</f>
        <v>1.1764940043277931E-2</v>
      </c>
      <c r="I579" s="31">
        <f t="shared" si="43"/>
        <v>161.79560000000001</v>
      </c>
      <c r="J579" s="34">
        <f>(MA1SONY[[#This Row],[Adj Close]]-MA1SONY[[#This Row],[3-MA]])</f>
        <v>-1.0212999999999965</v>
      </c>
      <c r="K579" s="18">
        <f t="shared" si="42"/>
        <v>1.0430536899999929</v>
      </c>
      <c r="L579" s="18">
        <f>ABS(MA1SONY[[#This Row],[Erorr 2]])</f>
        <v>1.0212999999999965</v>
      </c>
      <c r="M579" s="33">
        <f>MA1SONY[[#This Row],[Abs Erorr 2]]/MA1SONY[[#This Row],[Adj Close]]</f>
        <v>6.3523834344170462E-3</v>
      </c>
      <c r="N579" s="31">
        <f t="shared" si="44"/>
        <v>161.62811666666667</v>
      </c>
      <c r="O579" s="35">
        <f>MA1SONY[[#This Row],[Adj Close]]-MA1SONY[[#This Row],[6-MA]]</f>
        <v>-0.85381666666665978</v>
      </c>
      <c r="P579" s="18">
        <f>(MA1SONY[[#This Row],[Adj Close]]-N579)^2</f>
        <v>0.72900290027776604</v>
      </c>
      <c r="Q579" s="18">
        <f>ABS(MA1SONY[[#This Row],[Erorr 3]])</f>
        <v>0.85381666666665978</v>
      </c>
      <c r="R579" s="36">
        <f>MA1SONY[[#This Row],[Abs Erorr 3]]/MA1SONY[[#This Row],[Adj Close]]</f>
        <v>5.3106539208484177E-3</v>
      </c>
    </row>
    <row r="580" spans="2:18">
      <c r="B580" s="26">
        <v>44622.291666666664</v>
      </c>
      <c r="C580" s="22">
        <v>164.08439999999999</v>
      </c>
      <c r="D580" s="31">
        <f t="shared" si="41"/>
        <v>160.77430000000001</v>
      </c>
      <c r="E580" s="32">
        <f>MA1SONY[[#This Row],[Adj Close]]-MA1SONY[[#This Row],[Naive Trend ]]</f>
        <v>3.3100999999999772</v>
      </c>
      <c r="F580" s="22">
        <f t="shared" ref="F580:F643" si="45">(C580-D580)^2</f>
        <v>10.956762009999849</v>
      </c>
      <c r="G580" s="22">
        <f>ABS(MA1SONY[[#This Row],[Erorr 1]])</f>
        <v>3.3100999999999772</v>
      </c>
      <c r="H580" s="33">
        <f>MA1SONY[[#This Row],[Abs Erorr 1]]/MA1SONY[[#This Row],[Adj Close]]</f>
        <v>2.0173154791070798E-2</v>
      </c>
      <c r="I580" s="31">
        <f t="shared" si="43"/>
        <v>161.94663333333335</v>
      </c>
      <c r="J580" s="34">
        <f>(MA1SONY[[#This Row],[Adj Close]]-MA1SONY[[#This Row],[3-MA]])</f>
        <v>2.1377666666666357</v>
      </c>
      <c r="K580" s="18">
        <f t="shared" si="42"/>
        <v>4.5700463211109792</v>
      </c>
      <c r="L580" s="18">
        <f>ABS(MA1SONY[[#This Row],[Erorr 2]])</f>
        <v>2.1377666666666357</v>
      </c>
      <c r="M580" s="33">
        <f>MA1SONY[[#This Row],[Abs Erorr 2]]/MA1SONY[[#This Row],[Adj Close]]</f>
        <v>1.3028457712412855E-2</v>
      </c>
      <c r="N580" s="31">
        <f t="shared" si="44"/>
        <v>160.95493333333334</v>
      </c>
      <c r="O580" s="35">
        <f>MA1SONY[[#This Row],[Adj Close]]-MA1SONY[[#This Row],[6-MA]]</f>
        <v>3.1294666666666444</v>
      </c>
      <c r="P580" s="18">
        <f>(MA1SONY[[#This Row],[Adj Close]]-N580)^2</f>
        <v>9.7935616177776392</v>
      </c>
      <c r="Q580" s="18">
        <f>ABS(MA1SONY[[#This Row],[Erorr 3]])</f>
        <v>3.1294666666666444</v>
      </c>
      <c r="R580" s="36">
        <f>MA1SONY[[#This Row],[Abs Erorr 3]]/MA1SONY[[#This Row],[Adj Close]]</f>
        <v>1.9072298565047285E-2</v>
      </c>
    </row>
    <row r="581" spans="2:18">
      <c r="B581" s="26">
        <v>44623.291666666664</v>
      </c>
      <c r="C581" s="22">
        <v>163.7593</v>
      </c>
      <c r="D581" s="31">
        <f t="shared" ref="D581:D644" si="46">C580</f>
        <v>164.08439999999999</v>
      </c>
      <c r="E581" s="32">
        <f>MA1SONY[[#This Row],[Adj Close]]-MA1SONY[[#This Row],[Naive Trend ]]</f>
        <v>-0.32509999999999195</v>
      </c>
      <c r="F581" s="22">
        <f t="shared" si="45"/>
        <v>0.10569000999999477</v>
      </c>
      <c r="G581" s="22">
        <f>ABS(MA1SONY[[#This Row],[Erorr 1]])</f>
        <v>0.32509999999999195</v>
      </c>
      <c r="H581" s="33">
        <f>MA1SONY[[#This Row],[Abs Erorr 1]]/MA1SONY[[#This Row],[Adj Close]]</f>
        <v>1.9852307624665709E-3</v>
      </c>
      <c r="I581" s="31">
        <f t="shared" si="43"/>
        <v>162.50816666666665</v>
      </c>
      <c r="J581" s="34">
        <f>(MA1SONY[[#This Row],[Adj Close]]-MA1SONY[[#This Row],[3-MA]])</f>
        <v>1.2511333333333425</v>
      </c>
      <c r="K581" s="18">
        <f t="shared" si="42"/>
        <v>1.5653346177778007</v>
      </c>
      <c r="L581" s="18">
        <f>ABS(MA1SONY[[#This Row],[Erorr 2]])</f>
        <v>1.2511333333333425</v>
      </c>
      <c r="M581" s="33">
        <f>MA1SONY[[#This Row],[Abs Erorr 2]]/MA1SONY[[#This Row],[Adj Close]]</f>
        <v>7.6400749962496333E-3</v>
      </c>
      <c r="N581" s="31">
        <f t="shared" si="44"/>
        <v>161.32271666666665</v>
      </c>
      <c r="O581" s="35">
        <f>MA1SONY[[#This Row],[Adj Close]]-MA1SONY[[#This Row],[6-MA]]</f>
        <v>2.4365833333333455</v>
      </c>
      <c r="P581" s="18">
        <f>(MA1SONY[[#This Row],[Adj Close]]-N581)^2</f>
        <v>5.9369383402778375</v>
      </c>
      <c r="Q581" s="18">
        <f>ABS(MA1SONY[[#This Row],[Erorr 3]])</f>
        <v>2.4365833333333455</v>
      </c>
      <c r="R581" s="36">
        <f>MA1SONY[[#This Row],[Abs Erorr 3]]/MA1SONY[[#This Row],[Adj Close]]</f>
        <v>1.4879053179473445E-2</v>
      </c>
    </row>
    <row r="582" spans="2:18">
      <c r="B582" s="26">
        <v>44624.291666666664</v>
      </c>
      <c r="C582" s="22">
        <v>160.7448</v>
      </c>
      <c r="D582" s="31">
        <f t="shared" si="46"/>
        <v>163.7593</v>
      </c>
      <c r="E582" s="32">
        <f>MA1SONY[[#This Row],[Adj Close]]-MA1SONY[[#This Row],[Naive Trend ]]</f>
        <v>-3.0144999999999982</v>
      </c>
      <c r="F582" s="22">
        <f t="shared" si="45"/>
        <v>9.0872102499999894</v>
      </c>
      <c r="G582" s="22">
        <f>ABS(MA1SONY[[#This Row],[Erorr 1]])</f>
        <v>3.0144999999999982</v>
      </c>
      <c r="H582" s="33">
        <f>MA1SONY[[#This Row],[Abs Erorr 1]]/MA1SONY[[#This Row],[Adj Close]]</f>
        <v>1.8753328256963821E-2</v>
      </c>
      <c r="I582" s="31">
        <f t="shared" si="43"/>
        <v>162.87266666666667</v>
      </c>
      <c r="J582" s="34">
        <f>(MA1SONY[[#This Row],[Adj Close]]-MA1SONY[[#This Row],[3-MA]])</f>
        <v>-2.1278666666666766</v>
      </c>
      <c r="K582" s="18">
        <f t="shared" ref="K582:K645" si="47">(C582-I582)^2</f>
        <v>4.5278165511111537</v>
      </c>
      <c r="L582" s="18">
        <f>ABS(MA1SONY[[#This Row],[Erorr 2]])</f>
        <v>2.1278666666666766</v>
      </c>
      <c r="M582" s="33">
        <f>MA1SONY[[#This Row],[Abs Erorr 2]]/MA1SONY[[#This Row],[Adj Close]]</f>
        <v>1.3237545890546236E-2</v>
      </c>
      <c r="N582" s="31">
        <f t="shared" si="44"/>
        <v>162.33413333333331</v>
      </c>
      <c r="O582" s="35">
        <f>MA1SONY[[#This Row],[Adj Close]]-MA1SONY[[#This Row],[6-MA]]</f>
        <v>-1.5893333333333146</v>
      </c>
      <c r="P582" s="18">
        <f>(MA1SONY[[#This Row],[Adj Close]]-N582)^2</f>
        <v>2.525980444444385</v>
      </c>
      <c r="Q582" s="18">
        <f>ABS(MA1SONY[[#This Row],[Erorr 3]])</f>
        <v>1.5893333333333146</v>
      </c>
      <c r="R582" s="36">
        <f>MA1SONY[[#This Row],[Abs Erorr 3]]/MA1SONY[[#This Row],[Adj Close]]</f>
        <v>9.8873079149889437E-3</v>
      </c>
    </row>
    <row r="583" spans="2:18">
      <c r="B583" s="26">
        <v>44627.291666666664</v>
      </c>
      <c r="C583" s="22">
        <v>156.9323</v>
      </c>
      <c r="D583" s="31">
        <f t="shared" si="46"/>
        <v>160.7448</v>
      </c>
      <c r="E583" s="32">
        <f>MA1SONY[[#This Row],[Adj Close]]-MA1SONY[[#This Row],[Naive Trend ]]</f>
        <v>-3.8125</v>
      </c>
      <c r="F583" s="22">
        <f t="shared" si="45"/>
        <v>14.53515625</v>
      </c>
      <c r="G583" s="22">
        <f>ABS(MA1SONY[[#This Row],[Erorr 1]])</f>
        <v>3.8125</v>
      </c>
      <c r="H583" s="33">
        <f>MA1SONY[[#This Row],[Abs Erorr 1]]/MA1SONY[[#This Row],[Adj Close]]</f>
        <v>2.4293915274293438E-2</v>
      </c>
      <c r="I583" s="31">
        <f t="shared" ref="I583:I646" si="48">AVERAGE(C580:C582)</f>
        <v>162.86283333333333</v>
      </c>
      <c r="J583" s="34">
        <f>(MA1SONY[[#This Row],[Adj Close]]-MA1SONY[[#This Row],[3-MA]])</f>
        <v>-5.9305333333333294</v>
      </c>
      <c r="K583" s="18">
        <f t="shared" si="47"/>
        <v>35.171225617777729</v>
      </c>
      <c r="L583" s="18">
        <f>ABS(MA1SONY[[#This Row],[Erorr 2]])</f>
        <v>5.9305333333333294</v>
      </c>
      <c r="M583" s="33">
        <f>MA1SONY[[#This Row],[Abs Erorr 2]]/MA1SONY[[#This Row],[Adj Close]]</f>
        <v>3.7790393267245363E-2</v>
      </c>
      <c r="N583" s="31">
        <f t="shared" si="44"/>
        <v>162.40473333333333</v>
      </c>
      <c r="O583" s="35">
        <f>MA1SONY[[#This Row],[Adj Close]]-MA1SONY[[#This Row],[6-MA]]</f>
        <v>-5.4724333333333277</v>
      </c>
      <c r="P583" s="18">
        <f>(MA1SONY[[#This Row],[Adj Close]]-N583)^2</f>
        <v>29.947526587777716</v>
      </c>
      <c r="Q583" s="18">
        <f>ABS(MA1SONY[[#This Row],[Erorr 3]])</f>
        <v>5.4724333333333277</v>
      </c>
      <c r="R583" s="36">
        <f>MA1SONY[[#This Row],[Abs Erorr 3]]/MA1SONY[[#This Row],[Adj Close]]</f>
        <v>3.4871300129631237E-2</v>
      </c>
    </row>
    <row r="584" spans="2:18">
      <c r="B584" s="26">
        <v>44628.291666666664</v>
      </c>
      <c r="C584" s="22">
        <v>155.09989999999999</v>
      </c>
      <c r="D584" s="31">
        <f t="shared" si="46"/>
        <v>156.9323</v>
      </c>
      <c r="E584" s="32">
        <f>MA1SONY[[#This Row],[Adj Close]]-MA1SONY[[#This Row],[Naive Trend ]]</f>
        <v>-1.8324000000000069</v>
      </c>
      <c r="F584" s="22">
        <f t="shared" si="45"/>
        <v>3.3576897600000253</v>
      </c>
      <c r="G584" s="22">
        <f>ABS(MA1SONY[[#This Row],[Erorr 1]])</f>
        <v>1.8324000000000069</v>
      </c>
      <c r="H584" s="33">
        <f>MA1SONY[[#This Row],[Abs Erorr 1]]/MA1SONY[[#This Row],[Adj Close]]</f>
        <v>1.1814320963456502E-2</v>
      </c>
      <c r="I584" s="31">
        <f t="shared" si="48"/>
        <v>160.47880000000001</v>
      </c>
      <c r="J584" s="34">
        <f>(MA1SONY[[#This Row],[Adj Close]]-MA1SONY[[#This Row],[3-MA]])</f>
        <v>-5.3789000000000158</v>
      </c>
      <c r="K584" s="18">
        <f t="shared" si="47"/>
        <v>28.93256521000017</v>
      </c>
      <c r="L584" s="18">
        <f>ABS(MA1SONY[[#This Row],[Erorr 2]])</f>
        <v>5.3789000000000158</v>
      </c>
      <c r="M584" s="33">
        <f>MA1SONY[[#This Row],[Abs Erorr 2]]/MA1SONY[[#This Row],[Adj Close]]</f>
        <v>3.4680228678419626E-2</v>
      </c>
      <c r="N584" s="31">
        <f t="shared" si="44"/>
        <v>161.4934833333333</v>
      </c>
      <c r="O584" s="35">
        <f>MA1SONY[[#This Row],[Adj Close]]-MA1SONY[[#This Row],[6-MA]]</f>
        <v>-6.3935833333333107</v>
      </c>
      <c r="P584" s="18">
        <f>(MA1SONY[[#This Row],[Adj Close]]-N584)^2</f>
        <v>40.877907840277487</v>
      </c>
      <c r="Q584" s="18">
        <f>ABS(MA1SONY[[#This Row],[Erorr 3]])</f>
        <v>6.3935833333333107</v>
      </c>
      <c r="R584" s="36">
        <f>MA1SONY[[#This Row],[Abs Erorr 3]]/MA1SONY[[#This Row],[Adj Close]]</f>
        <v>4.1222356257697851E-2</v>
      </c>
    </row>
    <row r="585" spans="2:18">
      <c r="B585" s="26">
        <v>44629.291666666664</v>
      </c>
      <c r="C585" s="22">
        <v>160.52799999999999</v>
      </c>
      <c r="D585" s="31">
        <f t="shared" si="46"/>
        <v>155.09989999999999</v>
      </c>
      <c r="E585" s="32">
        <f>MA1SONY[[#This Row],[Adj Close]]-MA1SONY[[#This Row],[Naive Trend ]]</f>
        <v>5.4281000000000006</v>
      </c>
      <c r="F585" s="22">
        <f t="shared" si="45"/>
        <v>29.464269610000006</v>
      </c>
      <c r="G585" s="22">
        <f>ABS(MA1SONY[[#This Row],[Erorr 1]])</f>
        <v>5.4281000000000006</v>
      </c>
      <c r="H585" s="33">
        <f>MA1SONY[[#This Row],[Abs Erorr 1]]/MA1SONY[[#This Row],[Adj Close]]</f>
        <v>3.3814038672381148E-2</v>
      </c>
      <c r="I585" s="31">
        <f t="shared" si="48"/>
        <v>157.59233333333333</v>
      </c>
      <c r="J585" s="34">
        <f>(MA1SONY[[#This Row],[Adj Close]]-MA1SONY[[#This Row],[3-MA]])</f>
        <v>2.9356666666666626</v>
      </c>
      <c r="K585" s="18">
        <f t="shared" si="47"/>
        <v>8.6181387777777534</v>
      </c>
      <c r="L585" s="18">
        <f>ABS(MA1SONY[[#This Row],[Erorr 2]])</f>
        <v>2.9356666666666626</v>
      </c>
      <c r="M585" s="33">
        <f>MA1SONY[[#This Row],[Abs Erorr 2]]/MA1SONY[[#This Row],[Adj Close]]</f>
        <v>1.8287567693278821E-2</v>
      </c>
      <c r="N585" s="31">
        <f t="shared" si="44"/>
        <v>160.23249999999999</v>
      </c>
      <c r="O585" s="35">
        <f>MA1SONY[[#This Row],[Adj Close]]-MA1SONY[[#This Row],[6-MA]]</f>
        <v>0.29550000000000409</v>
      </c>
      <c r="P585" s="18">
        <f>(MA1SONY[[#This Row],[Adj Close]]-N585)^2</f>
        <v>8.7320250000002417E-2</v>
      </c>
      <c r="Q585" s="18">
        <f>ABS(MA1SONY[[#This Row],[Erorr 3]])</f>
        <v>0.29550000000000409</v>
      </c>
      <c r="R585" s="36">
        <f>MA1SONY[[#This Row],[Abs Erorr 3]]/MA1SONY[[#This Row],[Adj Close]]</f>
        <v>1.8408003588159332E-3</v>
      </c>
    </row>
    <row r="586" spans="2:18">
      <c r="B586" s="26">
        <v>44630.291666666664</v>
      </c>
      <c r="C586" s="22">
        <v>156.16390000000001</v>
      </c>
      <c r="D586" s="31">
        <f t="shared" si="46"/>
        <v>160.52799999999999</v>
      </c>
      <c r="E586" s="32">
        <f>MA1SONY[[#This Row],[Adj Close]]-MA1SONY[[#This Row],[Naive Trend ]]</f>
        <v>-4.3640999999999792</v>
      </c>
      <c r="F586" s="22">
        <f t="shared" si="45"/>
        <v>19.045368809999818</v>
      </c>
      <c r="G586" s="22">
        <f>ABS(MA1SONY[[#This Row],[Erorr 1]])</f>
        <v>4.3640999999999792</v>
      </c>
      <c r="H586" s="33">
        <f>MA1SONY[[#This Row],[Abs Erorr 1]]/MA1SONY[[#This Row],[Adj Close]]</f>
        <v>2.7945639165005351E-2</v>
      </c>
      <c r="I586" s="31">
        <f t="shared" si="48"/>
        <v>157.52006666666668</v>
      </c>
      <c r="J586" s="34">
        <f>(MA1SONY[[#This Row],[Adj Close]]-MA1SONY[[#This Row],[3-MA]])</f>
        <v>-1.3561666666666667</v>
      </c>
      <c r="K586" s="18">
        <f t="shared" si="47"/>
        <v>1.8391880277777779</v>
      </c>
      <c r="L586" s="18">
        <f>ABS(MA1SONY[[#This Row],[Erorr 2]])</f>
        <v>1.3561666666666667</v>
      </c>
      <c r="M586" s="33">
        <f>MA1SONY[[#This Row],[Abs Erorr 2]]/MA1SONY[[#This Row],[Adj Close]]</f>
        <v>8.6842520369090851E-3</v>
      </c>
      <c r="N586" s="31">
        <f t="shared" ref="N586:N649" si="49">AVERAGE(C580:C585)</f>
        <v>160.19145</v>
      </c>
      <c r="O586" s="35">
        <f>MA1SONY[[#This Row],[Adj Close]]-MA1SONY[[#This Row],[6-MA]]</f>
        <v>-4.0275499999999909</v>
      </c>
      <c r="P586" s="18">
        <f>(MA1SONY[[#This Row],[Adj Close]]-N586)^2</f>
        <v>16.221159002499927</v>
      </c>
      <c r="Q586" s="18">
        <f>ABS(MA1SONY[[#This Row],[Erorr 3]])</f>
        <v>4.0275499999999909</v>
      </c>
      <c r="R586" s="36">
        <f>MA1SONY[[#This Row],[Abs Erorr 3]]/MA1SONY[[#This Row],[Adj Close]]</f>
        <v>2.5790531614540816E-2</v>
      </c>
    </row>
    <row r="587" spans="2:18">
      <c r="B587" s="26">
        <v>44631.291666666664</v>
      </c>
      <c r="C587" s="22">
        <v>152.43020000000001</v>
      </c>
      <c r="D587" s="31">
        <f t="shared" si="46"/>
        <v>156.16390000000001</v>
      </c>
      <c r="E587" s="32">
        <f>MA1SONY[[#This Row],[Adj Close]]-MA1SONY[[#This Row],[Naive Trend ]]</f>
        <v>-3.7336999999999989</v>
      </c>
      <c r="F587" s="22">
        <f t="shared" si="45"/>
        <v>13.940515689999993</v>
      </c>
      <c r="G587" s="22">
        <f>ABS(MA1SONY[[#This Row],[Erorr 1]])</f>
        <v>3.7336999999999989</v>
      </c>
      <c r="H587" s="33">
        <f>MA1SONY[[#This Row],[Abs Erorr 1]]/MA1SONY[[#This Row],[Adj Close]]</f>
        <v>2.4494489937033466E-2</v>
      </c>
      <c r="I587" s="31">
        <f t="shared" si="48"/>
        <v>157.26393333333331</v>
      </c>
      <c r="J587" s="34">
        <f>(MA1SONY[[#This Row],[Adj Close]]-MA1SONY[[#This Row],[3-MA]])</f>
        <v>-4.8337333333332992</v>
      </c>
      <c r="K587" s="18">
        <f t="shared" si="47"/>
        <v>23.364977937777446</v>
      </c>
      <c r="L587" s="18">
        <f>ABS(MA1SONY[[#This Row],[Erorr 2]])</f>
        <v>4.8337333333332992</v>
      </c>
      <c r="M587" s="33">
        <f>MA1SONY[[#This Row],[Abs Erorr 2]]/MA1SONY[[#This Row],[Adj Close]]</f>
        <v>3.1711126360349187E-2</v>
      </c>
      <c r="N587" s="31">
        <f t="shared" si="49"/>
        <v>158.87136666666666</v>
      </c>
      <c r="O587" s="35">
        <f>MA1SONY[[#This Row],[Adj Close]]-MA1SONY[[#This Row],[6-MA]]</f>
        <v>-6.4411666666666463</v>
      </c>
      <c r="P587" s="18">
        <f>(MA1SONY[[#This Row],[Adj Close]]-N587)^2</f>
        <v>41.488628027777516</v>
      </c>
      <c r="Q587" s="18">
        <f>ABS(MA1SONY[[#This Row],[Erorr 3]])</f>
        <v>6.4411666666666463</v>
      </c>
      <c r="R587" s="36">
        <f>MA1SONY[[#This Row],[Abs Erorr 3]]/MA1SONY[[#This Row],[Adj Close]]</f>
        <v>4.2256499477574955E-2</v>
      </c>
    </row>
    <row r="588" spans="2:18">
      <c r="B588" s="26">
        <v>44634.291666666664</v>
      </c>
      <c r="C588" s="22">
        <v>148.38130000000001</v>
      </c>
      <c r="D588" s="31">
        <f t="shared" si="46"/>
        <v>152.43020000000001</v>
      </c>
      <c r="E588" s="32">
        <f>MA1SONY[[#This Row],[Adj Close]]-MA1SONY[[#This Row],[Naive Trend ]]</f>
        <v>-4.0489000000000033</v>
      </c>
      <c r="F588" s="22">
        <f t="shared" si="45"/>
        <v>16.393591210000025</v>
      </c>
      <c r="G588" s="22">
        <f>ABS(MA1SONY[[#This Row],[Erorr 1]])</f>
        <v>4.0489000000000033</v>
      </c>
      <c r="H588" s="33">
        <f>MA1SONY[[#This Row],[Abs Erorr 1]]/MA1SONY[[#This Row],[Adj Close]]</f>
        <v>2.7287131195103446E-2</v>
      </c>
      <c r="I588" s="31">
        <f t="shared" si="48"/>
        <v>156.37403333333336</v>
      </c>
      <c r="J588" s="34">
        <f>(MA1SONY[[#This Row],[Adj Close]]-MA1SONY[[#This Row],[3-MA]])</f>
        <v>-7.9927333333333479</v>
      </c>
      <c r="K588" s="18">
        <f t="shared" si="47"/>
        <v>63.88378613777801</v>
      </c>
      <c r="L588" s="18">
        <f>ABS(MA1SONY[[#This Row],[Erorr 2]])</f>
        <v>7.9927333333333479</v>
      </c>
      <c r="M588" s="33">
        <f>MA1SONY[[#This Row],[Abs Erorr 2]]/MA1SONY[[#This Row],[Adj Close]]</f>
        <v>5.3866176757673287E-2</v>
      </c>
      <c r="N588" s="31">
        <f t="shared" si="49"/>
        <v>156.98318333333333</v>
      </c>
      <c r="O588" s="35">
        <f>MA1SONY[[#This Row],[Adj Close]]-MA1SONY[[#This Row],[6-MA]]</f>
        <v>-8.6018833333333191</v>
      </c>
      <c r="P588" s="18">
        <f>(MA1SONY[[#This Row],[Adj Close]]-N588)^2</f>
        <v>73.992396880277539</v>
      </c>
      <c r="Q588" s="18">
        <f>ABS(MA1SONY[[#This Row],[Erorr 3]])</f>
        <v>8.6018833333333191</v>
      </c>
      <c r="R588" s="36">
        <f>MA1SONY[[#This Row],[Abs Erorr 3]]/MA1SONY[[#This Row],[Adj Close]]</f>
        <v>5.7971478436523463E-2</v>
      </c>
    </row>
    <row r="589" spans="2:18">
      <c r="B589" s="26">
        <v>44635.291666666664</v>
      </c>
      <c r="C589" s="22">
        <v>152.78479999999999</v>
      </c>
      <c r="D589" s="31">
        <f t="shared" si="46"/>
        <v>148.38130000000001</v>
      </c>
      <c r="E589" s="32">
        <f>MA1SONY[[#This Row],[Adj Close]]-MA1SONY[[#This Row],[Naive Trend ]]</f>
        <v>4.4034999999999798</v>
      </c>
      <c r="F589" s="22">
        <f t="shared" si="45"/>
        <v>19.390812249999822</v>
      </c>
      <c r="G589" s="22">
        <f>ABS(MA1SONY[[#This Row],[Erorr 1]])</f>
        <v>4.4034999999999798</v>
      </c>
      <c r="H589" s="33">
        <f>MA1SONY[[#This Row],[Abs Erorr 1]]/MA1SONY[[#This Row],[Adj Close]]</f>
        <v>2.8821584346086653E-2</v>
      </c>
      <c r="I589" s="31">
        <f t="shared" si="48"/>
        <v>152.32513333333335</v>
      </c>
      <c r="J589" s="34">
        <f>(MA1SONY[[#This Row],[Adj Close]]-MA1SONY[[#This Row],[3-MA]])</f>
        <v>0.45966666666663514</v>
      </c>
      <c r="K589" s="18">
        <f t="shared" si="47"/>
        <v>0.21129344444441545</v>
      </c>
      <c r="L589" s="18">
        <f>ABS(MA1SONY[[#This Row],[Erorr 2]])</f>
        <v>0.45966666666663514</v>
      </c>
      <c r="M589" s="33">
        <f>MA1SONY[[#This Row],[Abs Erorr 2]]/MA1SONY[[#This Row],[Adj Close]]</f>
        <v>3.0085889870368988E-3</v>
      </c>
      <c r="N589" s="31">
        <f t="shared" si="49"/>
        <v>154.92260000000002</v>
      </c>
      <c r="O589" s="35">
        <f>MA1SONY[[#This Row],[Adj Close]]-MA1SONY[[#This Row],[6-MA]]</f>
        <v>-2.137800000000027</v>
      </c>
      <c r="P589" s="18">
        <f>(MA1SONY[[#This Row],[Adj Close]]-N589)^2</f>
        <v>4.5701888400001156</v>
      </c>
      <c r="Q589" s="18">
        <f>ABS(MA1SONY[[#This Row],[Erorr 3]])</f>
        <v>2.137800000000027</v>
      </c>
      <c r="R589" s="36">
        <f>MA1SONY[[#This Row],[Abs Erorr 3]]/MA1SONY[[#This Row],[Adj Close]]</f>
        <v>1.3992229593519952E-2</v>
      </c>
    </row>
    <row r="590" spans="2:18">
      <c r="B590" s="26">
        <v>44636.291666666664</v>
      </c>
      <c r="C590" s="22">
        <v>157.21799999999999</v>
      </c>
      <c r="D590" s="31">
        <f t="shared" si="46"/>
        <v>152.78479999999999</v>
      </c>
      <c r="E590" s="32">
        <f>MA1SONY[[#This Row],[Adj Close]]-MA1SONY[[#This Row],[Naive Trend ]]</f>
        <v>4.4331999999999994</v>
      </c>
      <c r="F590" s="22">
        <f t="shared" si="45"/>
        <v>19.653262239999993</v>
      </c>
      <c r="G590" s="22">
        <f>ABS(MA1SONY[[#This Row],[Erorr 1]])</f>
        <v>4.4331999999999994</v>
      </c>
      <c r="H590" s="33">
        <f>MA1SONY[[#This Row],[Abs Erorr 1]]/MA1SONY[[#This Row],[Adj Close]]</f>
        <v>2.8197789057232629E-2</v>
      </c>
      <c r="I590" s="31">
        <f t="shared" si="48"/>
        <v>151.19876666666667</v>
      </c>
      <c r="J590" s="34">
        <f>(MA1SONY[[#This Row],[Adj Close]]-MA1SONY[[#This Row],[3-MA]])</f>
        <v>6.0192333333333181</v>
      </c>
      <c r="K590" s="18">
        <f t="shared" si="47"/>
        <v>36.231169921110926</v>
      </c>
      <c r="L590" s="18">
        <f>ABS(MA1SONY[[#This Row],[Erorr 2]])</f>
        <v>6.0192333333333181</v>
      </c>
      <c r="M590" s="33">
        <f>MA1SONY[[#This Row],[Abs Erorr 2]]/MA1SONY[[#This Row],[Adj Close]]</f>
        <v>3.8285904497788542E-2</v>
      </c>
      <c r="N590" s="31">
        <f t="shared" si="49"/>
        <v>154.23134999999999</v>
      </c>
      <c r="O590" s="35">
        <f>MA1SONY[[#This Row],[Adj Close]]-MA1SONY[[#This Row],[6-MA]]</f>
        <v>2.9866499999999974</v>
      </c>
      <c r="P590" s="18">
        <f>(MA1SONY[[#This Row],[Adj Close]]-N590)^2</f>
        <v>8.9200782224999848</v>
      </c>
      <c r="Q590" s="18">
        <f>ABS(MA1SONY[[#This Row],[Erorr 3]])</f>
        <v>2.9866499999999974</v>
      </c>
      <c r="R590" s="36">
        <f>MA1SONY[[#This Row],[Abs Erorr 3]]/MA1SONY[[#This Row],[Adj Close]]</f>
        <v>1.8996870587337313E-2</v>
      </c>
    </row>
    <row r="591" spans="2:18">
      <c r="B591" s="26">
        <v>44637.291666666664</v>
      </c>
      <c r="C591" s="22">
        <v>158.23269999999999</v>
      </c>
      <c r="D591" s="31">
        <f t="shared" si="46"/>
        <v>157.21799999999999</v>
      </c>
      <c r="E591" s="32">
        <f>MA1SONY[[#This Row],[Adj Close]]-MA1SONY[[#This Row],[Naive Trend ]]</f>
        <v>1.0147000000000048</v>
      </c>
      <c r="F591" s="22">
        <f t="shared" si="45"/>
        <v>1.0296160900000098</v>
      </c>
      <c r="G591" s="22">
        <f>ABS(MA1SONY[[#This Row],[Erorr 1]])</f>
        <v>1.0147000000000048</v>
      </c>
      <c r="H591" s="33">
        <f>MA1SONY[[#This Row],[Abs Erorr 1]]/MA1SONY[[#This Row],[Adj Close]]</f>
        <v>6.412707360741521E-3</v>
      </c>
      <c r="I591" s="31">
        <f t="shared" si="48"/>
        <v>152.79470000000001</v>
      </c>
      <c r="J591" s="34">
        <f>(MA1SONY[[#This Row],[Adj Close]]-MA1SONY[[#This Row],[3-MA]])</f>
        <v>5.4379999999999882</v>
      </c>
      <c r="K591" s="18">
        <f t="shared" si="47"/>
        <v>29.571843999999871</v>
      </c>
      <c r="L591" s="18">
        <f>ABS(MA1SONY[[#This Row],[Erorr 2]])</f>
        <v>5.4379999999999882</v>
      </c>
      <c r="M591" s="33">
        <f>MA1SONY[[#This Row],[Abs Erorr 2]]/MA1SONY[[#This Row],[Adj Close]]</f>
        <v>3.4367106167056419E-2</v>
      </c>
      <c r="N591" s="31">
        <f t="shared" si="49"/>
        <v>154.58436666666668</v>
      </c>
      <c r="O591" s="35">
        <f>MA1SONY[[#This Row],[Adj Close]]-MA1SONY[[#This Row],[6-MA]]</f>
        <v>3.6483333333333121</v>
      </c>
      <c r="P591" s="18">
        <f>(MA1SONY[[#This Row],[Adj Close]]-N591)^2</f>
        <v>13.310336111110956</v>
      </c>
      <c r="Q591" s="18">
        <f>ABS(MA1SONY[[#This Row],[Erorr 3]])</f>
        <v>3.6483333333333121</v>
      </c>
      <c r="R591" s="36">
        <f>MA1SONY[[#This Row],[Abs Erorr 3]]/MA1SONY[[#This Row],[Adj Close]]</f>
        <v>2.3056759654188498E-2</v>
      </c>
    </row>
    <row r="592" spans="2:18">
      <c r="B592" s="26">
        <v>44638.291666666664</v>
      </c>
      <c r="C592" s="22">
        <v>161.5427</v>
      </c>
      <c r="D592" s="31">
        <f t="shared" si="46"/>
        <v>158.23269999999999</v>
      </c>
      <c r="E592" s="32">
        <f>MA1SONY[[#This Row],[Adj Close]]-MA1SONY[[#This Row],[Naive Trend ]]</f>
        <v>3.3100000000000023</v>
      </c>
      <c r="F592" s="22">
        <f t="shared" si="45"/>
        <v>10.956100000000015</v>
      </c>
      <c r="G592" s="22">
        <f>ABS(MA1SONY[[#This Row],[Erorr 1]])</f>
        <v>3.3100000000000023</v>
      </c>
      <c r="H592" s="33">
        <f>MA1SONY[[#This Row],[Abs Erorr 1]]/MA1SONY[[#This Row],[Adj Close]]</f>
        <v>2.048993857351649E-2</v>
      </c>
      <c r="I592" s="31">
        <f t="shared" si="48"/>
        <v>156.07849999999999</v>
      </c>
      <c r="J592" s="34">
        <f>(MA1SONY[[#This Row],[Adj Close]]-MA1SONY[[#This Row],[3-MA]])</f>
        <v>5.4642000000000053</v>
      </c>
      <c r="K592" s="18">
        <f t="shared" si="47"/>
        <v>29.857481640000056</v>
      </c>
      <c r="L592" s="18">
        <f>ABS(MA1SONY[[#This Row],[Erorr 2]])</f>
        <v>5.4642000000000053</v>
      </c>
      <c r="M592" s="33">
        <f>MA1SONY[[#This Row],[Abs Erorr 2]]/MA1SONY[[#This Row],[Adj Close]]</f>
        <v>3.3825112493476993E-2</v>
      </c>
      <c r="N592" s="31">
        <f t="shared" si="49"/>
        <v>154.20181666666667</v>
      </c>
      <c r="O592" s="35">
        <f>MA1SONY[[#This Row],[Adj Close]]-MA1SONY[[#This Row],[6-MA]]</f>
        <v>7.3408833333333234</v>
      </c>
      <c r="P592" s="18">
        <f>(MA1SONY[[#This Row],[Adj Close]]-N592)^2</f>
        <v>53.888568113610965</v>
      </c>
      <c r="Q592" s="18">
        <f>ABS(MA1SONY[[#This Row],[Erorr 3]])</f>
        <v>7.3408833333333234</v>
      </c>
      <c r="R592" s="36">
        <f>MA1SONY[[#This Row],[Abs Erorr 3]]/MA1SONY[[#This Row],[Adj Close]]</f>
        <v>4.5442371170800806E-2</v>
      </c>
    </row>
    <row r="593" spans="2:18">
      <c r="B593" s="26">
        <v>44641.291666666664</v>
      </c>
      <c r="C593" s="22">
        <v>162.922</v>
      </c>
      <c r="D593" s="31">
        <f t="shared" si="46"/>
        <v>161.5427</v>
      </c>
      <c r="E593" s="32">
        <f>MA1SONY[[#This Row],[Adj Close]]-MA1SONY[[#This Row],[Naive Trend ]]</f>
        <v>1.3793000000000006</v>
      </c>
      <c r="F593" s="22">
        <f t="shared" si="45"/>
        <v>1.9024684900000017</v>
      </c>
      <c r="G593" s="22">
        <f>ABS(MA1SONY[[#This Row],[Erorr 1]])</f>
        <v>1.3793000000000006</v>
      </c>
      <c r="H593" s="33">
        <f>MA1SONY[[#This Row],[Abs Erorr 1]]/MA1SONY[[#This Row],[Adj Close]]</f>
        <v>8.4660144118044265E-3</v>
      </c>
      <c r="I593" s="31">
        <f t="shared" si="48"/>
        <v>158.99779999999998</v>
      </c>
      <c r="J593" s="34">
        <f>(MA1SONY[[#This Row],[Adj Close]]-MA1SONY[[#This Row],[3-MA]])</f>
        <v>3.9242000000000132</v>
      </c>
      <c r="K593" s="18">
        <f t="shared" si="47"/>
        <v>15.399345640000103</v>
      </c>
      <c r="L593" s="18">
        <f>ABS(MA1SONY[[#This Row],[Erorr 2]])</f>
        <v>3.9242000000000132</v>
      </c>
      <c r="M593" s="33">
        <f>MA1SONY[[#This Row],[Abs Erorr 2]]/MA1SONY[[#This Row],[Adj Close]]</f>
        <v>2.4086372620026844E-2</v>
      </c>
      <c r="N593" s="31">
        <f t="shared" si="49"/>
        <v>155.09828333333334</v>
      </c>
      <c r="O593" s="35">
        <f>MA1SONY[[#This Row],[Adj Close]]-MA1SONY[[#This Row],[6-MA]]</f>
        <v>7.8237166666666553</v>
      </c>
      <c r="P593" s="18">
        <f>(MA1SONY[[#This Row],[Adj Close]]-N593)^2</f>
        <v>61.210542480277603</v>
      </c>
      <c r="Q593" s="18">
        <f>ABS(MA1SONY[[#This Row],[Erorr 3]])</f>
        <v>7.8237166666666553</v>
      </c>
      <c r="R593" s="36">
        <f>MA1SONY[[#This Row],[Abs Erorr 3]]/MA1SONY[[#This Row],[Adj Close]]</f>
        <v>4.802124124836827E-2</v>
      </c>
    </row>
    <row r="594" spans="2:18">
      <c r="B594" s="26">
        <v>44642.291666666664</v>
      </c>
      <c r="C594" s="22">
        <v>166.3108</v>
      </c>
      <c r="D594" s="31">
        <f t="shared" si="46"/>
        <v>162.922</v>
      </c>
      <c r="E594" s="32">
        <f>MA1SONY[[#This Row],[Adj Close]]-MA1SONY[[#This Row],[Naive Trend ]]</f>
        <v>3.3888000000000034</v>
      </c>
      <c r="F594" s="22">
        <f t="shared" si="45"/>
        <v>11.483965440000024</v>
      </c>
      <c r="G594" s="22">
        <f>ABS(MA1SONY[[#This Row],[Erorr 1]])</f>
        <v>3.3888000000000034</v>
      </c>
      <c r="H594" s="33">
        <f>MA1SONY[[#This Row],[Abs Erorr 1]]/MA1SONY[[#This Row],[Adj Close]]</f>
        <v>2.037630749175642E-2</v>
      </c>
      <c r="I594" s="31">
        <f t="shared" si="48"/>
        <v>160.89913333333334</v>
      </c>
      <c r="J594" s="34">
        <f>(MA1SONY[[#This Row],[Adj Close]]-MA1SONY[[#This Row],[3-MA]])</f>
        <v>5.4116666666666617</v>
      </c>
      <c r="K594" s="18">
        <f t="shared" si="47"/>
        <v>29.286136111111059</v>
      </c>
      <c r="L594" s="18">
        <f>ABS(MA1SONY[[#This Row],[Erorr 2]])</f>
        <v>5.4116666666666617</v>
      </c>
      <c r="M594" s="33">
        <f>MA1SONY[[#This Row],[Abs Erorr 2]]/MA1SONY[[#This Row],[Adj Close]]</f>
        <v>3.2539478294053431E-2</v>
      </c>
      <c r="N594" s="31">
        <f t="shared" si="49"/>
        <v>156.84691666666666</v>
      </c>
      <c r="O594" s="35">
        <f>MA1SONY[[#This Row],[Adj Close]]-MA1SONY[[#This Row],[6-MA]]</f>
        <v>9.4638833333333423</v>
      </c>
      <c r="P594" s="18">
        <f>(MA1SONY[[#This Row],[Adj Close]]-N594)^2</f>
        <v>89.565087746944613</v>
      </c>
      <c r="Q594" s="18">
        <f>ABS(MA1SONY[[#This Row],[Erorr 3]])</f>
        <v>9.4638833333333423</v>
      </c>
      <c r="R594" s="36">
        <f>MA1SONY[[#This Row],[Abs Erorr 3]]/MA1SONY[[#This Row],[Adj Close]]</f>
        <v>5.6904803135655303E-2</v>
      </c>
    </row>
    <row r="595" spans="2:18">
      <c r="B595" s="26">
        <v>44643.291666666664</v>
      </c>
      <c r="C595" s="22">
        <v>167.68010000000001</v>
      </c>
      <c r="D595" s="31">
        <f t="shared" si="46"/>
        <v>166.3108</v>
      </c>
      <c r="E595" s="32">
        <f>MA1SONY[[#This Row],[Adj Close]]-MA1SONY[[#This Row],[Naive Trend ]]</f>
        <v>1.3693000000000097</v>
      </c>
      <c r="F595" s="22">
        <f t="shared" si="45"/>
        <v>1.8749824900000267</v>
      </c>
      <c r="G595" s="22">
        <f>ABS(MA1SONY[[#This Row],[Erorr 1]])</f>
        <v>1.3693000000000097</v>
      </c>
      <c r="H595" s="33">
        <f>MA1SONY[[#This Row],[Abs Erorr 1]]/MA1SONY[[#This Row],[Adj Close]]</f>
        <v>8.1661449390834674E-3</v>
      </c>
      <c r="I595" s="31">
        <f t="shared" si="48"/>
        <v>163.59183333333331</v>
      </c>
      <c r="J595" s="34">
        <f>(MA1SONY[[#This Row],[Adj Close]]-MA1SONY[[#This Row],[3-MA]])</f>
        <v>4.0882666666666978</v>
      </c>
      <c r="K595" s="18">
        <f t="shared" si="47"/>
        <v>16.713924337778032</v>
      </c>
      <c r="L595" s="18">
        <f>ABS(MA1SONY[[#This Row],[Erorr 2]])</f>
        <v>4.0882666666666978</v>
      </c>
      <c r="M595" s="33">
        <f>MA1SONY[[#This Row],[Abs Erorr 2]]/MA1SONY[[#This Row],[Adj Close]]</f>
        <v>2.4381346782752979E-2</v>
      </c>
      <c r="N595" s="31">
        <f t="shared" si="49"/>
        <v>159.83516666666665</v>
      </c>
      <c r="O595" s="35">
        <f>MA1SONY[[#This Row],[Adj Close]]-MA1SONY[[#This Row],[6-MA]]</f>
        <v>7.8449333333333584</v>
      </c>
      <c r="P595" s="18">
        <f>(MA1SONY[[#This Row],[Adj Close]]-N595)^2</f>
        <v>61.542979004444838</v>
      </c>
      <c r="Q595" s="18">
        <f>ABS(MA1SONY[[#This Row],[Erorr 3]])</f>
        <v>7.8449333333333584</v>
      </c>
      <c r="R595" s="36">
        <f>MA1SONY[[#This Row],[Abs Erorr 3]]/MA1SONY[[#This Row],[Adj Close]]</f>
        <v>4.6785118409002367E-2</v>
      </c>
    </row>
    <row r="596" spans="2:18">
      <c r="B596" s="26">
        <v>44644.291666666664</v>
      </c>
      <c r="C596" s="22">
        <v>171.4828</v>
      </c>
      <c r="D596" s="31">
        <f t="shared" si="46"/>
        <v>167.68010000000001</v>
      </c>
      <c r="E596" s="32">
        <f>MA1SONY[[#This Row],[Adj Close]]-MA1SONY[[#This Row],[Naive Trend ]]</f>
        <v>3.8026999999999873</v>
      </c>
      <c r="F596" s="22">
        <f t="shared" si="45"/>
        <v>14.460527289999904</v>
      </c>
      <c r="G596" s="22">
        <f>ABS(MA1SONY[[#This Row],[Erorr 1]])</f>
        <v>3.8026999999999873</v>
      </c>
      <c r="H596" s="33">
        <f>MA1SONY[[#This Row],[Abs Erorr 1]]/MA1SONY[[#This Row],[Adj Close]]</f>
        <v>2.2175401847882047E-2</v>
      </c>
      <c r="I596" s="31">
        <f t="shared" si="48"/>
        <v>165.63763333333335</v>
      </c>
      <c r="J596" s="34">
        <f>(MA1SONY[[#This Row],[Adj Close]]-MA1SONY[[#This Row],[3-MA]])</f>
        <v>5.8451666666666426</v>
      </c>
      <c r="K596" s="18">
        <f t="shared" si="47"/>
        <v>34.165973361110829</v>
      </c>
      <c r="L596" s="18">
        <f>ABS(MA1SONY[[#This Row],[Erorr 2]])</f>
        <v>5.8451666666666426</v>
      </c>
      <c r="M596" s="33">
        <f>MA1SONY[[#This Row],[Abs Erorr 2]]/MA1SONY[[#This Row],[Adj Close]]</f>
        <v>3.4086023010276502E-2</v>
      </c>
      <c r="N596" s="31">
        <f t="shared" si="49"/>
        <v>162.31771666666666</v>
      </c>
      <c r="O596" s="35">
        <f>MA1SONY[[#This Row],[Adj Close]]-MA1SONY[[#This Row],[6-MA]]</f>
        <v>9.1650833333333424</v>
      </c>
      <c r="P596" s="18">
        <f>(MA1SONY[[#This Row],[Adj Close]]-N596)^2</f>
        <v>83.998752506944612</v>
      </c>
      <c r="Q596" s="18">
        <f>ABS(MA1SONY[[#This Row],[Erorr 3]])</f>
        <v>9.1650833333333424</v>
      </c>
      <c r="R596" s="36">
        <f>MA1SONY[[#This Row],[Abs Erorr 3]]/MA1SONY[[#This Row],[Adj Close]]</f>
        <v>5.344607933468163E-2</v>
      </c>
    </row>
    <row r="597" spans="2:18">
      <c r="B597" s="26">
        <v>44645.291666666664</v>
      </c>
      <c r="C597" s="22">
        <v>172.12309999999999</v>
      </c>
      <c r="D597" s="31">
        <f t="shared" si="46"/>
        <v>171.4828</v>
      </c>
      <c r="E597" s="32">
        <f>MA1SONY[[#This Row],[Adj Close]]-MA1SONY[[#This Row],[Naive Trend ]]</f>
        <v>0.64029999999999632</v>
      </c>
      <c r="F597" s="22">
        <f t="shared" si="45"/>
        <v>0.4099840899999953</v>
      </c>
      <c r="G597" s="22">
        <f>ABS(MA1SONY[[#This Row],[Erorr 1]])</f>
        <v>0.64029999999999632</v>
      </c>
      <c r="H597" s="33">
        <f>MA1SONY[[#This Row],[Abs Erorr 1]]/MA1SONY[[#This Row],[Adj Close]]</f>
        <v>3.7200120146569306E-3</v>
      </c>
      <c r="I597" s="31">
        <f t="shared" si="48"/>
        <v>168.49123333333333</v>
      </c>
      <c r="J597" s="34">
        <f>(MA1SONY[[#This Row],[Adj Close]]-MA1SONY[[#This Row],[3-MA]])</f>
        <v>3.6318666666666672</v>
      </c>
      <c r="K597" s="18">
        <f t="shared" si="47"/>
        <v>13.190455484444449</v>
      </c>
      <c r="L597" s="18">
        <f>ABS(MA1SONY[[#This Row],[Erorr 2]])</f>
        <v>3.6318666666666672</v>
      </c>
      <c r="M597" s="33">
        <f>MA1SONY[[#This Row],[Abs Erorr 2]]/MA1SONY[[#This Row],[Adj Close]]</f>
        <v>2.110040236706559E-2</v>
      </c>
      <c r="N597" s="31">
        <f t="shared" si="49"/>
        <v>164.69518333333335</v>
      </c>
      <c r="O597" s="35">
        <f>MA1SONY[[#This Row],[Adj Close]]-MA1SONY[[#This Row],[6-MA]]</f>
        <v>7.427916666666647</v>
      </c>
      <c r="P597" s="18">
        <f>(MA1SONY[[#This Row],[Adj Close]]-N597)^2</f>
        <v>55.173946006944149</v>
      </c>
      <c r="Q597" s="18">
        <f>ABS(MA1SONY[[#This Row],[Erorr 3]])</f>
        <v>7.427916666666647</v>
      </c>
      <c r="R597" s="36">
        <f>MA1SONY[[#This Row],[Abs Erorr 3]]/MA1SONY[[#This Row],[Adj Close]]</f>
        <v>4.3154676314025524E-2</v>
      </c>
    </row>
    <row r="598" spans="2:18">
      <c r="B598" s="26">
        <v>44648.291666666664</v>
      </c>
      <c r="C598" s="22">
        <v>172.99</v>
      </c>
      <c r="D598" s="31">
        <f t="shared" si="46"/>
        <v>172.12309999999999</v>
      </c>
      <c r="E598" s="32">
        <f>MA1SONY[[#This Row],[Adj Close]]-MA1SONY[[#This Row],[Naive Trend ]]</f>
        <v>0.86690000000001532</v>
      </c>
      <c r="F598" s="22">
        <f t="shared" si="45"/>
        <v>0.75151561000002653</v>
      </c>
      <c r="G598" s="22">
        <f>ABS(MA1SONY[[#This Row],[Erorr 1]])</f>
        <v>0.86690000000001532</v>
      </c>
      <c r="H598" s="33">
        <f>MA1SONY[[#This Row],[Abs Erorr 1]]/MA1SONY[[#This Row],[Adj Close]]</f>
        <v>5.011272327880313E-3</v>
      </c>
      <c r="I598" s="31">
        <f t="shared" si="48"/>
        <v>170.42866666666669</v>
      </c>
      <c r="J598" s="34">
        <f>(MA1SONY[[#This Row],[Adj Close]]-MA1SONY[[#This Row],[3-MA]])</f>
        <v>2.561333333333323</v>
      </c>
      <c r="K598" s="18">
        <f t="shared" si="47"/>
        <v>6.5604284444443914</v>
      </c>
      <c r="L598" s="18">
        <f>ABS(MA1SONY[[#This Row],[Erorr 2]])</f>
        <v>2.561333333333323</v>
      </c>
      <c r="M598" s="33">
        <f>MA1SONY[[#This Row],[Abs Erorr 2]]/MA1SONY[[#This Row],[Adj Close]]</f>
        <v>1.4806250843015914E-2</v>
      </c>
      <c r="N598" s="31">
        <f t="shared" si="49"/>
        <v>167.01025000000001</v>
      </c>
      <c r="O598" s="35">
        <f>MA1SONY[[#This Row],[Adj Close]]-MA1SONY[[#This Row],[6-MA]]</f>
        <v>5.9797499999999957</v>
      </c>
      <c r="P598" s="18">
        <f>(MA1SONY[[#This Row],[Adj Close]]-N598)^2</f>
        <v>35.75741006249995</v>
      </c>
      <c r="Q598" s="18">
        <f>ABS(MA1SONY[[#This Row],[Erorr 3]])</f>
        <v>5.9797499999999957</v>
      </c>
      <c r="R598" s="36">
        <f>MA1SONY[[#This Row],[Abs Erorr 3]]/MA1SONY[[#This Row],[Adj Close]]</f>
        <v>3.4567026995780077E-2</v>
      </c>
    </row>
    <row r="599" spans="2:18">
      <c r="B599" s="26">
        <v>44649.291666666664</v>
      </c>
      <c r="C599" s="22">
        <v>176.30009999999999</v>
      </c>
      <c r="D599" s="31">
        <f t="shared" si="46"/>
        <v>172.99</v>
      </c>
      <c r="E599" s="32">
        <f>MA1SONY[[#This Row],[Adj Close]]-MA1SONY[[#This Row],[Naive Trend ]]</f>
        <v>3.3100999999999772</v>
      </c>
      <c r="F599" s="22">
        <f t="shared" si="45"/>
        <v>10.956762009999849</v>
      </c>
      <c r="G599" s="22">
        <f>ABS(MA1SONY[[#This Row],[Erorr 1]])</f>
        <v>3.3100999999999772</v>
      </c>
      <c r="H599" s="33">
        <f>MA1SONY[[#This Row],[Abs Erorr 1]]/MA1SONY[[#This Row],[Adj Close]]</f>
        <v>1.8775372220435366E-2</v>
      </c>
      <c r="I599" s="31">
        <f t="shared" si="48"/>
        <v>172.19863333333333</v>
      </c>
      <c r="J599" s="34">
        <f>(MA1SONY[[#This Row],[Adj Close]]-MA1SONY[[#This Row],[3-MA]])</f>
        <v>4.1014666666666528</v>
      </c>
      <c r="K599" s="18">
        <f t="shared" si="47"/>
        <v>16.822028817777664</v>
      </c>
      <c r="L599" s="18">
        <f>ABS(MA1SONY[[#This Row],[Erorr 2]])</f>
        <v>4.1014666666666528</v>
      </c>
      <c r="M599" s="33">
        <f>MA1SONY[[#This Row],[Abs Erorr 2]]/MA1SONY[[#This Row],[Adj Close]]</f>
        <v>2.3264119910690086E-2</v>
      </c>
      <c r="N599" s="31">
        <f t="shared" si="49"/>
        <v>168.91813333333334</v>
      </c>
      <c r="O599" s="35">
        <f>MA1SONY[[#This Row],[Adj Close]]-MA1SONY[[#This Row],[6-MA]]</f>
        <v>7.3819666666666421</v>
      </c>
      <c r="P599" s="18">
        <f>(MA1SONY[[#This Row],[Adj Close]]-N599)^2</f>
        <v>54.493431867777417</v>
      </c>
      <c r="Q599" s="18">
        <f>ABS(MA1SONY[[#This Row],[Erorr 3]])</f>
        <v>7.3819666666666421</v>
      </c>
      <c r="R599" s="36">
        <f>MA1SONY[[#This Row],[Abs Erorr 3]]/MA1SONY[[#This Row],[Adj Close]]</f>
        <v>4.1871596593913686E-2</v>
      </c>
    </row>
    <row r="600" spans="2:18">
      <c r="B600" s="26">
        <v>44650.291666666664</v>
      </c>
      <c r="C600" s="22">
        <v>175.12780000000001</v>
      </c>
      <c r="D600" s="31">
        <f t="shared" si="46"/>
        <v>176.30009999999999</v>
      </c>
      <c r="E600" s="32">
        <f>MA1SONY[[#This Row],[Adj Close]]-MA1SONY[[#This Row],[Naive Trend ]]</f>
        <v>-1.1722999999999786</v>
      </c>
      <c r="F600" s="22">
        <f t="shared" si="45"/>
        <v>1.3742872899999499</v>
      </c>
      <c r="G600" s="22">
        <f>ABS(MA1SONY[[#This Row],[Erorr 1]])</f>
        <v>1.1722999999999786</v>
      </c>
      <c r="H600" s="33">
        <f>MA1SONY[[#This Row],[Abs Erorr 1]]/MA1SONY[[#This Row],[Adj Close]]</f>
        <v>6.693968633192323E-3</v>
      </c>
      <c r="I600" s="31">
        <f t="shared" si="48"/>
        <v>173.80439999999999</v>
      </c>
      <c r="J600" s="34">
        <f>(MA1SONY[[#This Row],[Adj Close]]-MA1SONY[[#This Row],[3-MA]])</f>
        <v>1.3234000000000208</v>
      </c>
      <c r="K600" s="18">
        <f t="shared" si="47"/>
        <v>1.751387560000055</v>
      </c>
      <c r="L600" s="18">
        <f>ABS(MA1SONY[[#This Row],[Erorr 2]])</f>
        <v>1.3234000000000208</v>
      </c>
      <c r="M600" s="33">
        <f>MA1SONY[[#This Row],[Abs Erorr 2]]/MA1SONY[[#This Row],[Adj Close]]</f>
        <v>7.5567671152154065E-3</v>
      </c>
      <c r="N600" s="31">
        <f t="shared" si="49"/>
        <v>171.14781666666667</v>
      </c>
      <c r="O600" s="35">
        <f>MA1SONY[[#This Row],[Adj Close]]-MA1SONY[[#This Row],[6-MA]]</f>
        <v>3.9799833333333368</v>
      </c>
      <c r="P600" s="18">
        <f>(MA1SONY[[#This Row],[Adj Close]]-N600)^2</f>
        <v>15.840267333611138</v>
      </c>
      <c r="Q600" s="18">
        <f>ABS(MA1SONY[[#This Row],[Erorr 3]])</f>
        <v>3.9799833333333368</v>
      </c>
      <c r="R600" s="36">
        <f>MA1SONY[[#This Row],[Abs Erorr 3]]/MA1SONY[[#This Row],[Adj Close]]</f>
        <v>2.2726165310894882E-2</v>
      </c>
    </row>
    <row r="601" spans="2:18">
      <c r="B601" s="26">
        <v>44651.291666666664</v>
      </c>
      <c r="C601" s="22">
        <v>172.0147</v>
      </c>
      <c r="D601" s="31">
        <f t="shared" si="46"/>
        <v>175.12780000000001</v>
      </c>
      <c r="E601" s="32">
        <f>MA1SONY[[#This Row],[Adj Close]]-MA1SONY[[#This Row],[Naive Trend ]]</f>
        <v>-3.1131000000000029</v>
      </c>
      <c r="F601" s="22">
        <f t="shared" si="45"/>
        <v>9.6913916100000179</v>
      </c>
      <c r="G601" s="22">
        <f>ABS(MA1SONY[[#This Row],[Erorr 1]])</f>
        <v>3.1131000000000029</v>
      </c>
      <c r="H601" s="33">
        <f>MA1SONY[[#This Row],[Abs Erorr 1]]/MA1SONY[[#This Row],[Adj Close]]</f>
        <v>1.8097871867927582E-2</v>
      </c>
      <c r="I601" s="31">
        <f t="shared" si="48"/>
        <v>174.80596666666668</v>
      </c>
      <c r="J601" s="34">
        <f>(MA1SONY[[#This Row],[Adj Close]]-MA1SONY[[#This Row],[3-MA]])</f>
        <v>-2.7912666666666723</v>
      </c>
      <c r="K601" s="18">
        <f t="shared" si="47"/>
        <v>7.7911696044444758</v>
      </c>
      <c r="L601" s="18">
        <f>ABS(MA1SONY[[#This Row],[Erorr 2]])</f>
        <v>2.7912666666666723</v>
      </c>
      <c r="M601" s="33">
        <f>MA1SONY[[#This Row],[Abs Erorr 2]]/MA1SONY[[#This Row],[Adj Close]]</f>
        <v>1.6226907739086673E-2</v>
      </c>
      <c r="N601" s="31">
        <f t="shared" si="49"/>
        <v>172.61731666666665</v>
      </c>
      <c r="O601" s="35">
        <f>MA1SONY[[#This Row],[Adj Close]]-MA1SONY[[#This Row],[6-MA]]</f>
        <v>-0.60261666666664837</v>
      </c>
      <c r="P601" s="18">
        <f>(MA1SONY[[#This Row],[Adj Close]]-N601)^2</f>
        <v>0.3631468469444224</v>
      </c>
      <c r="Q601" s="18">
        <f>ABS(MA1SONY[[#This Row],[Erorr 3]])</f>
        <v>0.60261666666664837</v>
      </c>
      <c r="R601" s="36">
        <f>MA1SONY[[#This Row],[Abs Erorr 3]]/MA1SONY[[#This Row],[Adj Close]]</f>
        <v>3.5032858625841184E-3</v>
      </c>
    </row>
    <row r="602" spans="2:18">
      <c r="B602" s="26">
        <v>44652.291666666664</v>
      </c>
      <c r="C602" s="22">
        <v>171.7192</v>
      </c>
      <c r="D602" s="31">
        <f t="shared" si="46"/>
        <v>172.0147</v>
      </c>
      <c r="E602" s="32">
        <f>MA1SONY[[#This Row],[Adj Close]]-MA1SONY[[#This Row],[Naive Trend ]]</f>
        <v>-0.29550000000000409</v>
      </c>
      <c r="F602" s="22">
        <f t="shared" si="45"/>
        <v>8.7320250000002417E-2</v>
      </c>
      <c r="G602" s="22">
        <f>ABS(MA1SONY[[#This Row],[Erorr 1]])</f>
        <v>0.29550000000000409</v>
      </c>
      <c r="H602" s="33">
        <f>MA1SONY[[#This Row],[Abs Erorr 1]]/MA1SONY[[#This Row],[Adj Close]]</f>
        <v>1.7208326151065465E-3</v>
      </c>
      <c r="I602" s="31">
        <f t="shared" si="48"/>
        <v>174.48086666666669</v>
      </c>
      <c r="J602" s="34">
        <f>(MA1SONY[[#This Row],[Adj Close]]-MA1SONY[[#This Row],[3-MA]])</f>
        <v>-2.7616666666666845</v>
      </c>
      <c r="K602" s="18">
        <f t="shared" si="47"/>
        <v>7.6268027777778764</v>
      </c>
      <c r="L602" s="18">
        <f>ABS(MA1SONY[[#This Row],[Erorr 2]])</f>
        <v>2.7616666666666845</v>
      </c>
      <c r="M602" s="33">
        <f>MA1SONY[[#This Row],[Abs Erorr 2]]/MA1SONY[[#This Row],[Adj Close]]</f>
        <v>1.6082457096624515E-2</v>
      </c>
      <c r="N602" s="31">
        <f t="shared" si="49"/>
        <v>173.33974999999998</v>
      </c>
      <c r="O602" s="35">
        <f>MA1SONY[[#This Row],[Adj Close]]-MA1SONY[[#This Row],[6-MA]]</f>
        <v>-1.6205499999999802</v>
      </c>
      <c r="P602" s="18">
        <f>(MA1SONY[[#This Row],[Adj Close]]-N602)^2</f>
        <v>2.6261823024999358</v>
      </c>
      <c r="Q602" s="18">
        <f>ABS(MA1SONY[[#This Row],[Erorr 3]])</f>
        <v>1.6205499999999802</v>
      </c>
      <c r="R602" s="36">
        <f>MA1SONY[[#This Row],[Abs Erorr 3]]/MA1SONY[[#This Row],[Adj Close]]</f>
        <v>9.4372091181415957E-3</v>
      </c>
    </row>
    <row r="603" spans="2:18">
      <c r="B603" s="26">
        <v>44655.291666666664</v>
      </c>
      <c r="C603" s="22">
        <v>175.7878</v>
      </c>
      <c r="D603" s="31">
        <f t="shared" si="46"/>
        <v>171.7192</v>
      </c>
      <c r="E603" s="32">
        <f>MA1SONY[[#This Row],[Adj Close]]-MA1SONY[[#This Row],[Naive Trend ]]</f>
        <v>4.0686000000000035</v>
      </c>
      <c r="F603" s="22">
        <f t="shared" si="45"/>
        <v>16.553505960000027</v>
      </c>
      <c r="G603" s="22">
        <f>ABS(MA1SONY[[#This Row],[Erorr 1]])</f>
        <v>4.0686000000000035</v>
      </c>
      <c r="H603" s="33">
        <f>MA1SONY[[#This Row],[Abs Erorr 1]]/MA1SONY[[#This Row],[Adj Close]]</f>
        <v>2.3144950901029557E-2</v>
      </c>
      <c r="I603" s="31">
        <f t="shared" si="48"/>
        <v>172.9539</v>
      </c>
      <c r="J603" s="34">
        <f>(MA1SONY[[#This Row],[Adj Close]]-MA1SONY[[#This Row],[3-MA]])</f>
        <v>2.8338999999999999</v>
      </c>
      <c r="K603" s="18">
        <f t="shared" si="47"/>
        <v>8.0309892099999995</v>
      </c>
      <c r="L603" s="18">
        <f>ABS(MA1SONY[[#This Row],[Erorr 2]])</f>
        <v>2.8338999999999999</v>
      </c>
      <c r="M603" s="33">
        <f>MA1SONY[[#This Row],[Abs Erorr 2]]/MA1SONY[[#This Row],[Adj Close]]</f>
        <v>1.6121141512664701E-2</v>
      </c>
      <c r="N603" s="31">
        <f t="shared" si="49"/>
        <v>173.37914999999998</v>
      </c>
      <c r="O603" s="35">
        <f>MA1SONY[[#This Row],[Adj Close]]-MA1SONY[[#This Row],[6-MA]]</f>
        <v>2.4086500000000228</v>
      </c>
      <c r="P603" s="18">
        <f>(MA1SONY[[#This Row],[Adj Close]]-N603)^2</f>
        <v>5.8015948225001104</v>
      </c>
      <c r="Q603" s="18">
        <f>ABS(MA1SONY[[#This Row],[Erorr 3]])</f>
        <v>2.4086500000000228</v>
      </c>
      <c r="R603" s="36">
        <f>MA1SONY[[#This Row],[Abs Erorr 3]]/MA1SONY[[#This Row],[Adj Close]]</f>
        <v>1.3702031654073962E-2</v>
      </c>
    </row>
    <row r="604" spans="2:18">
      <c r="B604" s="26">
        <v>44656.291666666664</v>
      </c>
      <c r="C604" s="22">
        <v>172.458</v>
      </c>
      <c r="D604" s="31">
        <f t="shared" si="46"/>
        <v>175.7878</v>
      </c>
      <c r="E604" s="32">
        <f>MA1SONY[[#This Row],[Adj Close]]-MA1SONY[[#This Row],[Naive Trend ]]</f>
        <v>-3.3298000000000059</v>
      </c>
      <c r="F604" s="22">
        <f t="shared" si="45"/>
        <v>11.08756804000004</v>
      </c>
      <c r="G604" s="22">
        <f>ABS(MA1SONY[[#This Row],[Erorr 1]])</f>
        <v>3.3298000000000059</v>
      </c>
      <c r="H604" s="33">
        <f>MA1SONY[[#This Row],[Abs Erorr 1]]/MA1SONY[[#This Row],[Adj Close]]</f>
        <v>1.9307889457143224E-2</v>
      </c>
      <c r="I604" s="31">
        <f t="shared" si="48"/>
        <v>173.1739</v>
      </c>
      <c r="J604" s="34">
        <f>(MA1SONY[[#This Row],[Adj Close]]-MA1SONY[[#This Row],[3-MA]])</f>
        <v>-0.71590000000000487</v>
      </c>
      <c r="K604" s="18">
        <f t="shared" si="47"/>
        <v>0.51251281000000692</v>
      </c>
      <c r="L604" s="18">
        <f>ABS(MA1SONY[[#This Row],[Erorr 2]])</f>
        <v>0.71590000000000487</v>
      </c>
      <c r="M604" s="33">
        <f>MA1SONY[[#This Row],[Abs Erorr 2]]/MA1SONY[[#This Row],[Adj Close]]</f>
        <v>4.1511556436929853E-3</v>
      </c>
      <c r="N604" s="31">
        <f t="shared" si="49"/>
        <v>173.98993333333337</v>
      </c>
      <c r="O604" s="35">
        <f>MA1SONY[[#This Row],[Adj Close]]-MA1SONY[[#This Row],[6-MA]]</f>
        <v>-1.5319333333333702</v>
      </c>
      <c r="P604" s="18">
        <f>(MA1SONY[[#This Row],[Adj Close]]-N604)^2</f>
        <v>2.3468197377778908</v>
      </c>
      <c r="Q604" s="18">
        <f>ABS(MA1SONY[[#This Row],[Erorr 3]])</f>
        <v>1.5319333333333702</v>
      </c>
      <c r="R604" s="36">
        <f>MA1SONY[[#This Row],[Abs Erorr 3]]/MA1SONY[[#This Row],[Adj Close]]</f>
        <v>8.8829357486076045E-3</v>
      </c>
    </row>
    <row r="605" spans="2:18">
      <c r="B605" s="26">
        <v>44657.291666666664</v>
      </c>
      <c r="C605" s="22">
        <v>169.27610000000001</v>
      </c>
      <c r="D605" s="31">
        <f t="shared" si="46"/>
        <v>172.458</v>
      </c>
      <c r="E605" s="32">
        <f>MA1SONY[[#This Row],[Adj Close]]-MA1SONY[[#This Row],[Naive Trend ]]</f>
        <v>-3.1818999999999846</v>
      </c>
      <c r="F605" s="22">
        <f t="shared" si="45"/>
        <v>10.124487609999901</v>
      </c>
      <c r="G605" s="22">
        <f>ABS(MA1SONY[[#This Row],[Erorr 1]])</f>
        <v>3.1818999999999846</v>
      </c>
      <c r="H605" s="33">
        <f>MA1SONY[[#This Row],[Abs Erorr 1]]/MA1SONY[[#This Row],[Adj Close]]</f>
        <v>1.879710130372796E-2</v>
      </c>
      <c r="I605" s="31">
        <f t="shared" si="48"/>
        <v>173.32166666666669</v>
      </c>
      <c r="J605" s="34">
        <f>(MA1SONY[[#This Row],[Adj Close]]-MA1SONY[[#This Row],[3-MA]])</f>
        <v>-4.045566666666673</v>
      </c>
      <c r="K605" s="18">
        <f t="shared" si="47"/>
        <v>16.366609654444495</v>
      </c>
      <c r="L605" s="18">
        <f>ABS(MA1SONY[[#This Row],[Erorr 2]])</f>
        <v>4.045566666666673</v>
      </c>
      <c r="M605" s="33">
        <f>MA1SONY[[#This Row],[Abs Erorr 2]]/MA1SONY[[#This Row],[Adj Close]]</f>
        <v>2.3899219480285006E-2</v>
      </c>
      <c r="N605" s="31">
        <f t="shared" si="49"/>
        <v>173.90126666666671</v>
      </c>
      <c r="O605" s="35">
        <f>MA1SONY[[#This Row],[Adj Close]]-MA1SONY[[#This Row],[6-MA]]</f>
        <v>-4.6251666666667006</v>
      </c>
      <c r="P605" s="18">
        <f>(MA1SONY[[#This Row],[Adj Close]]-N605)^2</f>
        <v>21.392166694444757</v>
      </c>
      <c r="Q605" s="18">
        <f>ABS(MA1SONY[[#This Row],[Erorr 3]])</f>
        <v>4.6251666666667006</v>
      </c>
      <c r="R605" s="36">
        <f>MA1SONY[[#This Row],[Abs Erorr 3]]/MA1SONY[[#This Row],[Adj Close]]</f>
        <v>2.732321140826555E-2</v>
      </c>
    </row>
    <row r="606" spans="2:18">
      <c r="B606" s="26">
        <v>44658.291666666664</v>
      </c>
      <c r="C606" s="22">
        <v>169.5814</v>
      </c>
      <c r="D606" s="31">
        <f t="shared" si="46"/>
        <v>169.27610000000001</v>
      </c>
      <c r="E606" s="32">
        <f>MA1SONY[[#This Row],[Adj Close]]-MA1SONY[[#This Row],[Naive Trend ]]</f>
        <v>0.30529999999998836</v>
      </c>
      <c r="F606" s="22">
        <f t="shared" si="45"/>
        <v>9.3208089999992888E-2</v>
      </c>
      <c r="G606" s="22">
        <f>ABS(MA1SONY[[#This Row],[Erorr 1]])</f>
        <v>0.30529999999998836</v>
      </c>
      <c r="H606" s="33">
        <f>MA1SONY[[#This Row],[Abs Erorr 1]]/MA1SONY[[#This Row],[Adj Close]]</f>
        <v>1.800315364774606E-3</v>
      </c>
      <c r="I606" s="31">
        <f t="shared" si="48"/>
        <v>172.50730000000001</v>
      </c>
      <c r="J606" s="34">
        <f>(MA1SONY[[#This Row],[Adj Close]]-MA1SONY[[#This Row],[3-MA]])</f>
        <v>-2.9259000000000128</v>
      </c>
      <c r="K606" s="18">
        <f t="shared" si="47"/>
        <v>8.5608908100000747</v>
      </c>
      <c r="L606" s="18">
        <f>ABS(MA1SONY[[#This Row],[Erorr 2]])</f>
        <v>2.9259000000000128</v>
      </c>
      <c r="M606" s="33">
        <f>MA1SONY[[#This Row],[Abs Erorr 2]]/MA1SONY[[#This Row],[Adj Close]]</f>
        <v>1.7253661073679146E-2</v>
      </c>
      <c r="N606" s="31">
        <f t="shared" si="49"/>
        <v>172.73059999999998</v>
      </c>
      <c r="O606" s="35">
        <f>MA1SONY[[#This Row],[Adj Close]]-MA1SONY[[#This Row],[6-MA]]</f>
        <v>-3.1491999999999791</v>
      </c>
      <c r="P606" s="18">
        <f>(MA1SONY[[#This Row],[Adj Close]]-N606)^2</f>
        <v>9.9174606399998684</v>
      </c>
      <c r="Q606" s="18">
        <f>ABS(MA1SONY[[#This Row],[Erorr 3]])</f>
        <v>3.1491999999999791</v>
      </c>
      <c r="R606" s="36">
        <f>MA1SONY[[#This Row],[Abs Erorr 3]]/MA1SONY[[#This Row],[Adj Close]]</f>
        <v>1.857043284228093E-2</v>
      </c>
    </row>
    <row r="607" spans="2:18">
      <c r="B607" s="26">
        <v>44659.291666666664</v>
      </c>
      <c r="C607" s="22">
        <v>167.56190000000001</v>
      </c>
      <c r="D607" s="31">
        <f t="shared" si="46"/>
        <v>169.5814</v>
      </c>
      <c r="E607" s="32">
        <f>MA1SONY[[#This Row],[Adj Close]]-MA1SONY[[#This Row],[Naive Trend ]]</f>
        <v>-2.0194999999999936</v>
      </c>
      <c r="F607" s="22">
        <f t="shared" si="45"/>
        <v>4.0783802499999746</v>
      </c>
      <c r="G607" s="22">
        <f>ABS(MA1SONY[[#This Row],[Erorr 1]])</f>
        <v>2.0194999999999936</v>
      </c>
      <c r="H607" s="33">
        <f>MA1SONY[[#This Row],[Abs Erorr 1]]/MA1SONY[[#This Row],[Adj Close]]</f>
        <v>1.2052262477329235E-2</v>
      </c>
      <c r="I607" s="31">
        <f t="shared" si="48"/>
        <v>170.4385</v>
      </c>
      <c r="J607" s="34">
        <f>(MA1SONY[[#This Row],[Adj Close]]-MA1SONY[[#This Row],[3-MA]])</f>
        <v>-2.8765999999999963</v>
      </c>
      <c r="K607" s="18">
        <f t="shared" si="47"/>
        <v>8.274827559999979</v>
      </c>
      <c r="L607" s="18">
        <f>ABS(MA1SONY[[#This Row],[Erorr 2]])</f>
        <v>2.8765999999999963</v>
      </c>
      <c r="M607" s="33">
        <f>MA1SONY[[#This Row],[Abs Erorr 2]]/MA1SONY[[#This Row],[Adj Close]]</f>
        <v>1.7167387096947432E-2</v>
      </c>
      <c r="N607" s="31">
        <f t="shared" si="49"/>
        <v>171.80619999999999</v>
      </c>
      <c r="O607" s="35">
        <f>MA1SONY[[#This Row],[Adj Close]]-MA1SONY[[#This Row],[6-MA]]</f>
        <v>-4.2442999999999813</v>
      </c>
      <c r="P607" s="18">
        <f>(MA1SONY[[#This Row],[Adj Close]]-N607)^2</f>
        <v>18.01408248999984</v>
      </c>
      <c r="Q607" s="18">
        <f>ABS(MA1SONY[[#This Row],[Erorr 3]])</f>
        <v>4.2442999999999813</v>
      </c>
      <c r="R607" s="36">
        <f>MA1SONY[[#This Row],[Abs Erorr 3]]/MA1SONY[[#This Row],[Adj Close]]</f>
        <v>2.5329743814076953E-2</v>
      </c>
    </row>
    <row r="608" spans="2:18">
      <c r="B608" s="26">
        <v>44662.291666666664</v>
      </c>
      <c r="C608" s="22">
        <v>163.28639999999999</v>
      </c>
      <c r="D608" s="31">
        <f t="shared" si="46"/>
        <v>167.56190000000001</v>
      </c>
      <c r="E608" s="32">
        <f>MA1SONY[[#This Row],[Adj Close]]-MA1SONY[[#This Row],[Naive Trend ]]</f>
        <v>-4.2755000000000223</v>
      </c>
      <c r="F608" s="22">
        <f t="shared" si="45"/>
        <v>18.279900250000189</v>
      </c>
      <c r="G608" s="22">
        <f>ABS(MA1SONY[[#This Row],[Erorr 1]])</f>
        <v>4.2755000000000223</v>
      </c>
      <c r="H608" s="33">
        <f>MA1SONY[[#This Row],[Abs Erorr 1]]/MA1SONY[[#This Row],[Adj Close]]</f>
        <v>2.6184054520156135E-2</v>
      </c>
      <c r="I608" s="31">
        <f t="shared" si="48"/>
        <v>168.80646666666667</v>
      </c>
      <c r="J608" s="34">
        <f>(MA1SONY[[#This Row],[Adj Close]]-MA1SONY[[#This Row],[3-MA]])</f>
        <v>-5.5200666666666791</v>
      </c>
      <c r="K608" s="18">
        <f t="shared" si="47"/>
        <v>30.471136004444581</v>
      </c>
      <c r="L608" s="18">
        <f>ABS(MA1SONY[[#This Row],[Erorr 2]])</f>
        <v>5.5200666666666791</v>
      </c>
      <c r="M608" s="33">
        <f>MA1SONY[[#This Row],[Abs Erorr 2]]/MA1SONY[[#This Row],[Adj Close]]</f>
        <v>3.380604059288881E-2</v>
      </c>
      <c r="N608" s="31">
        <f t="shared" si="49"/>
        <v>171.06406666666669</v>
      </c>
      <c r="O608" s="35">
        <f>MA1SONY[[#This Row],[Adj Close]]-MA1SONY[[#This Row],[6-MA]]</f>
        <v>-7.777666666666704</v>
      </c>
      <c r="P608" s="18">
        <f>(MA1SONY[[#This Row],[Adj Close]]-N608)^2</f>
        <v>60.492098777778359</v>
      </c>
      <c r="Q608" s="18">
        <f>ABS(MA1SONY[[#This Row],[Erorr 3]])</f>
        <v>7.777666666666704</v>
      </c>
      <c r="R608" s="36">
        <f>MA1SONY[[#This Row],[Abs Erorr 3]]/MA1SONY[[#This Row],[Adj Close]]</f>
        <v>4.7632054271921631E-2</v>
      </c>
    </row>
    <row r="609" spans="2:18">
      <c r="B609" s="26">
        <v>44663.291666666664</v>
      </c>
      <c r="C609" s="22">
        <v>165.16800000000001</v>
      </c>
      <c r="D609" s="31">
        <f t="shared" si="46"/>
        <v>163.28639999999999</v>
      </c>
      <c r="E609" s="32">
        <f>MA1SONY[[#This Row],[Adj Close]]-MA1SONY[[#This Row],[Naive Trend ]]</f>
        <v>1.8816000000000201</v>
      </c>
      <c r="F609" s="22">
        <f t="shared" si="45"/>
        <v>3.5404185600000759</v>
      </c>
      <c r="G609" s="22">
        <f>ABS(MA1SONY[[#This Row],[Erorr 1]])</f>
        <v>1.8816000000000201</v>
      </c>
      <c r="H609" s="33">
        <f>MA1SONY[[#This Row],[Abs Erorr 1]]/MA1SONY[[#This Row],[Adj Close]]</f>
        <v>1.1392037198488933E-2</v>
      </c>
      <c r="I609" s="31">
        <f t="shared" si="48"/>
        <v>166.8099</v>
      </c>
      <c r="J609" s="34">
        <f>(MA1SONY[[#This Row],[Adj Close]]-MA1SONY[[#This Row],[3-MA]])</f>
        <v>-1.6418999999999926</v>
      </c>
      <c r="K609" s="18">
        <f t="shared" si="47"/>
        <v>2.6958356099999756</v>
      </c>
      <c r="L609" s="18">
        <f>ABS(MA1SONY[[#This Row],[Erorr 2]])</f>
        <v>1.6418999999999926</v>
      </c>
      <c r="M609" s="33">
        <f>MA1SONY[[#This Row],[Abs Erorr 2]]/MA1SONY[[#This Row],[Adj Close]]</f>
        <v>9.9407875617552582E-3</v>
      </c>
      <c r="N609" s="31">
        <f t="shared" si="49"/>
        <v>169.65860000000001</v>
      </c>
      <c r="O609" s="35">
        <f>MA1SONY[[#This Row],[Adj Close]]-MA1SONY[[#This Row],[6-MA]]</f>
        <v>-4.4906000000000006</v>
      </c>
      <c r="P609" s="18">
        <f>(MA1SONY[[#This Row],[Adj Close]]-N609)^2</f>
        <v>20.165488360000005</v>
      </c>
      <c r="Q609" s="18">
        <f>ABS(MA1SONY[[#This Row],[Erorr 3]])</f>
        <v>4.4906000000000006</v>
      </c>
      <c r="R609" s="36">
        <f>MA1SONY[[#This Row],[Abs Erorr 3]]/MA1SONY[[#This Row],[Adj Close]]</f>
        <v>2.7188075171946144E-2</v>
      </c>
    </row>
    <row r="610" spans="2:18">
      <c r="B610" s="26">
        <v>44664.291666666664</v>
      </c>
      <c r="C610" s="22">
        <v>167.8673</v>
      </c>
      <c r="D610" s="31">
        <f t="shared" si="46"/>
        <v>165.16800000000001</v>
      </c>
      <c r="E610" s="32">
        <f>MA1SONY[[#This Row],[Adj Close]]-MA1SONY[[#This Row],[Naive Trend ]]</f>
        <v>2.6992999999999938</v>
      </c>
      <c r="F610" s="22">
        <f t="shared" si="45"/>
        <v>7.286220489999967</v>
      </c>
      <c r="G610" s="22">
        <f>ABS(MA1SONY[[#This Row],[Erorr 1]])</f>
        <v>2.6992999999999938</v>
      </c>
      <c r="H610" s="33">
        <f>MA1SONY[[#This Row],[Abs Erorr 1]]/MA1SONY[[#This Row],[Adj Close]]</f>
        <v>1.6079963161378028E-2</v>
      </c>
      <c r="I610" s="31">
        <f t="shared" si="48"/>
        <v>165.33876666666666</v>
      </c>
      <c r="J610" s="34">
        <f>(MA1SONY[[#This Row],[Adj Close]]-MA1SONY[[#This Row],[3-MA]])</f>
        <v>2.5285333333333426</v>
      </c>
      <c r="K610" s="18">
        <f t="shared" si="47"/>
        <v>6.3934808177778244</v>
      </c>
      <c r="L610" s="18">
        <f>ABS(MA1SONY[[#This Row],[Erorr 2]])</f>
        <v>2.5285333333333426</v>
      </c>
      <c r="M610" s="33">
        <f>MA1SONY[[#This Row],[Abs Erorr 2]]/MA1SONY[[#This Row],[Adj Close]]</f>
        <v>1.5062691383809369E-2</v>
      </c>
      <c r="N610" s="31">
        <f t="shared" si="49"/>
        <v>167.88863333333333</v>
      </c>
      <c r="O610" s="35">
        <f>MA1SONY[[#This Row],[Adj Close]]-MA1SONY[[#This Row],[6-MA]]</f>
        <v>-2.1333333333330984E-2</v>
      </c>
      <c r="P610" s="18">
        <f>(MA1SONY[[#This Row],[Adj Close]]-N610)^2</f>
        <v>4.5511111111101087E-4</v>
      </c>
      <c r="Q610" s="18">
        <f>ABS(MA1SONY[[#This Row],[Erorr 3]])</f>
        <v>2.1333333333330984E-2</v>
      </c>
      <c r="R610" s="36">
        <f>MA1SONY[[#This Row],[Abs Erorr 3]]/MA1SONY[[#This Row],[Adj Close]]</f>
        <v>1.2708450861681212E-4</v>
      </c>
    </row>
    <row r="611" spans="2:18">
      <c r="B611" s="26">
        <v>44665.291666666664</v>
      </c>
      <c r="C611" s="22">
        <v>162.83330000000001</v>
      </c>
      <c r="D611" s="31">
        <f t="shared" si="46"/>
        <v>167.8673</v>
      </c>
      <c r="E611" s="32">
        <f>MA1SONY[[#This Row],[Adj Close]]-MA1SONY[[#This Row],[Naive Trend ]]</f>
        <v>-5.0339999999999918</v>
      </c>
      <c r="F611" s="22">
        <f t="shared" si="45"/>
        <v>25.341155999999916</v>
      </c>
      <c r="G611" s="22">
        <f>ABS(MA1SONY[[#This Row],[Erorr 1]])</f>
        <v>5.0339999999999918</v>
      </c>
      <c r="H611" s="33">
        <f>MA1SONY[[#This Row],[Abs Erorr 1]]/MA1SONY[[#This Row],[Adj Close]]</f>
        <v>3.0915052387932882E-2</v>
      </c>
      <c r="I611" s="31">
        <f t="shared" si="48"/>
        <v>165.44056666666665</v>
      </c>
      <c r="J611" s="34">
        <f>(MA1SONY[[#This Row],[Adj Close]]-MA1SONY[[#This Row],[3-MA]])</f>
        <v>-2.6072666666666464</v>
      </c>
      <c r="K611" s="18">
        <f t="shared" si="47"/>
        <v>6.7978394711110059</v>
      </c>
      <c r="L611" s="18">
        <f>ABS(MA1SONY[[#This Row],[Erorr 2]])</f>
        <v>2.6072666666666464</v>
      </c>
      <c r="M611" s="33">
        <f>MA1SONY[[#This Row],[Abs Erorr 2]]/MA1SONY[[#This Row],[Adj Close]]</f>
        <v>1.601187635862349E-2</v>
      </c>
      <c r="N611" s="31">
        <f t="shared" si="49"/>
        <v>167.12351666666666</v>
      </c>
      <c r="O611" s="35">
        <f>MA1SONY[[#This Row],[Adj Close]]-MA1SONY[[#This Row],[6-MA]]</f>
        <v>-4.2902166666666517</v>
      </c>
      <c r="P611" s="18">
        <f>(MA1SONY[[#This Row],[Adj Close]]-N611)^2</f>
        <v>18.405959046944314</v>
      </c>
      <c r="Q611" s="18">
        <f>ABS(MA1SONY[[#This Row],[Erorr 3]])</f>
        <v>4.2902166666666517</v>
      </c>
      <c r="R611" s="36">
        <f>MA1SONY[[#This Row],[Abs Erorr 3]]/MA1SONY[[#This Row],[Adj Close]]</f>
        <v>2.6347293008657638E-2</v>
      </c>
    </row>
    <row r="612" spans="2:18">
      <c r="B612" s="26">
        <v>44669.291666666664</v>
      </c>
      <c r="C612" s="22">
        <v>162.6165</v>
      </c>
      <c r="D612" s="31">
        <f t="shared" si="46"/>
        <v>162.83330000000001</v>
      </c>
      <c r="E612" s="32">
        <f>MA1SONY[[#This Row],[Adj Close]]-MA1SONY[[#This Row],[Naive Trend ]]</f>
        <v>-0.21680000000000632</v>
      </c>
      <c r="F612" s="22">
        <f t="shared" si="45"/>
        <v>4.7002240000002742E-2</v>
      </c>
      <c r="G612" s="22">
        <f>ABS(MA1SONY[[#This Row],[Erorr 1]])</f>
        <v>0.21680000000000632</v>
      </c>
      <c r="H612" s="33">
        <f>MA1SONY[[#This Row],[Abs Erorr 1]]/MA1SONY[[#This Row],[Adj Close]]</f>
        <v>1.3331980457088077E-3</v>
      </c>
      <c r="I612" s="31">
        <f t="shared" si="48"/>
        <v>165.28953333333334</v>
      </c>
      <c r="J612" s="34">
        <f>(MA1SONY[[#This Row],[Adj Close]]-MA1SONY[[#This Row],[3-MA]])</f>
        <v>-2.6730333333333363</v>
      </c>
      <c r="K612" s="18">
        <f t="shared" si="47"/>
        <v>7.1451072011111272</v>
      </c>
      <c r="L612" s="18">
        <f>ABS(MA1SONY[[#This Row],[Erorr 2]])</f>
        <v>2.6730333333333363</v>
      </c>
      <c r="M612" s="33">
        <f>MA1SONY[[#This Row],[Abs Erorr 2]]/MA1SONY[[#This Row],[Adj Close]]</f>
        <v>1.6437651365841327E-2</v>
      </c>
      <c r="N612" s="31">
        <f t="shared" si="49"/>
        <v>166.04971666666668</v>
      </c>
      <c r="O612" s="35">
        <f>MA1SONY[[#This Row],[Adj Close]]-MA1SONY[[#This Row],[6-MA]]</f>
        <v>-3.4332166666666808</v>
      </c>
      <c r="P612" s="18">
        <f>(MA1SONY[[#This Row],[Adj Close]]-N612)^2</f>
        <v>11.786976680277874</v>
      </c>
      <c r="Q612" s="18">
        <f>ABS(MA1SONY[[#This Row],[Erorr 3]])</f>
        <v>3.4332166666666808</v>
      </c>
      <c r="R612" s="36">
        <f>MA1SONY[[#This Row],[Abs Erorr 3]]/MA1SONY[[#This Row],[Adj Close]]</f>
        <v>2.1112351247669706E-2</v>
      </c>
    </row>
    <row r="613" spans="2:18">
      <c r="B613" s="26">
        <v>44670.291666666664</v>
      </c>
      <c r="C613" s="22">
        <v>164.9119</v>
      </c>
      <c r="D613" s="31">
        <f t="shared" si="46"/>
        <v>162.6165</v>
      </c>
      <c r="E613" s="32">
        <f>MA1SONY[[#This Row],[Adj Close]]-MA1SONY[[#This Row],[Naive Trend ]]</f>
        <v>2.2954000000000008</v>
      </c>
      <c r="F613" s="22">
        <f t="shared" si="45"/>
        <v>5.2688611600000037</v>
      </c>
      <c r="G613" s="22">
        <f>ABS(MA1SONY[[#This Row],[Erorr 1]])</f>
        <v>2.2954000000000008</v>
      </c>
      <c r="H613" s="33">
        <f>MA1SONY[[#This Row],[Abs Erorr 1]]/MA1SONY[[#This Row],[Adj Close]]</f>
        <v>1.3918947025654308E-2</v>
      </c>
      <c r="I613" s="31">
        <f t="shared" si="48"/>
        <v>164.43903333333333</v>
      </c>
      <c r="J613" s="34">
        <f>(MA1SONY[[#This Row],[Adj Close]]-MA1SONY[[#This Row],[3-MA]])</f>
        <v>0.47286666666667543</v>
      </c>
      <c r="K613" s="18">
        <f t="shared" si="47"/>
        <v>0.22360288444445273</v>
      </c>
      <c r="L613" s="18">
        <f>ABS(MA1SONY[[#This Row],[Erorr 2]])</f>
        <v>0.47286666666667543</v>
      </c>
      <c r="M613" s="33">
        <f>MA1SONY[[#This Row],[Abs Erorr 2]]/MA1SONY[[#This Row],[Adj Close]]</f>
        <v>2.8673895981228487E-3</v>
      </c>
      <c r="N613" s="31">
        <f t="shared" si="49"/>
        <v>164.88890000000001</v>
      </c>
      <c r="O613" s="35">
        <f>MA1SONY[[#This Row],[Adj Close]]-MA1SONY[[#This Row],[6-MA]]</f>
        <v>2.2999999999996135E-2</v>
      </c>
      <c r="P613" s="18">
        <f>(MA1SONY[[#This Row],[Adj Close]]-N613)^2</f>
        <v>5.2899999999982215E-4</v>
      </c>
      <c r="Q613" s="18">
        <f>ABS(MA1SONY[[#This Row],[Erorr 3]])</f>
        <v>2.2999999999996135E-2</v>
      </c>
      <c r="R613" s="36">
        <f>MA1SONY[[#This Row],[Abs Erorr 3]]/MA1SONY[[#This Row],[Adj Close]]</f>
        <v>1.3946840707066097E-4</v>
      </c>
    </row>
    <row r="614" spans="2:18">
      <c r="B614" s="26">
        <v>44671.291666666664</v>
      </c>
      <c r="C614" s="22">
        <v>164.74440000000001</v>
      </c>
      <c r="D614" s="31">
        <f t="shared" si="46"/>
        <v>164.9119</v>
      </c>
      <c r="E614" s="32">
        <f>MA1SONY[[#This Row],[Adj Close]]-MA1SONY[[#This Row],[Naive Trend ]]</f>
        <v>-0.16749999999998977</v>
      </c>
      <c r="F614" s="22">
        <f t="shared" si="45"/>
        <v>2.8056249999996574E-2</v>
      </c>
      <c r="G614" s="22">
        <f>ABS(MA1SONY[[#This Row],[Erorr 1]])</f>
        <v>0.16749999999998977</v>
      </c>
      <c r="H614" s="33">
        <f>MA1SONY[[#This Row],[Abs Erorr 1]]/MA1SONY[[#This Row],[Adj Close]]</f>
        <v>1.0167265169559012E-3</v>
      </c>
      <c r="I614" s="31">
        <f t="shared" si="48"/>
        <v>163.4539</v>
      </c>
      <c r="J614" s="34">
        <f>(MA1SONY[[#This Row],[Adj Close]]-MA1SONY[[#This Row],[3-MA]])</f>
        <v>1.2905000000000086</v>
      </c>
      <c r="K614" s="18">
        <f t="shared" si="47"/>
        <v>1.6653902500000224</v>
      </c>
      <c r="L614" s="18">
        <f>ABS(MA1SONY[[#This Row],[Erorr 2]])</f>
        <v>1.2905000000000086</v>
      </c>
      <c r="M614" s="33">
        <f>MA1SONY[[#This Row],[Abs Erorr 2]]/MA1SONY[[#This Row],[Adj Close]]</f>
        <v>7.8333466873533094E-3</v>
      </c>
      <c r="N614" s="31">
        <f t="shared" si="49"/>
        <v>164.44723333333332</v>
      </c>
      <c r="O614" s="35">
        <f>MA1SONY[[#This Row],[Adj Close]]-MA1SONY[[#This Row],[6-MA]]</f>
        <v>0.29716666666669767</v>
      </c>
      <c r="P614" s="18">
        <f>(MA1SONY[[#This Row],[Adj Close]]-N614)^2</f>
        <v>8.83080277777962E-2</v>
      </c>
      <c r="Q614" s="18">
        <f>ABS(MA1SONY[[#This Row],[Erorr 3]])</f>
        <v>0.29716666666669767</v>
      </c>
      <c r="R614" s="36">
        <f>MA1SONY[[#This Row],[Abs Erorr 3]]/MA1SONY[[#This Row],[Adj Close]]</f>
        <v>1.8038043579429567E-3</v>
      </c>
    </row>
    <row r="615" spans="2:18">
      <c r="B615" s="26">
        <v>44672.291666666664</v>
      </c>
      <c r="C615" s="22">
        <v>163.94649999999999</v>
      </c>
      <c r="D615" s="31">
        <f t="shared" si="46"/>
        <v>164.74440000000001</v>
      </c>
      <c r="E615" s="32">
        <f>MA1SONY[[#This Row],[Adj Close]]-MA1SONY[[#This Row],[Naive Trend ]]</f>
        <v>-0.79790000000002692</v>
      </c>
      <c r="F615" s="22">
        <f t="shared" si="45"/>
        <v>0.63664441000004302</v>
      </c>
      <c r="G615" s="22">
        <f>ABS(MA1SONY[[#This Row],[Erorr 1]])</f>
        <v>0.79790000000002692</v>
      </c>
      <c r="H615" s="33">
        <f>MA1SONY[[#This Row],[Abs Erorr 1]]/MA1SONY[[#This Row],[Adj Close]]</f>
        <v>4.8668315578559284E-3</v>
      </c>
      <c r="I615" s="31">
        <f t="shared" si="48"/>
        <v>164.09093333333337</v>
      </c>
      <c r="J615" s="34">
        <f>(MA1SONY[[#This Row],[Adj Close]]-MA1SONY[[#This Row],[3-MA]])</f>
        <v>-0.1444333333333816</v>
      </c>
      <c r="K615" s="18">
        <f t="shared" si="47"/>
        <v>2.0860987777791721E-2</v>
      </c>
      <c r="L615" s="18">
        <f>ABS(MA1SONY[[#This Row],[Erorr 2]])</f>
        <v>0.1444333333333816</v>
      </c>
      <c r="M615" s="33">
        <f>MA1SONY[[#This Row],[Abs Erorr 2]]/MA1SONY[[#This Row],[Adj Close]]</f>
        <v>8.8097844927083899E-4</v>
      </c>
      <c r="N615" s="31">
        <f t="shared" si="49"/>
        <v>164.69023333333334</v>
      </c>
      <c r="O615" s="35">
        <f>MA1SONY[[#This Row],[Adj Close]]-MA1SONY[[#This Row],[6-MA]]</f>
        <v>-0.74373333333335268</v>
      </c>
      <c r="P615" s="18">
        <f>(MA1SONY[[#This Row],[Adj Close]]-N615)^2</f>
        <v>0.55313927111113992</v>
      </c>
      <c r="Q615" s="18">
        <f>ABS(MA1SONY[[#This Row],[Erorr 3]])</f>
        <v>0.74373333333335268</v>
      </c>
      <c r="R615" s="36">
        <f>MA1SONY[[#This Row],[Abs Erorr 3]]/MA1SONY[[#This Row],[Adj Close]]</f>
        <v>4.5364392245845608E-3</v>
      </c>
    </row>
    <row r="616" spans="2:18">
      <c r="B616" s="26">
        <v>44673.291666666664</v>
      </c>
      <c r="C616" s="22">
        <v>159.3853</v>
      </c>
      <c r="D616" s="31">
        <f t="shared" si="46"/>
        <v>163.94649999999999</v>
      </c>
      <c r="E616" s="32">
        <f>MA1SONY[[#This Row],[Adj Close]]-MA1SONY[[#This Row],[Naive Trend ]]</f>
        <v>-4.5611999999999853</v>
      </c>
      <c r="F616" s="22">
        <f t="shared" si="45"/>
        <v>20.804545439999867</v>
      </c>
      <c r="G616" s="22">
        <f>ABS(MA1SONY[[#This Row],[Erorr 1]])</f>
        <v>4.5611999999999853</v>
      </c>
      <c r="H616" s="33">
        <f>MA1SONY[[#This Row],[Abs Erorr 1]]/MA1SONY[[#This Row],[Adj Close]]</f>
        <v>2.8617444645145977E-2</v>
      </c>
      <c r="I616" s="31">
        <f t="shared" si="48"/>
        <v>164.53426666666667</v>
      </c>
      <c r="J616" s="34">
        <f>(MA1SONY[[#This Row],[Adj Close]]-MA1SONY[[#This Row],[3-MA]])</f>
        <v>-5.1489666666666665</v>
      </c>
      <c r="K616" s="18">
        <f t="shared" si="47"/>
        <v>26.511857734444444</v>
      </c>
      <c r="L616" s="18">
        <f>ABS(MA1SONY[[#This Row],[Erorr 2]])</f>
        <v>5.1489666666666665</v>
      </c>
      <c r="M616" s="33">
        <f>MA1SONY[[#This Row],[Abs Erorr 2]]/MA1SONY[[#This Row],[Adj Close]]</f>
        <v>3.230515403030685E-2</v>
      </c>
      <c r="N616" s="31">
        <f t="shared" si="49"/>
        <v>164.48665000000003</v>
      </c>
      <c r="O616" s="35">
        <f>MA1SONY[[#This Row],[Adj Close]]-MA1SONY[[#This Row],[6-MA]]</f>
        <v>-5.1013500000000249</v>
      </c>
      <c r="P616" s="18">
        <f>(MA1SONY[[#This Row],[Adj Close]]-N616)^2</f>
        <v>26.023771822500255</v>
      </c>
      <c r="Q616" s="18">
        <f>ABS(MA1SONY[[#This Row],[Erorr 3]])</f>
        <v>5.1013500000000249</v>
      </c>
      <c r="R616" s="36">
        <f>MA1SONY[[#This Row],[Abs Erorr 3]]/MA1SONY[[#This Row],[Adj Close]]</f>
        <v>3.2006402096052926E-2</v>
      </c>
    </row>
    <row r="617" spans="2:18">
      <c r="B617" s="26">
        <v>44676.291666666664</v>
      </c>
      <c r="C617" s="22">
        <v>160.45910000000001</v>
      </c>
      <c r="D617" s="31">
        <f t="shared" si="46"/>
        <v>159.3853</v>
      </c>
      <c r="E617" s="32">
        <f>MA1SONY[[#This Row],[Adj Close]]-MA1SONY[[#This Row],[Naive Trend ]]</f>
        <v>1.0738000000000056</v>
      </c>
      <c r="F617" s="22">
        <f t="shared" si="45"/>
        <v>1.1530464400000122</v>
      </c>
      <c r="G617" s="22">
        <f>ABS(MA1SONY[[#This Row],[Erorr 1]])</f>
        <v>1.0738000000000056</v>
      </c>
      <c r="H617" s="33">
        <f>MA1SONY[[#This Row],[Abs Erorr 1]]/MA1SONY[[#This Row],[Adj Close]]</f>
        <v>6.692048004756387E-3</v>
      </c>
      <c r="I617" s="31">
        <f t="shared" si="48"/>
        <v>162.69206666666665</v>
      </c>
      <c r="J617" s="34">
        <f>(MA1SONY[[#This Row],[Adj Close]]-MA1SONY[[#This Row],[3-MA]])</f>
        <v>-2.2329666666666412</v>
      </c>
      <c r="K617" s="18">
        <f t="shared" si="47"/>
        <v>4.986140134444331</v>
      </c>
      <c r="L617" s="18">
        <f>ABS(MA1SONY[[#This Row],[Erorr 2]])</f>
        <v>2.2329666666666412</v>
      </c>
      <c r="M617" s="33">
        <f>MA1SONY[[#This Row],[Abs Erorr 2]]/MA1SONY[[#This Row],[Adj Close]]</f>
        <v>1.3916111125306331E-2</v>
      </c>
      <c r="N617" s="31">
        <f t="shared" si="49"/>
        <v>163.07298333333333</v>
      </c>
      <c r="O617" s="35">
        <f>MA1SONY[[#This Row],[Adj Close]]-MA1SONY[[#This Row],[6-MA]]</f>
        <v>-2.6138833333333196</v>
      </c>
      <c r="P617" s="18">
        <f>(MA1SONY[[#This Row],[Adj Close]]-N617)^2</f>
        <v>6.8323860802777059</v>
      </c>
      <c r="Q617" s="18">
        <f>ABS(MA1SONY[[#This Row],[Erorr 3]])</f>
        <v>2.6138833333333196</v>
      </c>
      <c r="R617" s="36">
        <f>MA1SONY[[#This Row],[Abs Erorr 3]]/MA1SONY[[#This Row],[Adj Close]]</f>
        <v>1.6290028632426078E-2</v>
      </c>
    </row>
    <row r="618" spans="2:18">
      <c r="B618" s="26">
        <v>44677.291666666664</v>
      </c>
      <c r="C618" s="22">
        <v>154.46950000000001</v>
      </c>
      <c r="D618" s="31">
        <f t="shared" si="46"/>
        <v>160.45910000000001</v>
      </c>
      <c r="E618" s="32">
        <f>MA1SONY[[#This Row],[Adj Close]]-MA1SONY[[#This Row],[Naive Trend ]]</f>
        <v>-5.9895999999999958</v>
      </c>
      <c r="F618" s="22">
        <f t="shared" si="45"/>
        <v>35.875308159999953</v>
      </c>
      <c r="G618" s="22">
        <f>ABS(MA1SONY[[#This Row],[Erorr 1]])</f>
        <v>5.9895999999999958</v>
      </c>
      <c r="H618" s="33">
        <f>MA1SONY[[#This Row],[Abs Erorr 1]]/MA1SONY[[#This Row],[Adj Close]]</f>
        <v>3.877529220978896E-2</v>
      </c>
      <c r="I618" s="31">
        <f t="shared" si="48"/>
        <v>161.26363333333333</v>
      </c>
      <c r="J618" s="34">
        <f>(MA1SONY[[#This Row],[Adj Close]]-MA1SONY[[#This Row],[3-MA]])</f>
        <v>-6.7941333333333205</v>
      </c>
      <c r="K618" s="18">
        <f t="shared" si="47"/>
        <v>46.160247751110937</v>
      </c>
      <c r="L618" s="18">
        <f>ABS(MA1SONY[[#This Row],[Erorr 2]])</f>
        <v>6.7941333333333205</v>
      </c>
      <c r="M618" s="33">
        <f>MA1SONY[[#This Row],[Abs Erorr 2]]/MA1SONY[[#This Row],[Adj Close]]</f>
        <v>4.398365588891865E-2</v>
      </c>
      <c r="N618" s="31">
        <f t="shared" si="49"/>
        <v>162.67728333333335</v>
      </c>
      <c r="O618" s="35">
        <f>MA1SONY[[#This Row],[Adj Close]]-MA1SONY[[#This Row],[6-MA]]</f>
        <v>-8.2077833333333388</v>
      </c>
      <c r="P618" s="18">
        <f>(MA1SONY[[#This Row],[Adj Close]]-N618)^2</f>
        <v>67.367707246944533</v>
      </c>
      <c r="Q618" s="18">
        <f>ABS(MA1SONY[[#This Row],[Erorr 3]])</f>
        <v>8.2077833333333388</v>
      </c>
      <c r="R618" s="36">
        <f>MA1SONY[[#This Row],[Abs Erorr 3]]/MA1SONY[[#This Row],[Adj Close]]</f>
        <v>5.3135300712006825E-2</v>
      </c>
    </row>
    <row r="619" spans="2:18">
      <c r="B619" s="26">
        <v>44678.291666666664</v>
      </c>
      <c r="C619" s="22">
        <v>154.24289999999999</v>
      </c>
      <c r="D619" s="31">
        <f t="shared" si="46"/>
        <v>154.46950000000001</v>
      </c>
      <c r="E619" s="32">
        <f>MA1SONY[[#This Row],[Adj Close]]-MA1SONY[[#This Row],[Naive Trend ]]</f>
        <v>-0.22660000000001901</v>
      </c>
      <c r="F619" s="22">
        <f t="shared" si="45"/>
        <v>5.1347560000008612E-2</v>
      </c>
      <c r="G619" s="22">
        <f>ABS(MA1SONY[[#This Row],[Erorr 1]])</f>
        <v>0.22660000000001901</v>
      </c>
      <c r="H619" s="33">
        <f>MA1SONY[[#This Row],[Abs Erorr 1]]/MA1SONY[[#This Row],[Adj Close]]</f>
        <v>1.4691113821123632E-3</v>
      </c>
      <c r="I619" s="31">
        <f t="shared" si="48"/>
        <v>158.10463333333334</v>
      </c>
      <c r="J619" s="34">
        <f>(MA1SONY[[#This Row],[Adj Close]]-MA1SONY[[#This Row],[3-MA]])</f>
        <v>-3.8617333333333477</v>
      </c>
      <c r="K619" s="18">
        <f t="shared" si="47"/>
        <v>14.912984337777889</v>
      </c>
      <c r="L619" s="18">
        <f>ABS(MA1SONY[[#This Row],[Erorr 2]])</f>
        <v>3.8617333333333477</v>
      </c>
      <c r="M619" s="33">
        <f>MA1SONY[[#This Row],[Abs Erorr 2]]/MA1SONY[[#This Row],[Adj Close]]</f>
        <v>2.5036700770883769E-2</v>
      </c>
      <c r="N619" s="31">
        <f t="shared" si="49"/>
        <v>161.31945000000002</v>
      </c>
      <c r="O619" s="35">
        <f>MA1SONY[[#This Row],[Adj Close]]-MA1SONY[[#This Row],[6-MA]]</f>
        <v>-7.0765500000000259</v>
      </c>
      <c r="P619" s="18">
        <f>(MA1SONY[[#This Row],[Adj Close]]-N619)^2</f>
        <v>50.077559902500369</v>
      </c>
      <c r="Q619" s="18">
        <f>ABS(MA1SONY[[#This Row],[Erorr 3]])</f>
        <v>7.0765500000000259</v>
      </c>
      <c r="R619" s="36">
        <f>MA1SONY[[#This Row],[Abs Erorr 3]]/MA1SONY[[#This Row],[Adj Close]]</f>
        <v>4.587925927222599E-2</v>
      </c>
    </row>
    <row r="620" spans="2:18">
      <c r="B620" s="26">
        <v>44679.291666666664</v>
      </c>
      <c r="C620" s="22">
        <v>161.20779999999999</v>
      </c>
      <c r="D620" s="31">
        <f t="shared" si="46"/>
        <v>154.24289999999999</v>
      </c>
      <c r="E620" s="32">
        <f>MA1SONY[[#This Row],[Adj Close]]-MA1SONY[[#This Row],[Naive Trend ]]</f>
        <v>6.9649000000000001</v>
      </c>
      <c r="F620" s="22">
        <f t="shared" si="45"/>
        <v>48.509832010000004</v>
      </c>
      <c r="G620" s="22">
        <f>ABS(MA1SONY[[#This Row],[Erorr 1]])</f>
        <v>6.9649000000000001</v>
      </c>
      <c r="H620" s="33">
        <f>MA1SONY[[#This Row],[Abs Erorr 1]]/MA1SONY[[#This Row],[Adj Close]]</f>
        <v>4.3204485142778457E-2</v>
      </c>
      <c r="I620" s="31">
        <f t="shared" si="48"/>
        <v>156.3905</v>
      </c>
      <c r="J620" s="34">
        <f>(MA1SONY[[#This Row],[Adj Close]]-MA1SONY[[#This Row],[3-MA]])</f>
        <v>4.8172999999999888</v>
      </c>
      <c r="K620" s="18">
        <f t="shared" si="47"/>
        <v>23.206379289999891</v>
      </c>
      <c r="L620" s="18">
        <f>ABS(MA1SONY[[#This Row],[Erorr 2]])</f>
        <v>4.8172999999999888</v>
      </c>
      <c r="M620" s="33">
        <f>MA1SONY[[#This Row],[Abs Erorr 2]]/MA1SONY[[#This Row],[Adj Close]]</f>
        <v>2.9882549107425254E-2</v>
      </c>
      <c r="N620" s="31">
        <f t="shared" si="49"/>
        <v>159.54128333333333</v>
      </c>
      <c r="O620" s="35">
        <f>MA1SONY[[#This Row],[Adj Close]]-MA1SONY[[#This Row],[6-MA]]</f>
        <v>1.6665166666666664</v>
      </c>
      <c r="P620" s="18">
        <f>(MA1SONY[[#This Row],[Adj Close]]-N620)^2</f>
        <v>2.7772778002777772</v>
      </c>
      <c r="Q620" s="18">
        <f>ABS(MA1SONY[[#This Row],[Erorr 3]])</f>
        <v>1.6665166666666664</v>
      </c>
      <c r="R620" s="36">
        <f>MA1SONY[[#This Row],[Abs Erorr 3]]/MA1SONY[[#This Row],[Adj Close]]</f>
        <v>1.0337692510329318E-2</v>
      </c>
    </row>
    <row r="621" spans="2:18">
      <c r="B621" s="26">
        <v>44680.291666666664</v>
      </c>
      <c r="C621" s="22">
        <v>155.30680000000001</v>
      </c>
      <c r="D621" s="31">
        <f t="shared" si="46"/>
        <v>161.20779999999999</v>
      </c>
      <c r="E621" s="32">
        <f>MA1SONY[[#This Row],[Adj Close]]-MA1SONY[[#This Row],[Naive Trend ]]</f>
        <v>-5.900999999999982</v>
      </c>
      <c r="F621" s="22">
        <f t="shared" si="45"/>
        <v>34.821800999999788</v>
      </c>
      <c r="G621" s="22">
        <f>ABS(MA1SONY[[#This Row],[Erorr 1]])</f>
        <v>5.900999999999982</v>
      </c>
      <c r="H621" s="33">
        <f>MA1SONY[[#This Row],[Abs Erorr 1]]/MA1SONY[[#This Row],[Adj Close]]</f>
        <v>3.7995760649243829E-2</v>
      </c>
      <c r="I621" s="31">
        <f t="shared" si="48"/>
        <v>156.64006666666668</v>
      </c>
      <c r="J621" s="34">
        <f>(MA1SONY[[#This Row],[Adj Close]]-MA1SONY[[#This Row],[3-MA]])</f>
        <v>-1.3332666666666739</v>
      </c>
      <c r="K621" s="18">
        <f t="shared" si="47"/>
        <v>1.7776000044444638</v>
      </c>
      <c r="L621" s="18">
        <f>ABS(MA1SONY[[#This Row],[Erorr 2]])</f>
        <v>1.3332666666666739</v>
      </c>
      <c r="M621" s="33">
        <f>MA1SONY[[#This Row],[Abs Erorr 2]]/MA1SONY[[#This Row],[Adj Close]]</f>
        <v>8.584728206792451E-3</v>
      </c>
      <c r="N621" s="31">
        <f t="shared" si="49"/>
        <v>158.95185000000001</v>
      </c>
      <c r="O621" s="35">
        <f>MA1SONY[[#This Row],[Adj Close]]-MA1SONY[[#This Row],[6-MA]]</f>
        <v>-3.6450499999999977</v>
      </c>
      <c r="P621" s="18">
        <f>(MA1SONY[[#This Row],[Adj Close]]-N621)^2</f>
        <v>13.286389502499983</v>
      </c>
      <c r="Q621" s="18">
        <f>ABS(MA1SONY[[#This Row],[Erorr 3]])</f>
        <v>3.6450499999999977</v>
      </c>
      <c r="R621" s="36">
        <f>MA1SONY[[#This Row],[Abs Erorr 3]]/MA1SONY[[#This Row],[Adj Close]]</f>
        <v>2.3469996162434597E-2</v>
      </c>
    </row>
    <row r="622" spans="2:18">
      <c r="B622" s="26">
        <v>44683.291666666664</v>
      </c>
      <c r="C622" s="22">
        <v>155.6122</v>
      </c>
      <c r="D622" s="31">
        <f t="shared" si="46"/>
        <v>155.30680000000001</v>
      </c>
      <c r="E622" s="32">
        <f>MA1SONY[[#This Row],[Adj Close]]-MA1SONY[[#This Row],[Naive Trend ]]</f>
        <v>0.30539999999999168</v>
      </c>
      <c r="F622" s="22">
        <f t="shared" si="45"/>
        <v>9.3269159999994911E-2</v>
      </c>
      <c r="G622" s="22">
        <f>ABS(MA1SONY[[#This Row],[Erorr 1]])</f>
        <v>0.30539999999999168</v>
      </c>
      <c r="H622" s="33">
        <f>MA1SONY[[#This Row],[Abs Erorr 1]]/MA1SONY[[#This Row],[Adj Close]]</f>
        <v>1.9625710580532356E-3</v>
      </c>
      <c r="I622" s="31">
        <f t="shared" si="48"/>
        <v>156.91916666666665</v>
      </c>
      <c r="J622" s="34">
        <f>(MA1SONY[[#This Row],[Adj Close]]-MA1SONY[[#This Row],[3-MA]])</f>
        <v>-1.3069666666666535</v>
      </c>
      <c r="K622" s="18">
        <f t="shared" si="47"/>
        <v>1.7081618677777435</v>
      </c>
      <c r="L622" s="18">
        <f>ABS(MA1SONY[[#This Row],[Erorr 2]])</f>
        <v>1.3069666666666535</v>
      </c>
      <c r="M622" s="33">
        <f>MA1SONY[[#This Row],[Abs Erorr 2]]/MA1SONY[[#This Row],[Adj Close]]</f>
        <v>8.3988701828433335E-3</v>
      </c>
      <c r="N622" s="31">
        <f t="shared" si="49"/>
        <v>157.5119</v>
      </c>
      <c r="O622" s="35">
        <f>MA1SONY[[#This Row],[Adj Close]]-MA1SONY[[#This Row],[6-MA]]</f>
        <v>-1.8996999999999957</v>
      </c>
      <c r="P622" s="18">
        <f>(MA1SONY[[#This Row],[Adj Close]]-N622)^2</f>
        <v>3.6088600899999839</v>
      </c>
      <c r="Q622" s="18">
        <f>ABS(MA1SONY[[#This Row],[Erorr 3]])</f>
        <v>1.8996999999999957</v>
      </c>
      <c r="R622" s="36">
        <f>MA1SONY[[#This Row],[Abs Erorr 3]]/MA1SONY[[#This Row],[Adj Close]]</f>
        <v>1.2207911719004009E-2</v>
      </c>
    </row>
    <row r="623" spans="2:18">
      <c r="B623" s="26">
        <v>44684.291666666664</v>
      </c>
      <c r="C623" s="22">
        <v>157.1096</v>
      </c>
      <c r="D623" s="31">
        <f t="shared" si="46"/>
        <v>155.6122</v>
      </c>
      <c r="E623" s="32">
        <f>MA1SONY[[#This Row],[Adj Close]]-MA1SONY[[#This Row],[Naive Trend ]]</f>
        <v>1.497399999999999</v>
      </c>
      <c r="F623" s="22">
        <f t="shared" si="45"/>
        <v>2.2422067599999971</v>
      </c>
      <c r="G623" s="22">
        <f>ABS(MA1SONY[[#This Row],[Erorr 1]])</f>
        <v>1.497399999999999</v>
      </c>
      <c r="H623" s="33">
        <f>MA1SONY[[#This Row],[Abs Erorr 1]]/MA1SONY[[#This Row],[Adj Close]]</f>
        <v>9.5309261814682175E-3</v>
      </c>
      <c r="I623" s="31">
        <f t="shared" si="48"/>
        <v>157.37559999999999</v>
      </c>
      <c r="J623" s="34">
        <f>(MA1SONY[[#This Row],[Adj Close]]-MA1SONY[[#This Row],[3-MA]])</f>
        <v>-0.26599999999999113</v>
      </c>
      <c r="K623" s="18">
        <f t="shared" si="47"/>
        <v>7.0755999999995281E-2</v>
      </c>
      <c r="L623" s="18">
        <f>ABS(MA1SONY[[#This Row],[Erorr 2]])</f>
        <v>0.26599999999999113</v>
      </c>
      <c r="M623" s="33">
        <f>MA1SONY[[#This Row],[Abs Erorr 2]]/MA1SONY[[#This Row],[Adj Close]]</f>
        <v>1.6930855912050641E-3</v>
      </c>
      <c r="N623" s="31">
        <f t="shared" si="49"/>
        <v>156.88305000000003</v>
      </c>
      <c r="O623" s="35">
        <f>MA1SONY[[#This Row],[Adj Close]]-MA1SONY[[#This Row],[6-MA]]</f>
        <v>0.22654999999997472</v>
      </c>
      <c r="P623" s="18">
        <f>(MA1SONY[[#This Row],[Adj Close]]-N623)^2</f>
        <v>5.1324902499988542E-2</v>
      </c>
      <c r="Q623" s="18">
        <f>ABS(MA1SONY[[#This Row],[Erorr 3]])</f>
        <v>0.22654999999997472</v>
      </c>
      <c r="R623" s="36">
        <f>MA1SONY[[#This Row],[Abs Erorr 3]]/MA1SONY[[#This Row],[Adj Close]]</f>
        <v>1.441986995065704E-3</v>
      </c>
    </row>
    <row r="624" spans="2:18">
      <c r="B624" s="26">
        <v>44685.291666666664</v>
      </c>
      <c r="C624" s="22">
        <v>163.55240000000001</v>
      </c>
      <c r="D624" s="31">
        <f t="shared" si="46"/>
        <v>157.1096</v>
      </c>
      <c r="E624" s="32">
        <f>MA1SONY[[#This Row],[Adj Close]]-MA1SONY[[#This Row],[Naive Trend ]]</f>
        <v>6.4428000000000054</v>
      </c>
      <c r="F624" s="22">
        <f t="shared" si="45"/>
        <v>41.509671840000067</v>
      </c>
      <c r="G624" s="22">
        <f>ABS(MA1SONY[[#This Row],[Erorr 1]])</f>
        <v>6.4428000000000054</v>
      </c>
      <c r="H624" s="33">
        <f>MA1SONY[[#This Row],[Abs Erorr 1]]/MA1SONY[[#This Row],[Adj Close]]</f>
        <v>3.9392879590883445E-2</v>
      </c>
      <c r="I624" s="31">
        <f t="shared" si="48"/>
        <v>156.00953333333334</v>
      </c>
      <c r="J624" s="34">
        <f>(MA1SONY[[#This Row],[Adj Close]]-MA1SONY[[#This Row],[3-MA]])</f>
        <v>7.5428666666666686</v>
      </c>
      <c r="K624" s="18">
        <f t="shared" si="47"/>
        <v>56.894837551111138</v>
      </c>
      <c r="L624" s="18">
        <f>ABS(MA1SONY[[#This Row],[Erorr 2]])</f>
        <v>7.5428666666666686</v>
      </c>
      <c r="M624" s="33">
        <f>MA1SONY[[#This Row],[Abs Erorr 2]]/MA1SONY[[#This Row],[Adj Close]]</f>
        <v>4.6118960447334725E-2</v>
      </c>
      <c r="N624" s="31">
        <f t="shared" si="49"/>
        <v>156.32480000000001</v>
      </c>
      <c r="O624" s="35">
        <f>MA1SONY[[#This Row],[Adj Close]]-MA1SONY[[#This Row],[6-MA]]</f>
        <v>7.2275999999999954</v>
      </c>
      <c r="P624" s="18">
        <f>(MA1SONY[[#This Row],[Adj Close]]-N624)^2</f>
        <v>52.238201759999932</v>
      </c>
      <c r="Q624" s="18">
        <f>ABS(MA1SONY[[#This Row],[Erorr 3]])</f>
        <v>7.2275999999999954</v>
      </c>
      <c r="R624" s="36">
        <f>MA1SONY[[#This Row],[Abs Erorr 3]]/MA1SONY[[#This Row],[Adj Close]]</f>
        <v>4.4191341735125837E-2</v>
      </c>
    </row>
    <row r="625" spans="2:18">
      <c r="B625" s="26">
        <v>44686.291666666664</v>
      </c>
      <c r="C625" s="22">
        <v>154.43989999999999</v>
      </c>
      <c r="D625" s="31">
        <f t="shared" si="46"/>
        <v>163.55240000000001</v>
      </c>
      <c r="E625" s="32">
        <f>MA1SONY[[#This Row],[Adj Close]]-MA1SONY[[#This Row],[Naive Trend ]]</f>
        <v>-9.1125000000000114</v>
      </c>
      <c r="F625" s="22">
        <f t="shared" si="45"/>
        <v>83.037656250000211</v>
      </c>
      <c r="G625" s="22">
        <f>ABS(MA1SONY[[#This Row],[Erorr 1]])</f>
        <v>9.1125000000000114</v>
      </c>
      <c r="H625" s="33">
        <f>MA1SONY[[#This Row],[Abs Erorr 1]]/MA1SONY[[#This Row],[Adj Close]]</f>
        <v>5.9003534708323507E-2</v>
      </c>
      <c r="I625" s="31">
        <f t="shared" si="48"/>
        <v>158.75806666666668</v>
      </c>
      <c r="J625" s="34">
        <f>(MA1SONY[[#This Row],[Adj Close]]-MA1SONY[[#This Row],[3-MA]])</f>
        <v>-4.3181666666666843</v>
      </c>
      <c r="K625" s="18">
        <f t="shared" si="47"/>
        <v>18.646563361111262</v>
      </c>
      <c r="L625" s="18">
        <f>ABS(MA1SONY[[#This Row],[Erorr 2]])</f>
        <v>4.3181666666666843</v>
      </c>
      <c r="M625" s="33">
        <f>MA1SONY[[#This Row],[Abs Erorr 2]]/MA1SONY[[#This Row],[Adj Close]]</f>
        <v>2.7960175231055474E-2</v>
      </c>
      <c r="N625" s="31">
        <f t="shared" si="49"/>
        <v>157.83861666666667</v>
      </c>
      <c r="O625" s="35">
        <f>MA1SONY[[#This Row],[Adj Close]]-MA1SONY[[#This Row],[6-MA]]</f>
        <v>-3.3987166666666724</v>
      </c>
      <c r="P625" s="18">
        <f>(MA1SONY[[#This Row],[Adj Close]]-N625)^2</f>
        <v>11.551274980277817</v>
      </c>
      <c r="Q625" s="18">
        <f>ABS(MA1SONY[[#This Row],[Erorr 3]])</f>
        <v>3.3987166666666724</v>
      </c>
      <c r="R625" s="36">
        <f>MA1SONY[[#This Row],[Abs Erorr 3]]/MA1SONY[[#This Row],[Adj Close]]</f>
        <v>2.2006726672748899E-2</v>
      </c>
    </row>
    <row r="626" spans="2:18">
      <c r="B626" s="26">
        <v>44687.291666666664</v>
      </c>
      <c r="C626" s="22">
        <v>155.16999999999999</v>
      </c>
      <c r="D626" s="31">
        <f t="shared" si="46"/>
        <v>154.43989999999999</v>
      </c>
      <c r="E626" s="32">
        <f>MA1SONY[[#This Row],[Adj Close]]-MA1SONY[[#This Row],[Naive Trend ]]</f>
        <v>0.73009999999999309</v>
      </c>
      <c r="F626" s="22">
        <f t="shared" si="45"/>
        <v>0.53304600999998986</v>
      </c>
      <c r="G626" s="22">
        <f>ABS(MA1SONY[[#This Row],[Erorr 1]])</f>
        <v>0.73009999999999309</v>
      </c>
      <c r="H626" s="33">
        <f>MA1SONY[[#This Row],[Abs Erorr 1]]/MA1SONY[[#This Row],[Adj Close]]</f>
        <v>4.7051620802989825E-3</v>
      </c>
      <c r="I626" s="31">
        <f t="shared" si="48"/>
        <v>158.3673</v>
      </c>
      <c r="J626" s="34">
        <f>(MA1SONY[[#This Row],[Adj Close]]-MA1SONY[[#This Row],[3-MA]])</f>
        <v>-3.1973000000000127</v>
      </c>
      <c r="K626" s="18">
        <f t="shared" si="47"/>
        <v>10.222727290000082</v>
      </c>
      <c r="L626" s="18">
        <f>ABS(MA1SONY[[#This Row],[Erorr 2]])</f>
        <v>3.1973000000000127</v>
      </c>
      <c r="M626" s="33">
        <f>MA1SONY[[#This Row],[Abs Erorr 2]]/MA1SONY[[#This Row],[Adj Close]]</f>
        <v>2.0605142746665032E-2</v>
      </c>
      <c r="N626" s="31">
        <f t="shared" si="49"/>
        <v>157.87145000000001</v>
      </c>
      <c r="O626" s="35">
        <f>MA1SONY[[#This Row],[Adj Close]]-MA1SONY[[#This Row],[6-MA]]</f>
        <v>-2.7014500000000226</v>
      </c>
      <c r="P626" s="18">
        <f>(MA1SONY[[#This Row],[Adj Close]]-N626)^2</f>
        <v>7.2978321025001218</v>
      </c>
      <c r="Q626" s="18">
        <f>ABS(MA1SONY[[#This Row],[Erorr 3]])</f>
        <v>2.7014500000000226</v>
      </c>
      <c r="R626" s="36">
        <f>MA1SONY[[#This Row],[Abs Erorr 3]]/MA1SONY[[#This Row],[Adj Close]]</f>
        <v>1.7409615260681979E-2</v>
      </c>
    </row>
    <row r="627" spans="2:18">
      <c r="B627" s="26">
        <v>44690.291666666664</v>
      </c>
      <c r="C627" s="22">
        <v>150.02000000000001</v>
      </c>
      <c r="D627" s="31">
        <f t="shared" si="46"/>
        <v>155.16999999999999</v>
      </c>
      <c r="E627" s="32">
        <f>MA1SONY[[#This Row],[Adj Close]]-MA1SONY[[#This Row],[Naive Trend ]]</f>
        <v>-5.1499999999999773</v>
      </c>
      <c r="F627" s="22">
        <f t="shared" si="45"/>
        <v>26.522499999999766</v>
      </c>
      <c r="G627" s="22">
        <f>ABS(MA1SONY[[#This Row],[Erorr 1]])</f>
        <v>5.1499999999999773</v>
      </c>
      <c r="H627" s="33">
        <f>MA1SONY[[#This Row],[Abs Erorr 1]]/MA1SONY[[#This Row],[Adj Close]]</f>
        <v>3.4328756165844403E-2</v>
      </c>
      <c r="I627" s="31">
        <f t="shared" si="48"/>
        <v>157.72076666666666</v>
      </c>
      <c r="J627" s="34">
        <f>(MA1SONY[[#This Row],[Adj Close]]-MA1SONY[[#This Row],[3-MA]])</f>
        <v>-7.7007666666666523</v>
      </c>
      <c r="K627" s="18">
        <f t="shared" si="47"/>
        <v>59.301807254444221</v>
      </c>
      <c r="L627" s="18">
        <f>ABS(MA1SONY[[#This Row],[Erorr 2]])</f>
        <v>7.7007666666666523</v>
      </c>
      <c r="M627" s="33">
        <f>MA1SONY[[#This Row],[Abs Erorr 2]]/MA1SONY[[#This Row],[Adj Close]]</f>
        <v>5.1331600231080202E-2</v>
      </c>
      <c r="N627" s="31">
        <f t="shared" si="49"/>
        <v>156.86515</v>
      </c>
      <c r="O627" s="35">
        <f>MA1SONY[[#This Row],[Adj Close]]-MA1SONY[[#This Row],[6-MA]]</f>
        <v>-6.8451499999999896</v>
      </c>
      <c r="P627" s="18">
        <f>(MA1SONY[[#This Row],[Adj Close]]-N627)^2</f>
        <v>46.856078522499857</v>
      </c>
      <c r="Q627" s="18">
        <f>ABS(MA1SONY[[#This Row],[Erorr 3]])</f>
        <v>6.8451499999999896</v>
      </c>
      <c r="R627" s="36">
        <f>MA1SONY[[#This Row],[Abs Erorr 3]]/MA1SONY[[#This Row],[Adj Close]]</f>
        <v>4.5628249566724365E-2</v>
      </c>
    </row>
    <row r="628" spans="2:18">
      <c r="B628" s="26">
        <v>44691.291666666664</v>
      </c>
      <c r="C628" s="22">
        <v>152.43709999999999</v>
      </c>
      <c r="D628" s="31">
        <f t="shared" si="46"/>
        <v>150.02000000000001</v>
      </c>
      <c r="E628" s="32">
        <f>MA1SONY[[#This Row],[Adj Close]]-MA1SONY[[#This Row],[Naive Trend ]]</f>
        <v>2.4170999999999765</v>
      </c>
      <c r="F628" s="22">
        <f t="shared" si="45"/>
        <v>5.8423724099998866</v>
      </c>
      <c r="G628" s="22">
        <f>ABS(MA1SONY[[#This Row],[Erorr 1]])</f>
        <v>2.4170999999999765</v>
      </c>
      <c r="H628" s="33">
        <f>MA1SONY[[#This Row],[Abs Erorr 1]]/MA1SONY[[#This Row],[Adj Close]]</f>
        <v>1.5856376170892628E-2</v>
      </c>
      <c r="I628" s="31">
        <f t="shared" si="48"/>
        <v>153.20996666666667</v>
      </c>
      <c r="J628" s="34">
        <f>(MA1SONY[[#This Row],[Adj Close]]-MA1SONY[[#This Row],[3-MA]])</f>
        <v>-0.7728666666666868</v>
      </c>
      <c r="K628" s="18">
        <f t="shared" si="47"/>
        <v>0.59732288444447557</v>
      </c>
      <c r="L628" s="18">
        <f>ABS(MA1SONY[[#This Row],[Erorr 2]])</f>
        <v>0.7728666666666868</v>
      </c>
      <c r="M628" s="33">
        <f>MA1SONY[[#This Row],[Abs Erorr 2]]/MA1SONY[[#This Row],[Adj Close]]</f>
        <v>5.0700693378887872E-3</v>
      </c>
      <c r="N628" s="31">
        <f t="shared" si="49"/>
        <v>155.98401666666666</v>
      </c>
      <c r="O628" s="35">
        <f>MA1SONY[[#This Row],[Adj Close]]-MA1SONY[[#This Row],[6-MA]]</f>
        <v>-3.5469166666666752</v>
      </c>
      <c r="P628" s="18">
        <f>(MA1SONY[[#This Row],[Adj Close]]-N628)^2</f>
        <v>12.580617840277839</v>
      </c>
      <c r="Q628" s="18">
        <f>ABS(MA1SONY[[#This Row],[Erorr 3]])</f>
        <v>3.5469166666666752</v>
      </c>
      <c r="R628" s="36">
        <f>MA1SONY[[#This Row],[Abs Erorr 3]]/MA1SONY[[#This Row],[Adj Close]]</f>
        <v>2.3268067069412077E-2</v>
      </c>
    </row>
    <row r="629" spans="2:18">
      <c r="B629" s="26">
        <v>44692.291666666664</v>
      </c>
      <c r="C629" s="22">
        <v>144.53460000000001</v>
      </c>
      <c r="D629" s="31">
        <f t="shared" si="46"/>
        <v>152.43709999999999</v>
      </c>
      <c r="E629" s="32">
        <f>MA1SONY[[#This Row],[Adj Close]]-MA1SONY[[#This Row],[Naive Trend ]]</f>
        <v>-7.902499999999975</v>
      </c>
      <c r="F629" s="22">
        <f t="shared" si="45"/>
        <v>62.449506249999608</v>
      </c>
      <c r="G629" s="22">
        <f>ABS(MA1SONY[[#This Row],[Erorr 1]])</f>
        <v>7.902499999999975</v>
      </c>
      <c r="H629" s="33">
        <f>MA1SONY[[#This Row],[Abs Erorr 1]]/MA1SONY[[#This Row],[Adj Close]]</f>
        <v>5.4675489467573675E-2</v>
      </c>
      <c r="I629" s="31">
        <f t="shared" si="48"/>
        <v>152.54236666666665</v>
      </c>
      <c r="J629" s="34">
        <f>(MA1SONY[[#This Row],[Adj Close]]-MA1SONY[[#This Row],[3-MA]])</f>
        <v>-8.0077666666666403</v>
      </c>
      <c r="K629" s="18">
        <f t="shared" si="47"/>
        <v>64.124326987777351</v>
      </c>
      <c r="L629" s="18">
        <f>ABS(MA1SONY[[#This Row],[Erorr 2]])</f>
        <v>8.0077666666666403</v>
      </c>
      <c r="M629" s="33">
        <f>MA1SONY[[#This Row],[Abs Erorr 2]]/MA1SONY[[#This Row],[Adj Close]]</f>
        <v>5.5403804117952656E-2</v>
      </c>
      <c r="N629" s="31">
        <f t="shared" si="49"/>
        <v>155.45483333333331</v>
      </c>
      <c r="O629" s="35">
        <f>MA1SONY[[#This Row],[Adj Close]]-MA1SONY[[#This Row],[6-MA]]</f>
        <v>-10.9202333333333</v>
      </c>
      <c r="P629" s="18">
        <f>(MA1SONY[[#This Row],[Adj Close]]-N629)^2</f>
        <v>119.25149605444372</v>
      </c>
      <c r="Q629" s="18">
        <f>ABS(MA1SONY[[#This Row],[Erorr 3]])</f>
        <v>10.9202333333333</v>
      </c>
      <c r="R629" s="36">
        <f>MA1SONY[[#This Row],[Abs Erorr 3]]/MA1SONY[[#This Row],[Adj Close]]</f>
        <v>7.5554457779198197E-2</v>
      </c>
    </row>
    <row r="630" spans="2:18">
      <c r="B630" s="26">
        <v>44693.291666666664</v>
      </c>
      <c r="C630" s="22">
        <v>140.6474</v>
      </c>
      <c r="D630" s="31">
        <f t="shared" si="46"/>
        <v>144.53460000000001</v>
      </c>
      <c r="E630" s="32">
        <f>MA1SONY[[#This Row],[Adj Close]]-MA1SONY[[#This Row],[Naive Trend ]]</f>
        <v>-3.8872000000000071</v>
      </c>
      <c r="F630" s="22">
        <f t="shared" si="45"/>
        <v>15.110323840000055</v>
      </c>
      <c r="G630" s="22">
        <f>ABS(MA1SONY[[#This Row],[Erorr 1]])</f>
        <v>3.8872000000000071</v>
      </c>
      <c r="H630" s="33">
        <f>MA1SONY[[#This Row],[Abs Erorr 1]]/MA1SONY[[#This Row],[Adj Close]]</f>
        <v>2.7637908699343228E-2</v>
      </c>
      <c r="I630" s="31">
        <f t="shared" si="48"/>
        <v>148.99723333333333</v>
      </c>
      <c r="J630" s="34">
        <f>(MA1SONY[[#This Row],[Adj Close]]-MA1SONY[[#This Row],[3-MA]])</f>
        <v>-8.3498333333333221</v>
      </c>
      <c r="K630" s="18">
        <f t="shared" si="47"/>
        <v>69.719716694444259</v>
      </c>
      <c r="L630" s="18">
        <f>ABS(MA1SONY[[#This Row],[Erorr 2]])</f>
        <v>8.3498333333333221</v>
      </c>
      <c r="M630" s="33">
        <f>MA1SONY[[#This Row],[Abs Erorr 2]]/MA1SONY[[#This Row],[Adj Close]]</f>
        <v>5.9367136067451809E-2</v>
      </c>
      <c r="N630" s="31">
        <f t="shared" si="49"/>
        <v>153.35900000000001</v>
      </c>
      <c r="O630" s="35">
        <f>MA1SONY[[#This Row],[Adj Close]]-MA1SONY[[#This Row],[6-MA]]</f>
        <v>-12.711600000000004</v>
      </c>
      <c r="P630" s="18">
        <f>(MA1SONY[[#This Row],[Adj Close]]-N630)^2</f>
        <v>161.58477456000011</v>
      </c>
      <c r="Q630" s="18">
        <f>ABS(MA1SONY[[#This Row],[Erorr 3]])</f>
        <v>12.711600000000004</v>
      </c>
      <c r="R630" s="36">
        <f>MA1SONY[[#This Row],[Abs Erorr 3]]/MA1SONY[[#This Row],[Adj Close]]</f>
        <v>9.037920359708039E-2</v>
      </c>
    </row>
    <row r="631" spans="2:18">
      <c r="B631" s="26">
        <v>44694.291666666664</v>
      </c>
      <c r="C631" s="22">
        <v>145.13640000000001</v>
      </c>
      <c r="D631" s="31">
        <f t="shared" si="46"/>
        <v>140.6474</v>
      </c>
      <c r="E631" s="32">
        <f>MA1SONY[[#This Row],[Adj Close]]-MA1SONY[[#This Row],[Naive Trend ]]</f>
        <v>4.4890000000000043</v>
      </c>
      <c r="F631" s="22">
        <f t="shared" si="45"/>
        <v>20.151121000000039</v>
      </c>
      <c r="G631" s="22">
        <f>ABS(MA1SONY[[#This Row],[Erorr 1]])</f>
        <v>4.4890000000000043</v>
      </c>
      <c r="H631" s="33">
        <f>MA1SONY[[#This Row],[Abs Erorr 1]]/MA1SONY[[#This Row],[Adj Close]]</f>
        <v>3.0929525604879299E-2</v>
      </c>
      <c r="I631" s="31">
        <f t="shared" si="48"/>
        <v>145.87303333333332</v>
      </c>
      <c r="J631" s="34">
        <f>(MA1SONY[[#This Row],[Adj Close]]-MA1SONY[[#This Row],[3-MA]])</f>
        <v>-0.73663333333331593</v>
      </c>
      <c r="K631" s="18">
        <f t="shared" si="47"/>
        <v>0.54262866777775209</v>
      </c>
      <c r="L631" s="18">
        <f>ABS(MA1SONY[[#This Row],[Erorr 2]])</f>
        <v>0.73663333333331593</v>
      </c>
      <c r="M631" s="33">
        <f>MA1SONY[[#This Row],[Abs Erorr 2]]/MA1SONY[[#This Row],[Adj Close]]</f>
        <v>5.0754554566140257E-3</v>
      </c>
      <c r="N631" s="31">
        <f t="shared" si="49"/>
        <v>149.54150000000001</v>
      </c>
      <c r="O631" s="35">
        <f>MA1SONY[[#This Row],[Adj Close]]-MA1SONY[[#This Row],[6-MA]]</f>
        <v>-4.4051000000000045</v>
      </c>
      <c r="P631" s="18">
        <f>(MA1SONY[[#This Row],[Adj Close]]-N631)^2</f>
        <v>19.40490601000004</v>
      </c>
      <c r="Q631" s="18">
        <f>ABS(MA1SONY[[#This Row],[Erorr 3]])</f>
        <v>4.4051000000000045</v>
      </c>
      <c r="R631" s="36">
        <f>MA1SONY[[#This Row],[Abs Erorr 3]]/MA1SONY[[#This Row],[Adj Close]]</f>
        <v>3.0351448706182626E-2</v>
      </c>
    </row>
    <row r="632" spans="2:18">
      <c r="B632" s="26">
        <v>44697.291666666664</v>
      </c>
      <c r="C632" s="22">
        <v>143.5874</v>
      </c>
      <c r="D632" s="31">
        <f t="shared" si="46"/>
        <v>145.13640000000001</v>
      </c>
      <c r="E632" s="32">
        <f>MA1SONY[[#This Row],[Adj Close]]-MA1SONY[[#This Row],[Naive Trend ]]</f>
        <v>-1.5490000000000066</v>
      </c>
      <c r="F632" s="22">
        <f t="shared" si="45"/>
        <v>2.3994010000000205</v>
      </c>
      <c r="G632" s="22">
        <f>ABS(MA1SONY[[#This Row],[Erorr 1]])</f>
        <v>1.5490000000000066</v>
      </c>
      <c r="H632" s="33">
        <f>MA1SONY[[#This Row],[Abs Erorr 1]]/MA1SONY[[#This Row],[Adj Close]]</f>
        <v>1.0787854644627639E-2</v>
      </c>
      <c r="I632" s="31">
        <f t="shared" si="48"/>
        <v>143.43946666666668</v>
      </c>
      <c r="J632" s="34">
        <f>(MA1SONY[[#This Row],[Adj Close]]-MA1SONY[[#This Row],[3-MA]])</f>
        <v>0.14793333333332725</v>
      </c>
      <c r="K632" s="18">
        <f t="shared" si="47"/>
        <v>2.1884271111109313E-2</v>
      </c>
      <c r="L632" s="18">
        <f>ABS(MA1SONY[[#This Row],[Erorr 2]])</f>
        <v>0.14793333333332725</v>
      </c>
      <c r="M632" s="33">
        <f>MA1SONY[[#This Row],[Abs Erorr 2]]/MA1SONY[[#This Row],[Adj Close]]</f>
        <v>1.0302668154261951E-3</v>
      </c>
      <c r="N632" s="31">
        <f t="shared" si="49"/>
        <v>147.99091666666666</v>
      </c>
      <c r="O632" s="35">
        <f>MA1SONY[[#This Row],[Adj Close]]-MA1SONY[[#This Row],[6-MA]]</f>
        <v>-4.4035166666666612</v>
      </c>
      <c r="P632" s="18">
        <f>(MA1SONY[[#This Row],[Adj Close]]-N632)^2</f>
        <v>19.390959033611065</v>
      </c>
      <c r="Q632" s="18">
        <f>ABS(MA1SONY[[#This Row],[Erorr 3]])</f>
        <v>4.4035166666666612</v>
      </c>
      <c r="R632" s="36">
        <f>MA1SONY[[#This Row],[Abs Erorr 3]]/MA1SONY[[#This Row],[Adj Close]]</f>
        <v>3.0667848757388608E-2</v>
      </c>
    </row>
    <row r="633" spans="2:18">
      <c r="B633" s="26">
        <v>44698.291666666664</v>
      </c>
      <c r="C633" s="22">
        <v>147.23779999999999</v>
      </c>
      <c r="D633" s="31">
        <f t="shared" si="46"/>
        <v>143.5874</v>
      </c>
      <c r="E633" s="32">
        <f>MA1SONY[[#This Row],[Adj Close]]-MA1SONY[[#This Row],[Naive Trend ]]</f>
        <v>3.6503999999999905</v>
      </c>
      <c r="F633" s="22">
        <f t="shared" si="45"/>
        <v>13.325420159999931</v>
      </c>
      <c r="G633" s="22">
        <f>ABS(MA1SONY[[#This Row],[Erorr 1]])</f>
        <v>3.6503999999999905</v>
      </c>
      <c r="H633" s="33">
        <f>MA1SONY[[#This Row],[Abs Erorr 1]]/MA1SONY[[#This Row],[Adj Close]]</f>
        <v>2.479254647923285E-2</v>
      </c>
      <c r="I633" s="31">
        <f t="shared" si="48"/>
        <v>143.12373333333335</v>
      </c>
      <c r="J633" s="34">
        <f>(MA1SONY[[#This Row],[Adj Close]]-MA1SONY[[#This Row],[3-MA]])</f>
        <v>4.1140666666666448</v>
      </c>
      <c r="K633" s="18">
        <f t="shared" si="47"/>
        <v>16.925544537777597</v>
      </c>
      <c r="L633" s="18">
        <f>ABS(MA1SONY[[#This Row],[Erorr 2]])</f>
        <v>4.1140666666666448</v>
      </c>
      <c r="M633" s="33">
        <f>MA1SONY[[#This Row],[Abs Erorr 2]]/MA1SONY[[#This Row],[Adj Close]]</f>
        <v>2.7941647230987184E-2</v>
      </c>
      <c r="N633" s="31">
        <f t="shared" si="49"/>
        <v>146.06048333333334</v>
      </c>
      <c r="O633" s="35">
        <f>MA1SONY[[#This Row],[Adj Close]]-MA1SONY[[#This Row],[6-MA]]</f>
        <v>1.1773166666666555</v>
      </c>
      <c r="P633" s="18">
        <f>(MA1SONY[[#This Row],[Adj Close]]-N633)^2</f>
        <v>1.3860745336110847</v>
      </c>
      <c r="Q633" s="18">
        <f>ABS(MA1SONY[[#This Row],[Erorr 3]])</f>
        <v>1.1773166666666555</v>
      </c>
      <c r="R633" s="36">
        <f>MA1SONY[[#This Row],[Abs Erorr 3]]/MA1SONY[[#This Row],[Adj Close]]</f>
        <v>7.9960218548949767E-3</v>
      </c>
    </row>
    <row r="634" spans="2:18">
      <c r="B634" s="26">
        <v>44699.291666666664</v>
      </c>
      <c r="C634" s="22">
        <v>138.9308</v>
      </c>
      <c r="D634" s="31">
        <f t="shared" si="46"/>
        <v>147.23779999999999</v>
      </c>
      <c r="E634" s="32">
        <f>MA1SONY[[#This Row],[Adj Close]]-MA1SONY[[#This Row],[Naive Trend ]]</f>
        <v>-8.3069999999999879</v>
      </c>
      <c r="F634" s="22">
        <f t="shared" si="45"/>
        <v>69.006248999999798</v>
      </c>
      <c r="G634" s="22">
        <f>ABS(MA1SONY[[#This Row],[Erorr 1]])</f>
        <v>8.3069999999999879</v>
      </c>
      <c r="H634" s="33">
        <f>MA1SONY[[#This Row],[Abs Erorr 1]]/MA1SONY[[#This Row],[Adj Close]]</f>
        <v>5.9792357058333988E-2</v>
      </c>
      <c r="I634" s="31">
        <f t="shared" si="48"/>
        <v>145.32053333333332</v>
      </c>
      <c r="J634" s="34">
        <f>(MA1SONY[[#This Row],[Adj Close]]-MA1SONY[[#This Row],[3-MA]])</f>
        <v>-6.3897333333333108</v>
      </c>
      <c r="K634" s="18">
        <f t="shared" si="47"/>
        <v>40.828692071110822</v>
      </c>
      <c r="L634" s="18">
        <f>ABS(MA1SONY[[#This Row],[Erorr 2]])</f>
        <v>6.3897333333333108</v>
      </c>
      <c r="M634" s="33">
        <f>MA1SONY[[#This Row],[Abs Erorr 2]]/MA1SONY[[#This Row],[Adj Close]]</f>
        <v>4.599220139330739E-2</v>
      </c>
      <c r="N634" s="31">
        <f t="shared" si="49"/>
        <v>145.59678333333332</v>
      </c>
      <c r="O634" s="35">
        <f>MA1SONY[[#This Row],[Adj Close]]-MA1SONY[[#This Row],[6-MA]]</f>
        <v>-6.6659833333333154</v>
      </c>
      <c r="P634" s="18">
        <f>(MA1SONY[[#This Row],[Adj Close]]-N634)^2</f>
        <v>44.43533380027754</v>
      </c>
      <c r="Q634" s="18">
        <f>ABS(MA1SONY[[#This Row],[Erorr 3]])</f>
        <v>6.6659833333333154</v>
      </c>
      <c r="R634" s="36">
        <f>MA1SONY[[#This Row],[Abs Erorr 3]]/MA1SONY[[#This Row],[Adj Close]]</f>
        <v>4.798060137372933E-2</v>
      </c>
    </row>
    <row r="635" spans="2:18">
      <c r="B635" s="26">
        <v>44700.291666666664</v>
      </c>
      <c r="C635" s="22">
        <v>135.50739999999999</v>
      </c>
      <c r="D635" s="31">
        <f t="shared" si="46"/>
        <v>138.9308</v>
      </c>
      <c r="E635" s="32">
        <f>MA1SONY[[#This Row],[Adj Close]]-MA1SONY[[#This Row],[Naive Trend ]]</f>
        <v>-3.4234000000000151</v>
      </c>
      <c r="F635" s="22">
        <f t="shared" si="45"/>
        <v>11.719667560000103</v>
      </c>
      <c r="G635" s="22">
        <f>ABS(MA1SONY[[#This Row],[Erorr 1]])</f>
        <v>3.4234000000000151</v>
      </c>
      <c r="H635" s="33">
        <f>MA1SONY[[#This Row],[Abs Erorr 1]]/MA1SONY[[#This Row],[Adj Close]]</f>
        <v>2.5263564941840927E-2</v>
      </c>
      <c r="I635" s="31">
        <f t="shared" si="48"/>
        <v>143.25199999999998</v>
      </c>
      <c r="J635" s="34">
        <f>(MA1SONY[[#This Row],[Adj Close]]-MA1SONY[[#This Row],[3-MA]])</f>
        <v>-7.7445999999999913</v>
      </c>
      <c r="K635" s="18">
        <f t="shared" si="47"/>
        <v>59.978829159999862</v>
      </c>
      <c r="L635" s="18">
        <f>ABS(MA1SONY[[#This Row],[Erorr 2]])</f>
        <v>7.7445999999999913</v>
      </c>
      <c r="M635" s="33">
        <f>MA1SONY[[#This Row],[Abs Erorr 2]]/MA1SONY[[#This Row],[Adj Close]]</f>
        <v>5.715259830828421E-2</v>
      </c>
      <c r="N635" s="31">
        <f t="shared" si="49"/>
        <v>143.34573333333333</v>
      </c>
      <c r="O635" s="35">
        <f>MA1SONY[[#This Row],[Adj Close]]-MA1SONY[[#This Row],[6-MA]]</f>
        <v>-7.8383333333333383</v>
      </c>
      <c r="P635" s="18">
        <f>(MA1SONY[[#This Row],[Adj Close]]-N635)^2</f>
        <v>61.439469444444519</v>
      </c>
      <c r="Q635" s="18">
        <f>ABS(MA1SONY[[#This Row],[Erorr 3]])</f>
        <v>7.8383333333333383</v>
      </c>
      <c r="R635" s="36">
        <f>MA1SONY[[#This Row],[Abs Erorr 3]]/MA1SONY[[#This Row],[Adj Close]]</f>
        <v>5.784431944922077E-2</v>
      </c>
    </row>
    <row r="636" spans="2:18">
      <c r="B636" s="26">
        <v>44701.291666666664</v>
      </c>
      <c r="C636" s="22">
        <v>135.7441</v>
      </c>
      <c r="D636" s="31">
        <f t="shared" si="46"/>
        <v>135.50739999999999</v>
      </c>
      <c r="E636" s="32">
        <f>MA1SONY[[#This Row],[Adj Close]]-MA1SONY[[#This Row],[Naive Trend ]]</f>
        <v>0.23670000000001323</v>
      </c>
      <c r="F636" s="22">
        <f t="shared" si="45"/>
        <v>5.6026890000006262E-2</v>
      </c>
      <c r="G636" s="22">
        <f>ABS(MA1SONY[[#This Row],[Erorr 1]])</f>
        <v>0.23670000000001323</v>
      </c>
      <c r="H636" s="33">
        <f>MA1SONY[[#This Row],[Abs Erorr 1]]/MA1SONY[[#This Row],[Adj Close]]</f>
        <v>1.7437221949242231E-3</v>
      </c>
      <c r="I636" s="31">
        <f t="shared" si="48"/>
        <v>140.55866666666665</v>
      </c>
      <c r="J636" s="34">
        <f>(MA1SONY[[#This Row],[Adj Close]]-MA1SONY[[#This Row],[3-MA]])</f>
        <v>-4.81456666666665</v>
      </c>
      <c r="K636" s="18">
        <f t="shared" si="47"/>
        <v>23.180052187777619</v>
      </c>
      <c r="L636" s="18">
        <f>ABS(MA1SONY[[#This Row],[Erorr 2]])</f>
        <v>4.81456666666665</v>
      </c>
      <c r="M636" s="33">
        <f>MA1SONY[[#This Row],[Abs Erorr 2]]/MA1SONY[[#This Row],[Adj Close]]</f>
        <v>3.5467962634594431E-2</v>
      </c>
      <c r="N636" s="31">
        <f t="shared" si="49"/>
        <v>141.84119999999999</v>
      </c>
      <c r="O636" s="35">
        <f>MA1SONY[[#This Row],[Adj Close]]-MA1SONY[[#This Row],[6-MA]]</f>
        <v>-6.0970999999999833</v>
      </c>
      <c r="P636" s="18">
        <f>(MA1SONY[[#This Row],[Adj Close]]-N636)^2</f>
        <v>37.174628409999798</v>
      </c>
      <c r="Q636" s="18">
        <f>ABS(MA1SONY[[#This Row],[Erorr 3]])</f>
        <v>6.0970999999999833</v>
      </c>
      <c r="R636" s="36">
        <f>MA1SONY[[#This Row],[Abs Erorr 3]]/MA1SONY[[#This Row],[Adj Close]]</f>
        <v>4.4916132634862091E-2</v>
      </c>
    </row>
    <row r="637" spans="2:18">
      <c r="B637" s="26">
        <v>44704.291666666664</v>
      </c>
      <c r="C637" s="22">
        <v>141.1901</v>
      </c>
      <c r="D637" s="31">
        <f t="shared" si="46"/>
        <v>135.7441</v>
      </c>
      <c r="E637" s="32">
        <f>MA1SONY[[#This Row],[Adj Close]]-MA1SONY[[#This Row],[Naive Trend ]]</f>
        <v>5.445999999999998</v>
      </c>
      <c r="F637" s="22">
        <f t="shared" si="45"/>
        <v>29.658915999999977</v>
      </c>
      <c r="G637" s="22">
        <f>ABS(MA1SONY[[#This Row],[Erorr 1]])</f>
        <v>5.445999999999998</v>
      </c>
      <c r="H637" s="33">
        <f>MA1SONY[[#This Row],[Abs Erorr 1]]/MA1SONY[[#This Row],[Adj Close]]</f>
        <v>3.8572109517593642E-2</v>
      </c>
      <c r="I637" s="31">
        <f t="shared" si="48"/>
        <v>136.72743333333332</v>
      </c>
      <c r="J637" s="34">
        <f>(MA1SONY[[#This Row],[Adj Close]]-MA1SONY[[#This Row],[3-MA]])</f>
        <v>4.4626666666666779</v>
      </c>
      <c r="K637" s="18">
        <f t="shared" si="47"/>
        <v>19.915393777777879</v>
      </c>
      <c r="L637" s="18">
        <f>ABS(MA1SONY[[#This Row],[Erorr 2]])</f>
        <v>4.4626666666666779</v>
      </c>
      <c r="M637" s="33">
        <f>MA1SONY[[#This Row],[Abs Erorr 2]]/MA1SONY[[#This Row],[Adj Close]]</f>
        <v>3.1607504114429252E-2</v>
      </c>
      <c r="N637" s="31">
        <f t="shared" si="49"/>
        <v>141.02398333333332</v>
      </c>
      <c r="O637" s="35">
        <f>MA1SONY[[#This Row],[Adj Close]]-MA1SONY[[#This Row],[6-MA]]</f>
        <v>0.16611666666668157</v>
      </c>
      <c r="P637" s="18">
        <f>(MA1SONY[[#This Row],[Adj Close]]-N637)^2</f>
        <v>2.7594746944449394E-2</v>
      </c>
      <c r="Q637" s="18">
        <f>ABS(MA1SONY[[#This Row],[Erorr 3]])</f>
        <v>0.16611666666668157</v>
      </c>
      <c r="R637" s="36">
        <f>MA1SONY[[#This Row],[Abs Erorr 3]]/MA1SONY[[#This Row],[Adj Close]]</f>
        <v>1.1765461364974001E-3</v>
      </c>
    </row>
    <row r="638" spans="2:18">
      <c r="B638" s="26">
        <v>44705.291666666664</v>
      </c>
      <c r="C638" s="22">
        <v>138.477</v>
      </c>
      <c r="D638" s="31">
        <f t="shared" si="46"/>
        <v>141.1901</v>
      </c>
      <c r="E638" s="32">
        <f>MA1SONY[[#This Row],[Adj Close]]-MA1SONY[[#This Row],[Naive Trend ]]</f>
        <v>-2.7130999999999972</v>
      </c>
      <c r="F638" s="22">
        <f t="shared" si="45"/>
        <v>7.3609116099999845</v>
      </c>
      <c r="G638" s="22">
        <f>ABS(MA1SONY[[#This Row],[Erorr 1]])</f>
        <v>2.7130999999999972</v>
      </c>
      <c r="H638" s="33">
        <f>MA1SONY[[#This Row],[Abs Erorr 1]]/MA1SONY[[#This Row],[Adj Close]]</f>
        <v>1.9592423290510315E-2</v>
      </c>
      <c r="I638" s="31">
        <f t="shared" si="48"/>
        <v>137.48053333333334</v>
      </c>
      <c r="J638" s="34">
        <f>(MA1SONY[[#This Row],[Adj Close]]-MA1SONY[[#This Row],[3-MA]])</f>
        <v>0.99646666666666306</v>
      </c>
      <c r="K638" s="18">
        <f t="shared" si="47"/>
        <v>0.99294581777777058</v>
      </c>
      <c r="L638" s="18">
        <f>ABS(MA1SONY[[#This Row],[Erorr 2]])</f>
        <v>0.99646666666666306</v>
      </c>
      <c r="M638" s="33">
        <f>MA1SONY[[#This Row],[Abs Erorr 2]]/MA1SONY[[#This Row],[Adj Close]]</f>
        <v>7.1959001615189743E-3</v>
      </c>
      <c r="N638" s="31">
        <f t="shared" si="49"/>
        <v>140.36626666666666</v>
      </c>
      <c r="O638" s="35">
        <f>MA1SONY[[#This Row],[Adj Close]]-MA1SONY[[#This Row],[6-MA]]</f>
        <v>-1.8892666666666571</v>
      </c>
      <c r="P638" s="18">
        <f>(MA1SONY[[#This Row],[Adj Close]]-N638)^2</f>
        <v>3.5693285377777415</v>
      </c>
      <c r="Q638" s="18">
        <f>ABS(MA1SONY[[#This Row],[Erorr 3]])</f>
        <v>1.8892666666666571</v>
      </c>
      <c r="R638" s="36">
        <f>MA1SONY[[#This Row],[Abs Erorr 3]]/MA1SONY[[#This Row],[Adj Close]]</f>
        <v>1.3643180215246265E-2</v>
      </c>
    </row>
    <row r="639" spans="2:18">
      <c r="B639" s="26">
        <v>44706.291666666664</v>
      </c>
      <c r="C639" s="22">
        <v>138.63480000000001</v>
      </c>
      <c r="D639" s="31">
        <f t="shared" si="46"/>
        <v>138.477</v>
      </c>
      <c r="E639" s="32">
        <f>MA1SONY[[#This Row],[Adj Close]]-MA1SONY[[#This Row],[Naive Trend ]]</f>
        <v>0.15780000000000882</v>
      </c>
      <c r="F639" s="22">
        <f t="shared" si="45"/>
        <v>2.4900840000002783E-2</v>
      </c>
      <c r="G639" s="22">
        <f>ABS(MA1SONY[[#This Row],[Erorr 1]])</f>
        <v>0.15780000000000882</v>
      </c>
      <c r="H639" s="33">
        <f>MA1SONY[[#This Row],[Abs Erorr 1]]/MA1SONY[[#This Row],[Adj Close]]</f>
        <v>1.1382423460776718E-3</v>
      </c>
      <c r="I639" s="31">
        <f t="shared" si="48"/>
        <v>138.47040000000001</v>
      </c>
      <c r="J639" s="34">
        <f>(MA1SONY[[#This Row],[Adj Close]]-MA1SONY[[#This Row],[3-MA]])</f>
        <v>0.16440000000000055</v>
      </c>
      <c r="K639" s="18">
        <f t="shared" si="47"/>
        <v>2.7027360000000181E-2</v>
      </c>
      <c r="L639" s="18">
        <f>ABS(MA1SONY[[#This Row],[Erorr 2]])</f>
        <v>0.16440000000000055</v>
      </c>
      <c r="M639" s="33">
        <f>MA1SONY[[#This Row],[Abs Erorr 2]]/MA1SONY[[#This Row],[Adj Close]]</f>
        <v>1.1858494404002496E-3</v>
      </c>
      <c r="N639" s="31">
        <f t="shared" si="49"/>
        <v>139.51453333333333</v>
      </c>
      <c r="O639" s="35">
        <f>MA1SONY[[#This Row],[Adj Close]]-MA1SONY[[#This Row],[6-MA]]</f>
        <v>-0.87973333333331993</v>
      </c>
      <c r="P639" s="18">
        <f>(MA1SONY[[#This Row],[Adj Close]]-N639)^2</f>
        <v>0.77393073777775423</v>
      </c>
      <c r="Q639" s="18">
        <f>ABS(MA1SONY[[#This Row],[Erorr 3]])</f>
        <v>0.87973333333331993</v>
      </c>
      <c r="R639" s="36">
        <f>MA1SONY[[#This Row],[Abs Erorr 3]]/MA1SONY[[#This Row],[Adj Close]]</f>
        <v>6.3456890573890526E-3</v>
      </c>
    </row>
    <row r="640" spans="2:18">
      <c r="B640" s="26">
        <v>44707.291666666664</v>
      </c>
      <c r="C640" s="22">
        <v>141.8511</v>
      </c>
      <c r="D640" s="31">
        <f t="shared" si="46"/>
        <v>138.63480000000001</v>
      </c>
      <c r="E640" s="32">
        <f>MA1SONY[[#This Row],[Adj Close]]-MA1SONY[[#This Row],[Naive Trend ]]</f>
        <v>3.2162999999999897</v>
      </c>
      <c r="F640" s="22">
        <f t="shared" si="45"/>
        <v>10.344585689999933</v>
      </c>
      <c r="G640" s="22">
        <f>ABS(MA1SONY[[#This Row],[Erorr 1]])</f>
        <v>3.2162999999999897</v>
      </c>
      <c r="H640" s="33">
        <f>MA1SONY[[#This Row],[Abs Erorr 1]]/MA1SONY[[#This Row],[Adj Close]]</f>
        <v>2.2673775529410696E-2</v>
      </c>
      <c r="I640" s="31">
        <f t="shared" si="48"/>
        <v>139.43396666666669</v>
      </c>
      <c r="J640" s="34">
        <f>(MA1SONY[[#This Row],[Adj Close]]-MA1SONY[[#This Row],[3-MA]])</f>
        <v>2.4171333333333109</v>
      </c>
      <c r="K640" s="18">
        <f t="shared" si="47"/>
        <v>5.8425335511110026</v>
      </c>
      <c r="L640" s="18">
        <f>ABS(MA1SONY[[#This Row],[Erorr 2]])</f>
        <v>2.4171333333333109</v>
      </c>
      <c r="M640" s="33">
        <f>MA1SONY[[#This Row],[Abs Erorr 2]]/MA1SONY[[#This Row],[Adj Close]]</f>
        <v>1.7039933658133853E-2</v>
      </c>
      <c r="N640" s="31">
        <f t="shared" si="49"/>
        <v>138.08070000000001</v>
      </c>
      <c r="O640" s="35">
        <f>MA1SONY[[#This Row],[Adj Close]]-MA1SONY[[#This Row],[6-MA]]</f>
        <v>3.7703999999999951</v>
      </c>
      <c r="P640" s="18">
        <f>(MA1SONY[[#This Row],[Adj Close]]-N640)^2</f>
        <v>14.215916159999963</v>
      </c>
      <c r="Q640" s="18">
        <f>ABS(MA1SONY[[#This Row],[Erorr 3]])</f>
        <v>3.7703999999999951</v>
      </c>
      <c r="R640" s="36">
        <f>MA1SONY[[#This Row],[Abs Erorr 3]]/MA1SONY[[#This Row],[Adj Close]]</f>
        <v>2.6579984222892844E-2</v>
      </c>
    </row>
    <row r="641" spans="2:18">
      <c r="B641" s="26">
        <v>44708.291666666664</v>
      </c>
      <c r="C641" s="22">
        <v>147.63249999999999</v>
      </c>
      <c r="D641" s="31">
        <f t="shared" si="46"/>
        <v>141.8511</v>
      </c>
      <c r="E641" s="32">
        <f>MA1SONY[[#This Row],[Adj Close]]-MA1SONY[[#This Row],[Naive Trend ]]</f>
        <v>5.7813999999999908</v>
      </c>
      <c r="F641" s="22">
        <f t="shared" si="45"/>
        <v>33.424585959999895</v>
      </c>
      <c r="G641" s="22">
        <f>ABS(MA1SONY[[#This Row],[Erorr 1]])</f>
        <v>5.7813999999999908</v>
      </c>
      <c r="H641" s="33">
        <f>MA1SONY[[#This Row],[Abs Erorr 1]]/MA1SONY[[#This Row],[Adj Close]]</f>
        <v>3.9160753899039787E-2</v>
      </c>
      <c r="I641" s="31">
        <f t="shared" si="48"/>
        <v>139.65430000000001</v>
      </c>
      <c r="J641" s="34">
        <f>(MA1SONY[[#This Row],[Adj Close]]-MA1SONY[[#This Row],[3-MA]])</f>
        <v>7.9781999999999869</v>
      </c>
      <c r="K641" s="18">
        <f t="shared" si="47"/>
        <v>63.65167523999979</v>
      </c>
      <c r="L641" s="18">
        <f>ABS(MA1SONY[[#This Row],[Erorr 2]])</f>
        <v>7.9781999999999869</v>
      </c>
      <c r="M641" s="33">
        <f>MA1SONY[[#This Row],[Abs Erorr 2]]/MA1SONY[[#This Row],[Adj Close]]</f>
        <v>5.4040946268606081E-2</v>
      </c>
      <c r="N641" s="31">
        <f t="shared" si="49"/>
        <v>138.56741666666667</v>
      </c>
      <c r="O641" s="35">
        <f>MA1SONY[[#This Row],[Adj Close]]-MA1SONY[[#This Row],[6-MA]]</f>
        <v>9.0650833333333196</v>
      </c>
      <c r="P641" s="18">
        <f>(MA1SONY[[#This Row],[Adj Close]]-N641)^2</f>
        <v>82.175735840277525</v>
      </c>
      <c r="Q641" s="18">
        <f>ABS(MA1SONY[[#This Row],[Erorr 3]])</f>
        <v>9.0650833333333196</v>
      </c>
      <c r="R641" s="36">
        <f>MA1SONY[[#This Row],[Abs Erorr 3]]/MA1SONY[[#This Row],[Adj Close]]</f>
        <v>6.1403033433243492E-2</v>
      </c>
    </row>
    <row r="642" spans="2:18">
      <c r="B642" s="26">
        <v>44712.291666666664</v>
      </c>
      <c r="C642" s="22">
        <v>146.8432</v>
      </c>
      <c r="D642" s="31">
        <f t="shared" si="46"/>
        <v>147.63249999999999</v>
      </c>
      <c r="E642" s="32">
        <f>MA1SONY[[#This Row],[Adj Close]]-MA1SONY[[#This Row],[Naive Trend ]]</f>
        <v>-0.78929999999999723</v>
      </c>
      <c r="F642" s="22">
        <f t="shared" si="45"/>
        <v>0.62299448999999563</v>
      </c>
      <c r="G642" s="22">
        <f>ABS(MA1SONY[[#This Row],[Erorr 1]])</f>
        <v>0.78929999999999723</v>
      </c>
      <c r="H642" s="33">
        <f>MA1SONY[[#This Row],[Abs Erorr 1]]/MA1SONY[[#This Row],[Adj Close]]</f>
        <v>5.3751212177342717E-3</v>
      </c>
      <c r="I642" s="31">
        <f t="shared" si="48"/>
        <v>142.70613333333333</v>
      </c>
      <c r="J642" s="34">
        <f>(MA1SONY[[#This Row],[Adj Close]]-MA1SONY[[#This Row],[3-MA]])</f>
        <v>4.1370666666666693</v>
      </c>
      <c r="K642" s="18">
        <f t="shared" si="47"/>
        <v>17.115320604444467</v>
      </c>
      <c r="L642" s="18">
        <f>ABS(MA1SONY[[#This Row],[Erorr 2]])</f>
        <v>4.1370666666666693</v>
      </c>
      <c r="M642" s="33">
        <f>MA1SONY[[#This Row],[Abs Erorr 2]]/MA1SONY[[#This Row],[Adj Close]]</f>
        <v>2.8173362243989981E-2</v>
      </c>
      <c r="N642" s="31">
        <f t="shared" si="49"/>
        <v>140.58826666666667</v>
      </c>
      <c r="O642" s="35">
        <f>MA1SONY[[#This Row],[Adj Close]]-MA1SONY[[#This Row],[6-MA]]</f>
        <v>6.2549333333333266</v>
      </c>
      <c r="P642" s="18">
        <f>(MA1SONY[[#This Row],[Adj Close]]-N642)^2</f>
        <v>39.124191004444363</v>
      </c>
      <c r="Q642" s="18">
        <f>ABS(MA1SONY[[#This Row],[Erorr 3]])</f>
        <v>6.2549333333333266</v>
      </c>
      <c r="R642" s="36">
        <f>MA1SONY[[#This Row],[Abs Erorr 3]]/MA1SONY[[#This Row],[Adj Close]]</f>
        <v>4.2596002629562188E-2</v>
      </c>
    </row>
    <row r="643" spans="2:18">
      <c r="B643" s="26">
        <v>44713.291666666664</v>
      </c>
      <c r="C643" s="22">
        <v>146.7149</v>
      </c>
      <c r="D643" s="31">
        <f t="shared" si="46"/>
        <v>146.8432</v>
      </c>
      <c r="E643" s="32">
        <f>MA1SONY[[#This Row],[Adj Close]]-MA1SONY[[#This Row],[Naive Trend ]]</f>
        <v>-0.12829999999999586</v>
      </c>
      <c r="F643" s="22">
        <f t="shared" si="45"/>
        <v>1.6460889999998937E-2</v>
      </c>
      <c r="G643" s="22">
        <f>ABS(MA1SONY[[#This Row],[Erorr 1]])</f>
        <v>0.12829999999999586</v>
      </c>
      <c r="H643" s="33">
        <f>MA1SONY[[#This Row],[Abs Erorr 1]]/MA1SONY[[#This Row],[Adj Close]]</f>
        <v>8.7448514090931366E-4</v>
      </c>
      <c r="I643" s="31">
        <f t="shared" si="48"/>
        <v>145.44226666666668</v>
      </c>
      <c r="J643" s="34">
        <f>(MA1SONY[[#This Row],[Adj Close]]-MA1SONY[[#This Row],[3-MA]])</f>
        <v>1.2726333333333173</v>
      </c>
      <c r="K643" s="18">
        <f t="shared" si="47"/>
        <v>1.6195956011110704</v>
      </c>
      <c r="L643" s="18">
        <f>ABS(MA1SONY[[#This Row],[Erorr 2]])</f>
        <v>1.2726333333333173</v>
      </c>
      <c r="M643" s="33">
        <f>MA1SONY[[#This Row],[Abs Erorr 2]]/MA1SONY[[#This Row],[Adj Close]]</f>
        <v>8.6741928279494267E-3</v>
      </c>
      <c r="N643" s="31">
        <f t="shared" si="49"/>
        <v>142.43811666666667</v>
      </c>
      <c r="O643" s="35">
        <f>MA1SONY[[#This Row],[Adj Close]]-MA1SONY[[#This Row],[6-MA]]</f>
        <v>4.2767833333333272</v>
      </c>
      <c r="P643" s="18">
        <f>(MA1SONY[[#This Row],[Adj Close]]-N643)^2</f>
        <v>18.290875680277725</v>
      </c>
      <c r="Q643" s="18">
        <f>ABS(MA1SONY[[#This Row],[Erorr 3]])</f>
        <v>4.2767833333333272</v>
      </c>
      <c r="R643" s="36">
        <f>MA1SONY[[#This Row],[Abs Erorr 3]]/MA1SONY[[#This Row],[Adj Close]]</f>
        <v>2.9150299890013401E-2</v>
      </c>
    </row>
    <row r="644" spans="2:18">
      <c r="B644" s="26">
        <v>44714.291666666664</v>
      </c>
      <c r="C644" s="22">
        <v>149.1814</v>
      </c>
      <c r="D644" s="31">
        <f t="shared" si="46"/>
        <v>146.7149</v>
      </c>
      <c r="E644" s="32">
        <f>MA1SONY[[#This Row],[Adj Close]]-MA1SONY[[#This Row],[Naive Trend ]]</f>
        <v>2.4664999999999964</v>
      </c>
      <c r="F644" s="22">
        <f t="shared" ref="F644:F707" si="50">(C644-D644)^2</f>
        <v>6.0836222499999817</v>
      </c>
      <c r="G644" s="22">
        <f>ABS(MA1SONY[[#This Row],[Erorr 1]])</f>
        <v>2.4664999999999964</v>
      </c>
      <c r="H644" s="33">
        <f>MA1SONY[[#This Row],[Abs Erorr 1]]/MA1SONY[[#This Row],[Adj Close]]</f>
        <v>1.6533562495056331E-2</v>
      </c>
      <c r="I644" s="31">
        <f t="shared" si="48"/>
        <v>147.06353333333331</v>
      </c>
      <c r="J644" s="34">
        <f>(MA1SONY[[#This Row],[Adj Close]]-MA1SONY[[#This Row],[3-MA]])</f>
        <v>2.1178666666666857</v>
      </c>
      <c r="K644" s="18">
        <f t="shared" si="47"/>
        <v>4.4853592177778578</v>
      </c>
      <c r="L644" s="18">
        <f>ABS(MA1SONY[[#This Row],[Erorr 2]])</f>
        <v>2.1178666666666857</v>
      </c>
      <c r="M644" s="33">
        <f>MA1SONY[[#This Row],[Abs Erorr 2]]/MA1SONY[[#This Row],[Adj Close]]</f>
        <v>1.419658661647287E-2</v>
      </c>
      <c r="N644" s="31">
        <f t="shared" si="49"/>
        <v>143.35891666666666</v>
      </c>
      <c r="O644" s="35">
        <f>MA1SONY[[#This Row],[Adj Close]]-MA1SONY[[#This Row],[6-MA]]</f>
        <v>5.8224833333333379</v>
      </c>
      <c r="P644" s="18">
        <f>(MA1SONY[[#This Row],[Adj Close]]-N644)^2</f>
        <v>33.9013121669445</v>
      </c>
      <c r="Q644" s="18">
        <f>ABS(MA1SONY[[#This Row],[Erorr 3]])</f>
        <v>5.8224833333333379</v>
      </c>
      <c r="R644" s="36">
        <f>MA1SONY[[#This Row],[Abs Erorr 3]]/MA1SONY[[#This Row],[Adj Close]]</f>
        <v>3.9029552835228375E-2</v>
      </c>
    </row>
    <row r="645" spans="2:18">
      <c r="B645" s="26">
        <v>44715.291666666664</v>
      </c>
      <c r="C645" s="22">
        <v>143.42959999999999</v>
      </c>
      <c r="D645" s="31">
        <f t="shared" ref="D645:D708" si="51">C644</f>
        <v>149.1814</v>
      </c>
      <c r="E645" s="32">
        <f>MA1SONY[[#This Row],[Adj Close]]-MA1SONY[[#This Row],[Naive Trend ]]</f>
        <v>-5.7518000000000029</v>
      </c>
      <c r="F645" s="22">
        <f t="shared" si="50"/>
        <v>33.083203240000032</v>
      </c>
      <c r="G645" s="22">
        <f>ABS(MA1SONY[[#This Row],[Erorr 1]])</f>
        <v>5.7518000000000029</v>
      </c>
      <c r="H645" s="33">
        <f>MA1SONY[[#This Row],[Abs Erorr 1]]/MA1SONY[[#This Row],[Adj Close]]</f>
        <v>4.0101903651686983E-2</v>
      </c>
      <c r="I645" s="31">
        <f t="shared" si="48"/>
        <v>147.57983333333331</v>
      </c>
      <c r="J645" s="34">
        <f>(MA1SONY[[#This Row],[Adj Close]]-MA1SONY[[#This Row],[3-MA]])</f>
        <v>-4.1502333333333183</v>
      </c>
      <c r="K645" s="18">
        <f t="shared" si="47"/>
        <v>17.224436721110987</v>
      </c>
      <c r="L645" s="18">
        <f>ABS(MA1SONY[[#This Row],[Erorr 2]])</f>
        <v>4.1502333333333183</v>
      </c>
      <c r="M645" s="33">
        <f>MA1SONY[[#This Row],[Abs Erorr 2]]/MA1SONY[[#This Row],[Adj Close]]</f>
        <v>2.8935682267351499E-2</v>
      </c>
      <c r="N645" s="31">
        <f t="shared" si="49"/>
        <v>145.14298333333332</v>
      </c>
      <c r="O645" s="35">
        <f>MA1SONY[[#This Row],[Adj Close]]-MA1SONY[[#This Row],[6-MA]]</f>
        <v>-1.7133833333333257</v>
      </c>
      <c r="P645" s="18">
        <f>(MA1SONY[[#This Row],[Adj Close]]-N645)^2</f>
        <v>2.9356824469444183</v>
      </c>
      <c r="Q645" s="18">
        <f>ABS(MA1SONY[[#This Row],[Erorr 3]])</f>
        <v>1.7133833333333257</v>
      </c>
      <c r="R645" s="36">
        <f>MA1SONY[[#This Row],[Abs Erorr 3]]/MA1SONY[[#This Row],[Adj Close]]</f>
        <v>1.1945814067203185E-2</v>
      </c>
    </row>
    <row r="646" spans="2:18">
      <c r="B646" s="26">
        <v>44718.291666666664</v>
      </c>
      <c r="C646" s="22">
        <v>144.17939999999999</v>
      </c>
      <c r="D646" s="31">
        <f t="shared" si="51"/>
        <v>143.42959999999999</v>
      </c>
      <c r="E646" s="32">
        <f>MA1SONY[[#This Row],[Adj Close]]-MA1SONY[[#This Row],[Naive Trend ]]</f>
        <v>0.74979999999999336</v>
      </c>
      <c r="F646" s="22">
        <f t="shared" si="50"/>
        <v>0.56220003999999002</v>
      </c>
      <c r="G646" s="22">
        <f>ABS(MA1SONY[[#This Row],[Erorr 1]])</f>
        <v>0.74979999999999336</v>
      </c>
      <c r="H646" s="33">
        <f>MA1SONY[[#This Row],[Abs Erorr 1]]/MA1SONY[[#This Row],[Adj Close]]</f>
        <v>5.2004655311368572E-3</v>
      </c>
      <c r="I646" s="31">
        <f t="shared" si="48"/>
        <v>146.44196666666667</v>
      </c>
      <c r="J646" s="34">
        <f>(MA1SONY[[#This Row],[Adj Close]]-MA1SONY[[#This Row],[3-MA]])</f>
        <v>-2.2625666666666859</v>
      </c>
      <c r="K646" s="18">
        <f t="shared" ref="K646:K709" si="52">(C646-I646)^2</f>
        <v>5.1192079211111983</v>
      </c>
      <c r="L646" s="18">
        <f>ABS(MA1SONY[[#This Row],[Erorr 2]])</f>
        <v>2.2625666666666859</v>
      </c>
      <c r="M646" s="33">
        <f>MA1SONY[[#This Row],[Abs Erorr 2]]/MA1SONY[[#This Row],[Adj Close]]</f>
        <v>1.5692718007334516E-2</v>
      </c>
      <c r="N646" s="31">
        <f t="shared" si="49"/>
        <v>145.94211666666664</v>
      </c>
      <c r="O646" s="35">
        <f>MA1SONY[[#This Row],[Adj Close]]-MA1SONY[[#This Row],[6-MA]]</f>
        <v>-1.7627166666666483</v>
      </c>
      <c r="P646" s="18">
        <f>(MA1SONY[[#This Row],[Adj Close]]-N646)^2</f>
        <v>3.1071700469443795</v>
      </c>
      <c r="Q646" s="18">
        <f>ABS(MA1SONY[[#This Row],[Erorr 3]])</f>
        <v>1.7627166666666483</v>
      </c>
      <c r="R646" s="36">
        <f>MA1SONY[[#This Row],[Abs Erorr 3]]/MA1SONY[[#This Row],[Adj Close]]</f>
        <v>1.2225856583302806E-2</v>
      </c>
    </row>
    <row r="647" spans="2:18">
      <c r="B647" s="26">
        <v>44719.291666666664</v>
      </c>
      <c r="C647" s="22">
        <v>146.7149</v>
      </c>
      <c r="D647" s="31">
        <f t="shared" si="51"/>
        <v>144.17939999999999</v>
      </c>
      <c r="E647" s="32">
        <f>MA1SONY[[#This Row],[Adj Close]]-MA1SONY[[#This Row],[Naive Trend ]]</f>
        <v>2.5355000000000132</v>
      </c>
      <c r="F647" s="22">
        <f t="shared" si="50"/>
        <v>6.4287602500000665</v>
      </c>
      <c r="G647" s="22">
        <f>ABS(MA1SONY[[#This Row],[Erorr 1]])</f>
        <v>2.5355000000000132</v>
      </c>
      <c r="H647" s="33">
        <f>MA1SONY[[#This Row],[Abs Erorr 1]]/MA1SONY[[#This Row],[Adj Close]]</f>
        <v>1.7281816638937238E-2</v>
      </c>
      <c r="I647" s="31">
        <f t="shared" ref="I647:I710" si="53">AVERAGE(C644:C646)</f>
        <v>145.5968</v>
      </c>
      <c r="J647" s="34">
        <f>(MA1SONY[[#This Row],[Adj Close]]-MA1SONY[[#This Row],[3-MA]])</f>
        <v>1.1180999999999983</v>
      </c>
      <c r="K647" s="18">
        <f t="shared" si="52"/>
        <v>1.2501476099999962</v>
      </c>
      <c r="L647" s="18">
        <f>ABS(MA1SONY[[#This Row],[Erorr 2]])</f>
        <v>1.1180999999999983</v>
      </c>
      <c r="M647" s="33">
        <f>MA1SONY[[#This Row],[Abs Erorr 2]]/MA1SONY[[#This Row],[Adj Close]]</f>
        <v>7.6209028530844405E-3</v>
      </c>
      <c r="N647" s="31">
        <f t="shared" si="49"/>
        <v>146.33016666666666</v>
      </c>
      <c r="O647" s="35">
        <f>MA1SONY[[#This Row],[Adj Close]]-MA1SONY[[#This Row],[6-MA]]</f>
        <v>0.38473333333334381</v>
      </c>
      <c r="P647" s="18">
        <f>(MA1SONY[[#This Row],[Adj Close]]-N647)^2</f>
        <v>0.14801973777778585</v>
      </c>
      <c r="Q647" s="18">
        <f>ABS(MA1SONY[[#This Row],[Erorr 3]])</f>
        <v>0.38473333333334381</v>
      </c>
      <c r="R647" s="36">
        <f>MA1SONY[[#This Row],[Abs Erorr 3]]/MA1SONY[[#This Row],[Adj Close]]</f>
        <v>2.6223194326775523E-3</v>
      </c>
    </row>
    <row r="648" spans="2:18">
      <c r="B648" s="26">
        <v>44720.291666666664</v>
      </c>
      <c r="C648" s="22">
        <v>145.97499999999999</v>
      </c>
      <c r="D648" s="31">
        <f t="shared" si="51"/>
        <v>146.7149</v>
      </c>
      <c r="E648" s="32">
        <f>MA1SONY[[#This Row],[Adj Close]]-MA1SONY[[#This Row],[Naive Trend ]]</f>
        <v>-0.73990000000000578</v>
      </c>
      <c r="F648" s="22">
        <f t="shared" si="50"/>
        <v>0.54745201000000854</v>
      </c>
      <c r="G648" s="22">
        <f>ABS(MA1SONY[[#This Row],[Erorr 1]])</f>
        <v>0.73990000000000578</v>
      </c>
      <c r="H648" s="33">
        <f>MA1SONY[[#This Row],[Abs Erorr 1]]/MA1SONY[[#This Row],[Adj Close]]</f>
        <v>5.068676143175241E-3</v>
      </c>
      <c r="I648" s="31">
        <f t="shared" si="53"/>
        <v>144.77463333333333</v>
      </c>
      <c r="J648" s="34">
        <f>(MA1SONY[[#This Row],[Adj Close]]-MA1SONY[[#This Row],[3-MA]])</f>
        <v>1.2003666666666675</v>
      </c>
      <c r="K648" s="18">
        <f t="shared" si="52"/>
        <v>1.4408801344444464</v>
      </c>
      <c r="L648" s="18">
        <f>ABS(MA1SONY[[#This Row],[Erorr 2]])</f>
        <v>1.2003666666666675</v>
      </c>
      <c r="M648" s="33">
        <f>MA1SONY[[#This Row],[Abs Erorr 2]]/MA1SONY[[#This Row],[Adj Close]]</f>
        <v>8.2230975623679911E-3</v>
      </c>
      <c r="N648" s="31">
        <f t="shared" si="49"/>
        <v>146.17723333333333</v>
      </c>
      <c r="O648" s="35">
        <f>MA1SONY[[#This Row],[Adj Close]]-MA1SONY[[#This Row],[6-MA]]</f>
        <v>-0.20223333333333926</v>
      </c>
      <c r="P648" s="18">
        <f>(MA1SONY[[#This Row],[Adj Close]]-N648)^2</f>
        <v>4.0898321111113509E-2</v>
      </c>
      <c r="Q648" s="18">
        <f>ABS(MA1SONY[[#This Row],[Erorr 3]])</f>
        <v>0.20223333333333926</v>
      </c>
      <c r="R648" s="36">
        <f>MA1SONY[[#This Row],[Abs Erorr 3]]/MA1SONY[[#This Row],[Adj Close]]</f>
        <v>1.3853970428726787E-3</v>
      </c>
    </row>
    <row r="649" spans="2:18">
      <c r="B649" s="26">
        <v>44721.291666666664</v>
      </c>
      <c r="C649" s="22">
        <v>140.72640000000001</v>
      </c>
      <c r="D649" s="31">
        <f t="shared" si="51"/>
        <v>145.97499999999999</v>
      </c>
      <c r="E649" s="32">
        <f>MA1SONY[[#This Row],[Adj Close]]-MA1SONY[[#This Row],[Naive Trend ]]</f>
        <v>-5.2485999999999819</v>
      </c>
      <c r="F649" s="22">
        <f t="shared" si="50"/>
        <v>27.547801959999809</v>
      </c>
      <c r="G649" s="22">
        <f>ABS(MA1SONY[[#This Row],[Erorr 1]])</f>
        <v>5.2485999999999819</v>
      </c>
      <c r="H649" s="33">
        <f>MA1SONY[[#This Row],[Abs Erorr 1]]/MA1SONY[[#This Row],[Adj Close]]</f>
        <v>3.7296484526002094E-2</v>
      </c>
      <c r="I649" s="31">
        <f t="shared" si="53"/>
        <v>145.62309999999999</v>
      </c>
      <c r="J649" s="34">
        <f>(MA1SONY[[#This Row],[Adj Close]]-MA1SONY[[#This Row],[3-MA]])</f>
        <v>-4.8966999999999814</v>
      </c>
      <c r="K649" s="18">
        <f t="shared" si="52"/>
        <v>23.977670889999818</v>
      </c>
      <c r="L649" s="18">
        <f>ABS(MA1SONY[[#This Row],[Erorr 2]])</f>
        <v>4.8966999999999814</v>
      </c>
      <c r="M649" s="33">
        <f>MA1SONY[[#This Row],[Abs Erorr 2]]/MA1SONY[[#This Row],[Adj Close]]</f>
        <v>3.4795887623075561E-2</v>
      </c>
      <c r="N649" s="31">
        <f t="shared" si="49"/>
        <v>146.03253333333333</v>
      </c>
      <c r="O649" s="35">
        <f>MA1SONY[[#This Row],[Adj Close]]-MA1SONY[[#This Row],[6-MA]]</f>
        <v>-5.3061333333333209</v>
      </c>
      <c r="P649" s="18">
        <f>(MA1SONY[[#This Row],[Adj Close]]-N649)^2</f>
        <v>28.155050951110979</v>
      </c>
      <c r="Q649" s="18">
        <f>ABS(MA1SONY[[#This Row],[Erorr 3]])</f>
        <v>5.3061333333333209</v>
      </c>
      <c r="R649" s="36">
        <f>MA1SONY[[#This Row],[Abs Erorr 3]]/MA1SONY[[#This Row],[Adj Close]]</f>
        <v>3.7705315657426894E-2</v>
      </c>
    </row>
    <row r="650" spans="2:18">
      <c r="B650" s="26">
        <v>44722.291666666664</v>
      </c>
      <c r="C650" s="22">
        <v>135.2903</v>
      </c>
      <c r="D650" s="31">
        <f t="shared" si="51"/>
        <v>140.72640000000001</v>
      </c>
      <c r="E650" s="32">
        <f>MA1SONY[[#This Row],[Adj Close]]-MA1SONY[[#This Row],[Naive Trend ]]</f>
        <v>-5.4361000000000104</v>
      </c>
      <c r="F650" s="22">
        <f t="shared" si="50"/>
        <v>29.551183210000112</v>
      </c>
      <c r="G650" s="22">
        <f>ABS(MA1SONY[[#This Row],[Erorr 1]])</f>
        <v>5.4361000000000104</v>
      </c>
      <c r="H650" s="33">
        <f>MA1SONY[[#This Row],[Abs Erorr 1]]/MA1SONY[[#This Row],[Adj Close]]</f>
        <v>4.0181003368312512E-2</v>
      </c>
      <c r="I650" s="31">
        <f t="shared" si="53"/>
        <v>144.47209999999998</v>
      </c>
      <c r="J650" s="34">
        <f>(MA1SONY[[#This Row],[Adj Close]]-MA1SONY[[#This Row],[3-MA]])</f>
        <v>-9.1817999999999813</v>
      </c>
      <c r="K650" s="18">
        <f t="shared" si="52"/>
        <v>84.305451239999655</v>
      </c>
      <c r="L650" s="18">
        <f>ABS(MA1SONY[[#This Row],[Erorr 2]])</f>
        <v>9.1817999999999813</v>
      </c>
      <c r="M650" s="33">
        <f>MA1SONY[[#This Row],[Abs Erorr 2]]/MA1SONY[[#This Row],[Adj Close]]</f>
        <v>6.7867393301663026E-2</v>
      </c>
      <c r="N650" s="31">
        <f t="shared" ref="N650:N713" si="54">AVERAGE(C644:C649)</f>
        <v>145.03445000000002</v>
      </c>
      <c r="O650" s="35">
        <f>MA1SONY[[#This Row],[Adj Close]]-MA1SONY[[#This Row],[6-MA]]</f>
        <v>-9.744150000000019</v>
      </c>
      <c r="P650" s="18">
        <f>(MA1SONY[[#This Row],[Adj Close]]-N650)^2</f>
        <v>94.948459222500375</v>
      </c>
      <c r="Q650" s="18">
        <f>ABS(MA1SONY[[#This Row],[Erorr 3]])</f>
        <v>9.744150000000019</v>
      </c>
      <c r="R650" s="36">
        <f>MA1SONY[[#This Row],[Abs Erorr 3]]/MA1SONY[[#This Row],[Adj Close]]</f>
        <v>7.202401059055985E-2</v>
      </c>
    </row>
    <row r="651" spans="2:18">
      <c r="B651" s="26">
        <v>44725.291666666664</v>
      </c>
      <c r="C651" s="22">
        <v>130.11070000000001</v>
      </c>
      <c r="D651" s="31">
        <f t="shared" si="51"/>
        <v>135.2903</v>
      </c>
      <c r="E651" s="32">
        <f>MA1SONY[[#This Row],[Adj Close]]-MA1SONY[[#This Row],[Naive Trend ]]</f>
        <v>-5.1795999999999935</v>
      </c>
      <c r="F651" s="22">
        <f t="shared" si="50"/>
        <v>26.828256159999935</v>
      </c>
      <c r="G651" s="22">
        <f>ABS(MA1SONY[[#This Row],[Erorr 1]])</f>
        <v>5.1795999999999935</v>
      </c>
      <c r="H651" s="33">
        <f>MA1SONY[[#This Row],[Abs Erorr 1]]/MA1SONY[[#This Row],[Adj Close]]</f>
        <v>3.9809177876992383E-2</v>
      </c>
      <c r="I651" s="31">
        <f t="shared" si="53"/>
        <v>140.66390000000001</v>
      </c>
      <c r="J651" s="34">
        <f>(MA1SONY[[#This Row],[Adj Close]]-MA1SONY[[#This Row],[3-MA]])</f>
        <v>-10.553200000000004</v>
      </c>
      <c r="K651" s="18">
        <f t="shared" si="52"/>
        <v>111.37003024000008</v>
      </c>
      <c r="L651" s="18">
        <f>ABS(MA1SONY[[#This Row],[Erorr 2]])</f>
        <v>10.553200000000004</v>
      </c>
      <c r="M651" s="33">
        <f>MA1SONY[[#This Row],[Abs Erorr 2]]/MA1SONY[[#This Row],[Adj Close]]</f>
        <v>8.110939377007427E-2</v>
      </c>
      <c r="N651" s="31">
        <f t="shared" si="54"/>
        <v>142.71926666666667</v>
      </c>
      <c r="O651" s="35">
        <f>MA1SONY[[#This Row],[Adj Close]]-MA1SONY[[#This Row],[6-MA]]</f>
        <v>-12.608566666666661</v>
      </c>
      <c r="P651" s="18">
        <f>(MA1SONY[[#This Row],[Adj Close]]-N651)^2</f>
        <v>158.97595338777765</v>
      </c>
      <c r="Q651" s="18">
        <f>ABS(MA1SONY[[#This Row],[Erorr 3]])</f>
        <v>12.608566666666661</v>
      </c>
      <c r="R651" s="36">
        <f>MA1SONY[[#This Row],[Abs Erorr 3]]/MA1SONY[[#This Row],[Adj Close]]</f>
        <v>9.690645478555307E-2</v>
      </c>
    </row>
    <row r="652" spans="2:18">
      <c r="B652" s="26">
        <v>44726.291666666664</v>
      </c>
      <c r="C652" s="22">
        <v>130.97890000000001</v>
      </c>
      <c r="D652" s="31">
        <f t="shared" si="51"/>
        <v>130.11070000000001</v>
      </c>
      <c r="E652" s="32">
        <f>MA1SONY[[#This Row],[Adj Close]]-MA1SONY[[#This Row],[Naive Trend ]]</f>
        <v>0.86820000000000164</v>
      </c>
      <c r="F652" s="22">
        <f t="shared" si="50"/>
        <v>0.75377124000000284</v>
      </c>
      <c r="G652" s="22">
        <f>ABS(MA1SONY[[#This Row],[Erorr 1]])</f>
        <v>0.86820000000000164</v>
      </c>
      <c r="H652" s="33">
        <f>MA1SONY[[#This Row],[Abs Erorr 1]]/MA1SONY[[#This Row],[Adj Close]]</f>
        <v>6.6285485677464199E-3</v>
      </c>
      <c r="I652" s="31">
        <f t="shared" si="53"/>
        <v>135.3758</v>
      </c>
      <c r="J652" s="34">
        <f>(MA1SONY[[#This Row],[Adj Close]]-MA1SONY[[#This Row],[3-MA]])</f>
        <v>-4.396899999999988</v>
      </c>
      <c r="K652" s="18">
        <f t="shared" si="52"/>
        <v>19.332729609999895</v>
      </c>
      <c r="L652" s="18">
        <f>ABS(MA1SONY[[#This Row],[Erorr 2]])</f>
        <v>4.396899999999988</v>
      </c>
      <c r="M652" s="33">
        <f>MA1SONY[[#This Row],[Abs Erorr 2]]/MA1SONY[[#This Row],[Adj Close]]</f>
        <v>3.3569529137899214E-2</v>
      </c>
      <c r="N652" s="31">
        <f t="shared" si="54"/>
        <v>140.49945</v>
      </c>
      <c r="O652" s="35">
        <f>MA1SONY[[#This Row],[Adj Close]]-MA1SONY[[#This Row],[6-MA]]</f>
        <v>-9.5205499999999859</v>
      </c>
      <c r="P652" s="18">
        <f>(MA1SONY[[#This Row],[Adj Close]]-N652)^2</f>
        <v>90.64087230249973</v>
      </c>
      <c r="Q652" s="18">
        <f>ABS(MA1SONY[[#This Row],[Erorr 3]])</f>
        <v>9.5205499999999859</v>
      </c>
      <c r="R652" s="36">
        <f>MA1SONY[[#This Row],[Abs Erorr 3]]/MA1SONY[[#This Row],[Adj Close]]</f>
        <v>7.2687661905848841E-2</v>
      </c>
    </row>
    <row r="653" spans="2:18">
      <c r="B653" s="26">
        <v>44727.291666666664</v>
      </c>
      <c r="C653" s="22">
        <v>133.6131</v>
      </c>
      <c r="D653" s="31">
        <f t="shared" si="51"/>
        <v>130.97890000000001</v>
      </c>
      <c r="E653" s="32">
        <f>MA1SONY[[#This Row],[Adj Close]]-MA1SONY[[#This Row],[Naive Trend ]]</f>
        <v>2.6341999999999928</v>
      </c>
      <c r="F653" s="22">
        <f t="shared" si="50"/>
        <v>6.9390096399999619</v>
      </c>
      <c r="G653" s="22">
        <f>ABS(MA1SONY[[#This Row],[Erorr 1]])</f>
        <v>2.6341999999999928</v>
      </c>
      <c r="H653" s="33">
        <f>MA1SONY[[#This Row],[Abs Erorr 1]]/MA1SONY[[#This Row],[Adj Close]]</f>
        <v>1.9715132722764404E-2</v>
      </c>
      <c r="I653" s="31">
        <f t="shared" si="53"/>
        <v>132.12663333333333</v>
      </c>
      <c r="J653" s="34">
        <f>(MA1SONY[[#This Row],[Adj Close]]-MA1SONY[[#This Row],[3-MA]])</f>
        <v>1.4864666666666722</v>
      </c>
      <c r="K653" s="18">
        <f t="shared" si="52"/>
        <v>2.2095831511111275</v>
      </c>
      <c r="L653" s="18">
        <f>ABS(MA1SONY[[#This Row],[Erorr 2]])</f>
        <v>1.4864666666666722</v>
      </c>
      <c r="M653" s="33">
        <f>MA1SONY[[#This Row],[Abs Erorr 2]]/MA1SONY[[#This Row],[Adj Close]]</f>
        <v>1.1125156640079993E-2</v>
      </c>
      <c r="N653" s="31">
        <f t="shared" si="54"/>
        <v>138.29936666666666</v>
      </c>
      <c r="O653" s="35">
        <f>MA1SONY[[#This Row],[Adj Close]]-MA1SONY[[#This Row],[6-MA]]</f>
        <v>-4.6862666666666541</v>
      </c>
      <c r="P653" s="18">
        <f>(MA1SONY[[#This Row],[Adj Close]]-N653)^2</f>
        <v>21.961095271110995</v>
      </c>
      <c r="Q653" s="18">
        <f>ABS(MA1SONY[[#This Row],[Erorr 3]])</f>
        <v>4.6862666666666541</v>
      </c>
      <c r="R653" s="36">
        <f>MA1SONY[[#This Row],[Abs Erorr 3]]/MA1SONY[[#This Row],[Adj Close]]</f>
        <v>3.5073407223293628E-2</v>
      </c>
    </row>
    <row r="654" spans="2:18">
      <c r="B654" s="26">
        <v>44728.291666666664</v>
      </c>
      <c r="C654" s="22">
        <v>128.3151</v>
      </c>
      <c r="D654" s="31">
        <f t="shared" si="51"/>
        <v>133.6131</v>
      </c>
      <c r="E654" s="32">
        <f>MA1SONY[[#This Row],[Adj Close]]-MA1SONY[[#This Row],[Naive Trend ]]</f>
        <v>-5.2980000000000018</v>
      </c>
      <c r="F654" s="22">
        <f t="shared" si="50"/>
        <v>28.068804000000018</v>
      </c>
      <c r="G654" s="22">
        <f>ABS(MA1SONY[[#This Row],[Erorr 1]])</f>
        <v>5.2980000000000018</v>
      </c>
      <c r="H654" s="33">
        <f>MA1SONY[[#This Row],[Abs Erorr 1]]/MA1SONY[[#This Row],[Adj Close]]</f>
        <v>4.1288983136045579E-2</v>
      </c>
      <c r="I654" s="31">
        <f t="shared" si="53"/>
        <v>131.56756666666669</v>
      </c>
      <c r="J654" s="34">
        <f>(MA1SONY[[#This Row],[Adj Close]]-MA1SONY[[#This Row],[3-MA]])</f>
        <v>-3.2524666666666917</v>
      </c>
      <c r="K654" s="18">
        <f t="shared" si="52"/>
        <v>10.578539417777941</v>
      </c>
      <c r="L654" s="18">
        <f>ABS(MA1SONY[[#This Row],[Erorr 2]])</f>
        <v>3.2524666666666917</v>
      </c>
      <c r="M654" s="33">
        <f>MA1SONY[[#This Row],[Abs Erorr 2]]/MA1SONY[[#This Row],[Adj Close]]</f>
        <v>2.5347497423660128E-2</v>
      </c>
      <c r="N654" s="31">
        <f t="shared" si="54"/>
        <v>136.11573333333334</v>
      </c>
      <c r="O654" s="35">
        <f>MA1SONY[[#This Row],[Adj Close]]-MA1SONY[[#This Row],[6-MA]]</f>
        <v>-7.8006333333333373</v>
      </c>
      <c r="P654" s="18">
        <f>(MA1SONY[[#This Row],[Adj Close]]-N654)^2</f>
        <v>60.849880401111172</v>
      </c>
      <c r="Q654" s="18">
        <f>ABS(MA1SONY[[#This Row],[Erorr 3]])</f>
        <v>7.8006333333333373</v>
      </c>
      <c r="R654" s="36">
        <f>MA1SONY[[#This Row],[Abs Erorr 3]]/MA1SONY[[#This Row],[Adj Close]]</f>
        <v>6.0792793157885057E-2</v>
      </c>
    </row>
    <row r="655" spans="2:18">
      <c r="B655" s="26">
        <v>44729.291666666664</v>
      </c>
      <c r="C655" s="22">
        <v>129.79499999999999</v>
      </c>
      <c r="D655" s="31">
        <f t="shared" si="51"/>
        <v>128.3151</v>
      </c>
      <c r="E655" s="32">
        <f>MA1SONY[[#This Row],[Adj Close]]-MA1SONY[[#This Row],[Naive Trend ]]</f>
        <v>1.4798999999999864</v>
      </c>
      <c r="F655" s="22">
        <f t="shared" si="50"/>
        <v>2.1901040099999598</v>
      </c>
      <c r="G655" s="22">
        <f>ABS(MA1SONY[[#This Row],[Erorr 1]])</f>
        <v>1.4798999999999864</v>
      </c>
      <c r="H655" s="33">
        <f>MA1SONY[[#This Row],[Abs Erorr 1]]/MA1SONY[[#This Row],[Adj Close]]</f>
        <v>1.1401825956315625E-2</v>
      </c>
      <c r="I655" s="31">
        <f t="shared" si="53"/>
        <v>130.96903333333333</v>
      </c>
      <c r="J655" s="34">
        <f>(MA1SONY[[#This Row],[Adj Close]]-MA1SONY[[#This Row],[3-MA]])</f>
        <v>-1.174033333333341</v>
      </c>
      <c r="K655" s="18">
        <f t="shared" si="52"/>
        <v>1.3783542677777958</v>
      </c>
      <c r="L655" s="18">
        <f>ABS(MA1SONY[[#This Row],[Erorr 2]])</f>
        <v>1.174033333333341</v>
      </c>
      <c r="M655" s="33">
        <f>MA1SONY[[#This Row],[Abs Erorr 2]]/MA1SONY[[#This Row],[Adj Close]]</f>
        <v>9.0452893665652848E-3</v>
      </c>
      <c r="N655" s="31">
        <f t="shared" si="54"/>
        <v>133.17241666666669</v>
      </c>
      <c r="O655" s="35">
        <f>MA1SONY[[#This Row],[Adj Close]]-MA1SONY[[#This Row],[6-MA]]</f>
        <v>-3.3774166666667043</v>
      </c>
      <c r="P655" s="18">
        <f>(MA1SONY[[#This Row],[Adj Close]]-N655)^2</f>
        <v>11.406943340278032</v>
      </c>
      <c r="Q655" s="18">
        <f>ABS(MA1SONY[[#This Row],[Erorr 3]])</f>
        <v>3.3774166666667043</v>
      </c>
      <c r="R655" s="36">
        <f>MA1SONY[[#This Row],[Abs Erorr 3]]/MA1SONY[[#This Row],[Adj Close]]</f>
        <v>2.602116157530494E-2</v>
      </c>
    </row>
    <row r="656" spans="2:18">
      <c r="B656" s="26">
        <v>44733.291666666664</v>
      </c>
      <c r="C656" s="22">
        <v>134.0472</v>
      </c>
      <c r="D656" s="31">
        <f t="shared" si="51"/>
        <v>129.79499999999999</v>
      </c>
      <c r="E656" s="32">
        <f>MA1SONY[[#This Row],[Adj Close]]-MA1SONY[[#This Row],[Naive Trend ]]</f>
        <v>4.2522000000000162</v>
      </c>
      <c r="F656" s="22">
        <f t="shared" si="50"/>
        <v>18.081204840000137</v>
      </c>
      <c r="G656" s="22">
        <f>ABS(MA1SONY[[#This Row],[Erorr 1]])</f>
        <v>4.2522000000000162</v>
      </c>
      <c r="H656" s="33">
        <f>MA1SONY[[#This Row],[Abs Erorr 1]]/MA1SONY[[#This Row],[Adj Close]]</f>
        <v>3.1721662220471715E-2</v>
      </c>
      <c r="I656" s="31">
        <f t="shared" si="53"/>
        <v>130.5744</v>
      </c>
      <c r="J656" s="34">
        <f>(MA1SONY[[#This Row],[Adj Close]]-MA1SONY[[#This Row],[3-MA]])</f>
        <v>3.4728000000000065</v>
      </c>
      <c r="K656" s="18">
        <f t="shared" si="52"/>
        <v>12.060339840000045</v>
      </c>
      <c r="L656" s="18">
        <f>ABS(MA1SONY[[#This Row],[Erorr 2]])</f>
        <v>3.4728000000000065</v>
      </c>
      <c r="M656" s="33">
        <f>MA1SONY[[#This Row],[Abs Erorr 2]]/MA1SONY[[#This Row],[Adj Close]]</f>
        <v>2.5907292356722157E-2</v>
      </c>
      <c r="N656" s="31">
        <f t="shared" si="54"/>
        <v>131.35051666666666</v>
      </c>
      <c r="O656" s="35">
        <f>MA1SONY[[#This Row],[Adj Close]]-MA1SONY[[#This Row],[6-MA]]</f>
        <v>2.6966833333333398</v>
      </c>
      <c r="P656" s="18">
        <f>(MA1SONY[[#This Row],[Adj Close]]-N656)^2</f>
        <v>7.2721010002778126</v>
      </c>
      <c r="Q656" s="18">
        <f>ABS(MA1SONY[[#This Row],[Erorr 3]])</f>
        <v>2.6966833333333398</v>
      </c>
      <c r="R656" s="36">
        <f>MA1SONY[[#This Row],[Abs Erorr 3]]/MA1SONY[[#This Row],[Adj Close]]</f>
        <v>2.0117416352846907E-2</v>
      </c>
    </row>
    <row r="657" spans="2:18">
      <c r="B657" s="26">
        <v>44734.291666666664</v>
      </c>
      <c r="C657" s="22">
        <v>133.5342</v>
      </c>
      <c r="D657" s="31">
        <f t="shared" si="51"/>
        <v>134.0472</v>
      </c>
      <c r="E657" s="32">
        <f>MA1SONY[[#This Row],[Adj Close]]-MA1SONY[[#This Row],[Naive Trend ]]</f>
        <v>-0.51300000000000523</v>
      </c>
      <c r="F657" s="22">
        <f t="shared" si="50"/>
        <v>0.26316900000000537</v>
      </c>
      <c r="G657" s="22">
        <f>ABS(MA1SONY[[#This Row],[Erorr 1]])</f>
        <v>0.51300000000000523</v>
      </c>
      <c r="H657" s="33">
        <f>MA1SONY[[#This Row],[Abs Erorr 1]]/MA1SONY[[#This Row],[Adj Close]]</f>
        <v>3.8417124601787798E-3</v>
      </c>
      <c r="I657" s="31">
        <f t="shared" si="53"/>
        <v>130.7191</v>
      </c>
      <c r="J657" s="34">
        <f>(MA1SONY[[#This Row],[Adj Close]]-MA1SONY[[#This Row],[3-MA]])</f>
        <v>2.815100000000001</v>
      </c>
      <c r="K657" s="18">
        <f t="shared" si="52"/>
        <v>7.9247880100000057</v>
      </c>
      <c r="L657" s="18">
        <f>ABS(MA1SONY[[#This Row],[Erorr 2]])</f>
        <v>2.815100000000001</v>
      </c>
      <c r="M657" s="33">
        <f>MA1SONY[[#This Row],[Abs Erorr 2]]/MA1SONY[[#This Row],[Adj Close]]</f>
        <v>2.1081490734208921E-2</v>
      </c>
      <c r="N657" s="31">
        <f t="shared" si="54"/>
        <v>131.14333333333335</v>
      </c>
      <c r="O657" s="35">
        <f>MA1SONY[[#This Row],[Adj Close]]-MA1SONY[[#This Row],[6-MA]]</f>
        <v>2.3908666666666534</v>
      </c>
      <c r="P657" s="18">
        <f>(MA1SONY[[#This Row],[Adj Close]]-N657)^2</f>
        <v>5.7162434177777142</v>
      </c>
      <c r="Q657" s="18">
        <f>ABS(MA1SONY[[#This Row],[Erorr 3]])</f>
        <v>2.3908666666666534</v>
      </c>
      <c r="R657" s="36">
        <f>MA1SONY[[#This Row],[Abs Erorr 3]]/MA1SONY[[#This Row],[Adj Close]]</f>
        <v>1.790452683033001E-2</v>
      </c>
    </row>
    <row r="658" spans="2:18">
      <c r="B658" s="26">
        <v>44735.291666666664</v>
      </c>
      <c r="C658" s="22">
        <v>136.41499999999999</v>
      </c>
      <c r="D658" s="31">
        <f t="shared" si="51"/>
        <v>133.5342</v>
      </c>
      <c r="E658" s="32">
        <f>MA1SONY[[#This Row],[Adj Close]]-MA1SONY[[#This Row],[Naive Trend ]]</f>
        <v>2.8807999999999936</v>
      </c>
      <c r="F658" s="22">
        <f t="shared" si="50"/>
        <v>8.299008639999963</v>
      </c>
      <c r="G658" s="22">
        <f>ABS(MA1SONY[[#This Row],[Erorr 1]])</f>
        <v>2.8807999999999936</v>
      </c>
      <c r="H658" s="33">
        <f>MA1SONY[[#This Row],[Abs Erorr 1]]/MA1SONY[[#This Row],[Adj Close]]</f>
        <v>2.1117912253051305E-2</v>
      </c>
      <c r="I658" s="31">
        <f t="shared" si="53"/>
        <v>132.4588</v>
      </c>
      <c r="J658" s="34">
        <f>(MA1SONY[[#This Row],[Adj Close]]-MA1SONY[[#This Row],[3-MA]])</f>
        <v>3.9561999999999955</v>
      </c>
      <c r="K658" s="18">
        <f t="shared" si="52"/>
        <v>15.651518439999965</v>
      </c>
      <c r="L658" s="18">
        <f>ABS(MA1SONY[[#This Row],[Erorr 2]])</f>
        <v>3.9561999999999955</v>
      </c>
      <c r="M658" s="33">
        <f>MA1SONY[[#This Row],[Abs Erorr 2]]/MA1SONY[[#This Row],[Adj Close]]</f>
        <v>2.900120954440491E-2</v>
      </c>
      <c r="N658" s="31">
        <f t="shared" si="54"/>
        <v>131.71391666666668</v>
      </c>
      <c r="O658" s="35">
        <f>MA1SONY[[#This Row],[Adj Close]]-MA1SONY[[#This Row],[6-MA]]</f>
        <v>4.7010833333333153</v>
      </c>
      <c r="P658" s="18">
        <f>(MA1SONY[[#This Row],[Adj Close]]-N658)^2</f>
        <v>22.100184506944274</v>
      </c>
      <c r="Q658" s="18">
        <f>ABS(MA1SONY[[#This Row],[Erorr 3]])</f>
        <v>4.7010833333333153</v>
      </c>
      <c r="R658" s="36">
        <f>MA1SONY[[#This Row],[Abs Erorr 3]]/MA1SONY[[#This Row],[Adj Close]]</f>
        <v>3.4461630563598689E-2</v>
      </c>
    </row>
    <row r="659" spans="2:18">
      <c r="B659" s="26">
        <v>44736.291666666664</v>
      </c>
      <c r="C659" s="22">
        <v>139.7595</v>
      </c>
      <c r="D659" s="31">
        <f t="shared" si="51"/>
        <v>136.41499999999999</v>
      </c>
      <c r="E659" s="32">
        <f>MA1SONY[[#This Row],[Adj Close]]-MA1SONY[[#This Row],[Naive Trend ]]</f>
        <v>3.3445000000000107</v>
      </c>
      <c r="F659" s="22">
        <f t="shared" si="50"/>
        <v>11.185680250000072</v>
      </c>
      <c r="G659" s="22">
        <f>ABS(MA1SONY[[#This Row],[Erorr 1]])</f>
        <v>3.3445000000000107</v>
      </c>
      <c r="H659" s="33">
        <f>MA1SONY[[#This Row],[Abs Erorr 1]]/MA1SONY[[#This Row],[Adj Close]]</f>
        <v>2.393039471377624E-2</v>
      </c>
      <c r="I659" s="31">
        <f t="shared" si="53"/>
        <v>134.66546666666667</v>
      </c>
      <c r="J659" s="34">
        <f>(MA1SONY[[#This Row],[Adj Close]]-MA1SONY[[#This Row],[3-MA]])</f>
        <v>5.0940333333333285</v>
      </c>
      <c r="K659" s="18">
        <f t="shared" si="52"/>
        <v>25.949175601111062</v>
      </c>
      <c r="L659" s="18">
        <f>ABS(MA1SONY[[#This Row],[Erorr 2]])</f>
        <v>5.0940333333333285</v>
      </c>
      <c r="M659" s="33">
        <f>MA1SONY[[#This Row],[Abs Erorr 2]]/MA1SONY[[#This Row],[Adj Close]]</f>
        <v>3.6448565810076085E-2</v>
      </c>
      <c r="N659" s="31">
        <f t="shared" si="54"/>
        <v>132.61993333333331</v>
      </c>
      <c r="O659" s="35">
        <f>MA1SONY[[#This Row],[Adj Close]]-MA1SONY[[#This Row],[6-MA]]</f>
        <v>7.1395666666666955</v>
      </c>
      <c r="P659" s="18">
        <f>(MA1SONY[[#This Row],[Adj Close]]-N659)^2</f>
        <v>50.973412187778187</v>
      </c>
      <c r="Q659" s="18">
        <f>ABS(MA1SONY[[#This Row],[Erorr 3]])</f>
        <v>7.1395666666666955</v>
      </c>
      <c r="R659" s="36">
        <f>MA1SONY[[#This Row],[Abs Erorr 3]]/MA1SONY[[#This Row],[Adj Close]]</f>
        <v>5.1084660911542297E-2</v>
      </c>
    </row>
    <row r="660" spans="2:18">
      <c r="B660" s="26">
        <v>44739.291666666664</v>
      </c>
      <c r="C660" s="22">
        <v>139.7595</v>
      </c>
      <c r="D660" s="31">
        <f t="shared" si="51"/>
        <v>139.7595</v>
      </c>
      <c r="E660" s="32">
        <f>MA1SONY[[#This Row],[Adj Close]]-MA1SONY[[#This Row],[Naive Trend ]]</f>
        <v>0</v>
      </c>
      <c r="F660" s="22">
        <f t="shared" si="50"/>
        <v>0</v>
      </c>
      <c r="G660" s="22">
        <f>ABS(MA1SONY[[#This Row],[Erorr 1]])</f>
        <v>0</v>
      </c>
      <c r="H660" s="33">
        <f>MA1SONY[[#This Row],[Abs Erorr 1]]/MA1SONY[[#This Row],[Adj Close]]</f>
        <v>0</v>
      </c>
      <c r="I660" s="31">
        <f t="shared" si="53"/>
        <v>136.56956666666667</v>
      </c>
      <c r="J660" s="34">
        <f>(MA1SONY[[#This Row],[Adj Close]]-MA1SONY[[#This Row],[3-MA]])</f>
        <v>3.1899333333333288</v>
      </c>
      <c r="K660" s="18">
        <f t="shared" si="52"/>
        <v>10.175674671111082</v>
      </c>
      <c r="L660" s="18">
        <f>ABS(MA1SONY[[#This Row],[Erorr 2]])</f>
        <v>3.1899333333333288</v>
      </c>
      <c r="M660" s="33">
        <f>MA1SONY[[#This Row],[Abs Erorr 2]]/MA1SONY[[#This Row],[Adj Close]]</f>
        <v>2.2824447234952392E-2</v>
      </c>
      <c r="N660" s="31">
        <f t="shared" si="54"/>
        <v>133.64433333333332</v>
      </c>
      <c r="O660" s="35">
        <f>MA1SONY[[#This Row],[Adj Close]]-MA1SONY[[#This Row],[6-MA]]</f>
        <v>6.1151666666666813</v>
      </c>
      <c r="P660" s="18">
        <f>(MA1SONY[[#This Row],[Adj Close]]-N660)^2</f>
        <v>37.39526336111129</v>
      </c>
      <c r="Q660" s="18">
        <f>ABS(MA1SONY[[#This Row],[Erorr 3]])</f>
        <v>6.1151666666666813</v>
      </c>
      <c r="R660" s="36">
        <f>MA1SONY[[#This Row],[Abs Erorr 3]]/MA1SONY[[#This Row],[Adj Close]]</f>
        <v>4.375492661798791E-2</v>
      </c>
    </row>
    <row r="661" spans="2:18">
      <c r="B661" s="26">
        <v>44740.291666666664</v>
      </c>
      <c r="C661" s="22">
        <v>135.59610000000001</v>
      </c>
      <c r="D661" s="31">
        <f t="shared" si="51"/>
        <v>139.7595</v>
      </c>
      <c r="E661" s="32">
        <f>MA1SONY[[#This Row],[Adj Close]]-MA1SONY[[#This Row],[Naive Trend ]]</f>
        <v>-4.1633999999999958</v>
      </c>
      <c r="F661" s="22">
        <f t="shared" si="50"/>
        <v>17.333899559999963</v>
      </c>
      <c r="G661" s="22">
        <f>ABS(MA1SONY[[#This Row],[Erorr 1]])</f>
        <v>4.1633999999999958</v>
      </c>
      <c r="H661" s="33">
        <f>MA1SONY[[#This Row],[Abs Erorr 1]]/MA1SONY[[#This Row],[Adj Close]]</f>
        <v>3.0704422914818313E-2</v>
      </c>
      <c r="I661" s="31">
        <f t="shared" si="53"/>
        <v>138.64466666666667</v>
      </c>
      <c r="J661" s="34">
        <f>(MA1SONY[[#This Row],[Adj Close]]-MA1SONY[[#This Row],[3-MA]])</f>
        <v>-3.0485666666666589</v>
      </c>
      <c r="K661" s="18">
        <f t="shared" si="52"/>
        <v>9.2937587211110628</v>
      </c>
      <c r="L661" s="18">
        <f>ABS(MA1SONY[[#This Row],[Erorr 2]])</f>
        <v>3.0485666666666589</v>
      </c>
      <c r="M661" s="33">
        <f>MA1SONY[[#This Row],[Abs Erorr 2]]/MA1SONY[[#This Row],[Adj Close]]</f>
        <v>2.2482701690289462E-2</v>
      </c>
      <c r="N661" s="31">
        <f t="shared" si="54"/>
        <v>135.55173333333332</v>
      </c>
      <c r="O661" s="35">
        <f>MA1SONY[[#This Row],[Adj Close]]-MA1SONY[[#This Row],[6-MA]]</f>
        <v>4.436666666668998E-2</v>
      </c>
      <c r="P661" s="18">
        <f>(MA1SONY[[#This Row],[Adj Close]]-N661)^2</f>
        <v>1.9684011111131797E-3</v>
      </c>
      <c r="Q661" s="18">
        <f>ABS(MA1SONY[[#This Row],[Erorr 3]])</f>
        <v>4.436666666668998E-2</v>
      </c>
      <c r="R661" s="36">
        <f>MA1SONY[[#This Row],[Abs Erorr 3]]/MA1SONY[[#This Row],[Adj Close]]</f>
        <v>3.2719721781592523E-4</v>
      </c>
    </row>
    <row r="662" spans="2:18">
      <c r="B662" s="26">
        <v>44741.291666666664</v>
      </c>
      <c r="C662" s="22">
        <v>137.3621</v>
      </c>
      <c r="D662" s="31">
        <f t="shared" si="51"/>
        <v>135.59610000000001</v>
      </c>
      <c r="E662" s="32">
        <f>MA1SONY[[#This Row],[Adj Close]]-MA1SONY[[#This Row],[Naive Trend ]]</f>
        <v>1.7659999999999911</v>
      </c>
      <c r="F662" s="22">
        <f t="shared" si="50"/>
        <v>3.1187559999999688</v>
      </c>
      <c r="G662" s="22">
        <f>ABS(MA1SONY[[#This Row],[Erorr 1]])</f>
        <v>1.7659999999999911</v>
      </c>
      <c r="H662" s="33">
        <f>MA1SONY[[#This Row],[Abs Erorr 1]]/MA1SONY[[#This Row],[Adj Close]]</f>
        <v>1.2856530294746449E-2</v>
      </c>
      <c r="I662" s="31">
        <f t="shared" si="53"/>
        <v>138.3717</v>
      </c>
      <c r="J662" s="34">
        <f>(MA1SONY[[#This Row],[Adj Close]]-MA1SONY[[#This Row],[3-MA]])</f>
        <v>-1.009600000000006</v>
      </c>
      <c r="K662" s="18">
        <f t="shared" si="52"/>
        <v>1.0192921600000122</v>
      </c>
      <c r="L662" s="18">
        <f>ABS(MA1SONY[[#This Row],[Erorr 2]])</f>
        <v>1.009600000000006</v>
      </c>
      <c r="M662" s="33">
        <f>MA1SONY[[#This Row],[Abs Erorr 2]]/MA1SONY[[#This Row],[Adj Close]]</f>
        <v>7.3499167528743815E-3</v>
      </c>
      <c r="N662" s="31">
        <f t="shared" si="54"/>
        <v>136.51858333333334</v>
      </c>
      <c r="O662" s="35">
        <f>MA1SONY[[#This Row],[Adj Close]]-MA1SONY[[#This Row],[6-MA]]</f>
        <v>0.84351666666665892</v>
      </c>
      <c r="P662" s="18">
        <f>(MA1SONY[[#This Row],[Adj Close]]-N662)^2</f>
        <v>0.71152036694443133</v>
      </c>
      <c r="Q662" s="18">
        <f>ABS(MA1SONY[[#This Row],[Erorr 3]])</f>
        <v>0.84351666666665892</v>
      </c>
      <c r="R662" s="36">
        <f>MA1SONY[[#This Row],[Abs Erorr 3]]/MA1SONY[[#This Row],[Adj Close]]</f>
        <v>6.1408253562420705E-3</v>
      </c>
    </row>
    <row r="663" spans="2:18">
      <c r="B663" s="26">
        <v>44742.291666666664</v>
      </c>
      <c r="C663" s="22">
        <v>134.88579999999999</v>
      </c>
      <c r="D663" s="31">
        <f t="shared" si="51"/>
        <v>137.3621</v>
      </c>
      <c r="E663" s="32">
        <f>MA1SONY[[#This Row],[Adj Close]]-MA1SONY[[#This Row],[Naive Trend ]]</f>
        <v>-2.476300000000009</v>
      </c>
      <c r="F663" s="22">
        <f t="shared" si="50"/>
        <v>6.1320616900000449</v>
      </c>
      <c r="G663" s="22">
        <f>ABS(MA1SONY[[#This Row],[Erorr 1]])</f>
        <v>2.476300000000009</v>
      </c>
      <c r="H663" s="33">
        <f>MA1SONY[[#This Row],[Abs Erorr 1]]/MA1SONY[[#This Row],[Adj Close]]</f>
        <v>1.8358492888057968E-2</v>
      </c>
      <c r="I663" s="31">
        <f t="shared" si="53"/>
        <v>137.57256666666666</v>
      </c>
      <c r="J663" s="34">
        <f>(MA1SONY[[#This Row],[Adj Close]]-MA1SONY[[#This Row],[3-MA]])</f>
        <v>-2.6867666666666707</v>
      </c>
      <c r="K663" s="18">
        <f t="shared" si="52"/>
        <v>7.2187151211111331</v>
      </c>
      <c r="L663" s="18">
        <f>ABS(MA1SONY[[#This Row],[Erorr 2]])</f>
        <v>2.6867666666666707</v>
      </c>
      <c r="M663" s="33">
        <f>MA1SONY[[#This Row],[Abs Erorr 2]]/MA1SONY[[#This Row],[Adj Close]]</f>
        <v>1.9918825159258208E-2</v>
      </c>
      <c r="N663" s="31">
        <f t="shared" si="54"/>
        <v>137.07106666666667</v>
      </c>
      <c r="O663" s="35">
        <f>MA1SONY[[#This Row],[Adj Close]]-MA1SONY[[#This Row],[6-MA]]</f>
        <v>-2.1852666666666778</v>
      </c>
      <c r="P663" s="18">
        <f>(MA1SONY[[#This Row],[Adj Close]]-N663)^2</f>
        <v>4.7753904044444928</v>
      </c>
      <c r="Q663" s="18">
        <f>ABS(MA1SONY[[#This Row],[Erorr 3]])</f>
        <v>2.1852666666666778</v>
      </c>
      <c r="R663" s="36">
        <f>MA1SONY[[#This Row],[Abs Erorr 3]]/MA1SONY[[#This Row],[Adj Close]]</f>
        <v>1.6200865225744134E-2</v>
      </c>
    </row>
    <row r="664" spans="2:18">
      <c r="B664" s="26">
        <v>44743.291666666664</v>
      </c>
      <c r="C664" s="22">
        <v>137.06610000000001</v>
      </c>
      <c r="D664" s="31">
        <f t="shared" si="51"/>
        <v>134.88579999999999</v>
      </c>
      <c r="E664" s="32">
        <f>MA1SONY[[#This Row],[Adj Close]]-MA1SONY[[#This Row],[Naive Trend ]]</f>
        <v>2.1803000000000168</v>
      </c>
      <c r="F664" s="22">
        <f t="shared" si="50"/>
        <v>4.7537080900000728</v>
      </c>
      <c r="G664" s="22">
        <f>ABS(MA1SONY[[#This Row],[Erorr 1]])</f>
        <v>2.1803000000000168</v>
      </c>
      <c r="H664" s="33">
        <f>MA1SONY[[#This Row],[Abs Erorr 1]]/MA1SONY[[#This Row],[Adj Close]]</f>
        <v>1.5906923739714026E-2</v>
      </c>
      <c r="I664" s="31">
        <f t="shared" si="53"/>
        <v>135.94800000000001</v>
      </c>
      <c r="J664" s="34">
        <f>(MA1SONY[[#This Row],[Adj Close]]-MA1SONY[[#This Row],[3-MA]])</f>
        <v>1.1180999999999983</v>
      </c>
      <c r="K664" s="18">
        <f t="shared" si="52"/>
        <v>1.2501476099999962</v>
      </c>
      <c r="L664" s="18">
        <f>ABS(MA1SONY[[#This Row],[Erorr 2]])</f>
        <v>1.1180999999999983</v>
      </c>
      <c r="M664" s="33">
        <f>MA1SONY[[#This Row],[Abs Erorr 2]]/MA1SONY[[#This Row],[Adj Close]]</f>
        <v>8.1573780825455623E-3</v>
      </c>
      <c r="N664" s="31">
        <f t="shared" si="54"/>
        <v>137.29633333333334</v>
      </c>
      <c r="O664" s="35">
        <f>MA1SONY[[#This Row],[Adj Close]]-MA1SONY[[#This Row],[6-MA]]</f>
        <v>-0.23023333333333085</v>
      </c>
      <c r="P664" s="18">
        <f>(MA1SONY[[#This Row],[Adj Close]]-N664)^2</f>
        <v>5.3007387777776631E-2</v>
      </c>
      <c r="Q664" s="18">
        <f>ABS(MA1SONY[[#This Row],[Erorr 3]])</f>
        <v>0.23023333333333085</v>
      </c>
      <c r="R664" s="36">
        <f>MA1SONY[[#This Row],[Abs Erorr 3]]/MA1SONY[[#This Row],[Adj Close]]</f>
        <v>1.679724843220394E-3</v>
      </c>
    </row>
    <row r="665" spans="2:18">
      <c r="B665" s="26">
        <v>44747.291666666664</v>
      </c>
      <c r="C665" s="22">
        <v>139.6609</v>
      </c>
      <c r="D665" s="31">
        <f t="shared" si="51"/>
        <v>137.06610000000001</v>
      </c>
      <c r="E665" s="32">
        <f>MA1SONY[[#This Row],[Adj Close]]-MA1SONY[[#This Row],[Naive Trend ]]</f>
        <v>2.5947999999999922</v>
      </c>
      <c r="F665" s="22">
        <f t="shared" si="50"/>
        <v>6.7329870399999594</v>
      </c>
      <c r="G665" s="22">
        <f>ABS(MA1SONY[[#This Row],[Erorr 1]])</f>
        <v>2.5947999999999922</v>
      </c>
      <c r="H665" s="33">
        <f>MA1SONY[[#This Row],[Abs Erorr 1]]/MA1SONY[[#This Row],[Adj Close]]</f>
        <v>1.857928740255857E-2</v>
      </c>
      <c r="I665" s="31">
        <f t="shared" si="53"/>
        <v>136.43799999999999</v>
      </c>
      <c r="J665" s="34">
        <f>(MA1SONY[[#This Row],[Adj Close]]-MA1SONY[[#This Row],[3-MA]])</f>
        <v>3.2229000000000099</v>
      </c>
      <c r="K665" s="18">
        <f t="shared" si="52"/>
        <v>10.387084410000064</v>
      </c>
      <c r="L665" s="18">
        <f>ABS(MA1SONY[[#This Row],[Erorr 2]])</f>
        <v>3.2229000000000099</v>
      </c>
      <c r="M665" s="33">
        <f>MA1SONY[[#This Row],[Abs Erorr 2]]/MA1SONY[[#This Row],[Adj Close]]</f>
        <v>2.30766091296849E-2</v>
      </c>
      <c r="N665" s="31">
        <f t="shared" si="54"/>
        <v>137.40485000000001</v>
      </c>
      <c r="O665" s="35">
        <f>MA1SONY[[#This Row],[Adj Close]]-MA1SONY[[#This Row],[6-MA]]</f>
        <v>2.2560499999999877</v>
      </c>
      <c r="P665" s="18">
        <f>(MA1SONY[[#This Row],[Adj Close]]-N665)^2</f>
        <v>5.0897616024999444</v>
      </c>
      <c r="Q665" s="18">
        <f>ABS(MA1SONY[[#This Row],[Erorr 3]])</f>
        <v>2.2560499999999877</v>
      </c>
      <c r="R665" s="36">
        <f>MA1SONY[[#This Row],[Abs Erorr 3]]/MA1SONY[[#This Row],[Adj Close]]</f>
        <v>1.6153769594782704E-2</v>
      </c>
    </row>
    <row r="666" spans="2:18">
      <c r="B666" s="26">
        <v>44748.291666666664</v>
      </c>
      <c r="C666" s="22">
        <v>141.0026</v>
      </c>
      <c r="D666" s="31">
        <f t="shared" si="51"/>
        <v>139.6609</v>
      </c>
      <c r="E666" s="32">
        <f>MA1SONY[[#This Row],[Adj Close]]-MA1SONY[[#This Row],[Naive Trend ]]</f>
        <v>1.341700000000003</v>
      </c>
      <c r="F666" s="22">
        <f t="shared" si="50"/>
        <v>1.8001588900000081</v>
      </c>
      <c r="G666" s="22">
        <f>ABS(MA1SONY[[#This Row],[Erorr 1]])</f>
        <v>1.341700000000003</v>
      </c>
      <c r="H666" s="33">
        <f>MA1SONY[[#This Row],[Abs Erorr 1]]/MA1SONY[[#This Row],[Adj Close]]</f>
        <v>9.5154273750980688E-3</v>
      </c>
      <c r="I666" s="31">
        <f t="shared" si="53"/>
        <v>137.20426666666665</v>
      </c>
      <c r="J666" s="34">
        <f>(MA1SONY[[#This Row],[Adj Close]]-MA1SONY[[#This Row],[3-MA]])</f>
        <v>3.7983333333333462</v>
      </c>
      <c r="K666" s="18">
        <f t="shared" si="52"/>
        <v>14.42733611111121</v>
      </c>
      <c r="L666" s="18">
        <f>ABS(MA1SONY[[#This Row],[Erorr 2]])</f>
        <v>3.7983333333333462</v>
      </c>
      <c r="M666" s="33">
        <f>MA1SONY[[#This Row],[Abs Erorr 2]]/MA1SONY[[#This Row],[Adj Close]]</f>
        <v>2.6938037549189491E-2</v>
      </c>
      <c r="N666" s="31">
        <f t="shared" si="54"/>
        <v>137.38841666666664</v>
      </c>
      <c r="O666" s="35">
        <f>MA1SONY[[#This Row],[Adj Close]]-MA1SONY[[#This Row],[6-MA]]</f>
        <v>3.614183333333358</v>
      </c>
      <c r="P666" s="18">
        <f>(MA1SONY[[#This Row],[Adj Close]]-N666)^2</f>
        <v>13.062321166944622</v>
      </c>
      <c r="Q666" s="18">
        <f>ABS(MA1SONY[[#This Row],[Erorr 3]])</f>
        <v>3.614183333333358</v>
      </c>
      <c r="R666" s="36">
        <f>MA1SONY[[#This Row],[Abs Erorr 3]]/MA1SONY[[#This Row],[Adj Close]]</f>
        <v>2.5632033262743794E-2</v>
      </c>
    </row>
    <row r="667" spans="2:18">
      <c r="B667" s="26">
        <v>44749.291666666664</v>
      </c>
      <c r="C667" s="22">
        <v>144.38659999999999</v>
      </c>
      <c r="D667" s="31">
        <f t="shared" si="51"/>
        <v>141.0026</v>
      </c>
      <c r="E667" s="32">
        <f>MA1SONY[[#This Row],[Adj Close]]-MA1SONY[[#This Row],[Naive Trend ]]</f>
        <v>3.3839999999999861</v>
      </c>
      <c r="F667" s="22">
        <f t="shared" si="50"/>
        <v>11.451455999999906</v>
      </c>
      <c r="G667" s="22">
        <f>ABS(MA1SONY[[#This Row],[Erorr 1]])</f>
        <v>3.3839999999999861</v>
      </c>
      <c r="H667" s="33">
        <f>MA1SONY[[#This Row],[Abs Erorr 1]]/MA1SONY[[#This Row],[Adj Close]]</f>
        <v>2.3437077955987512E-2</v>
      </c>
      <c r="I667" s="31">
        <f t="shared" si="53"/>
        <v>139.2432</v>
      </c>
      <c r="J667" s="34">
        <f>(MA1SONY[[#This Row],[Adj Close]]-MA1SONY[[#This Row],[3-MA]])</f>
        <v>5.1433999999999855</v>
      </c>
      <c r="K667" s="18">
        <f t="shared" si="52"/>
        <v>26.454563559999851</v>
      </c>
      <c r="L667" s="18">
        <f>ABS(MA1SONY[[#This Row],[Erorr 2]])</f>
        <v>5.1433999999999855</v>
      </c>
      <c r="M667" s="33">
        <f>MA1SONY[[#This Row],[Abs Erorr 2]]/MA1SONY[[#This Row],[Adj Close]]</f>
        <v>3.5622419254972316E-2</v>
      </c>
      <c r="N667" s="31">
        <f t="shared" si="54"/>
        <v>137.59560000000002</v>
      </c>
      <c r="O667" s="35">
        <f>MA1SONY[[#This Row],[Adj Close]]-MA1SONY[[#This Row],[6-MA]]</f>
        <v>6.7909999999999684</v>
      </c>
      <c r="P667" s="18">
        <f>(MA1SONY[[#This Row],[Adj Close]]-N667)^2</f>
        <v>46.117680999999571</v>
      </c>
      <c r="Q667" s="18">
        <f>ABS(MA1SONY[[#This Row],[Erorr 3]])</f>
        <v>6.7909999999999684</v>
      </c>
      <c r="R667" s="36">
        <f>MA1SONY[[#This Row],[Abs Erorr 3]]/MA1SONY[[#This Row],[Adj Close]]</f>
        <v>4.7033450472550566E-2</v>
      </c>
    </row>
    <row r="668" spans="2:18">
      <c r="B668" s="26">
        <v>44750.291666666664</v>
      </c>
      <c r="C668" s="22">
        <v>145.06739999999999</v>
      </c>
      <c r="D668" s="31">
        <f t="shared" si="51"/>
        <v>144.38659999999999</v>
      </c>
      <c r="E668" s="32">
        <f>MA1SONY[[#This Row],[Adj Close]]-MA1SONY[[#This Row],[Naive Trend ]]</f>
        <v>0.68080000000000496</v>
      </c>
      <c r="F668" s="22">
        <f t="shared" si="50"/>
        <v>0.46348864000000672</v>
      </c>
      <c r="G668" s="22">
        <f>ABS(MA1SONY[[#This Row],[Erorr 1]])</f>
        <v>0.68080000000000496</v>
      </c>
      <c r="H668" s="33">
        <f>MA1SONY[[#This Row],[Abs Erorr 1]]/MA1SONY[[#This Row],[Adj Close]]</f>
        <v>4.6929909821228268E-3</v>
      </c>
      <c r="I668" s="31">
        <f t="shared" si="53"/>
        <v>141.68336666666667</v>
      </c>
      <c r="J668" s="34">
        <f>(MA1SONY[[#This Row],[Adj Close]]-MA1SONY[[#This Row],[3-MA]])</f>
        <v>3.3840333333333206</v>
      </c>
      <c r="K668" s="18">
        <f t="shared" si="52"/>
        <v>11.451681601111025</v>
      </c>
      <c r="L668" s="18">
        <f>ABS(MA1SONY[[#This Row],[Erorr 2]])</f>
        <v>3.3840333333333206</v>
      </c>
      <c r="M668" s="33">
        <f>MA1SONY[[#This Row],[Abs Erorr 2]]/MA1SONY[[#This Row],[Adj Close]]</f>
        <v>2.3327317738742963E-2</v>
      </c>
      <c r="N668" s="31">
        <f t="shared" si="54"/>
        <v>139.06068333333334</v>
      </c>
      <c r="O668" s="35">
        <f>MA1SONY[[#This Row],[Adj Close]]-MA1SONY[[#This Row],[6-MA]]</f>
        <v>6.0067166666666481</v>
      </c>
      <c r="P668" s="18">
        <f>(MA1SONY[[#This Row],[Adj Close]]-N668)^2</f>
        <v>36.080645113610885</v>
      </c>
      <c r="Q668" s="18">
        <f>ABS(MA1SONY[[#This Row],[Erorr 3]])</f>
        <v>6.0067166666666481</v>
      </c>
      <c r="R668" s="36">
        <f>MA1SONY[[#This Row],[Abs Erorr 3]]/MA1SONY[[#This Row],[Adj Close]]</f>
        <v>4.140638535375038E-2</v>
      </c>
    </row>
    <row r="669" spans="2:18">
      <c r="B669" s="26">
        <v>44753.291666666664</v>
      </c>
      <c r="C669" s="22">
        <v>142.9264</v>
      </c>
      <c r="D669" s="31">
        <f t="shared" si="51"/>
        <v>145.06739999999999</v>
      </c>
      <c r="E669" s="32">
        <f>MA1SONY[[#This Row],[Adj Close]]-MA1SONY[[#This Row],[Naive Trend ]]</f>
        <v>-2.1409999999999911</v>
      </c>
      <c r="F669" s="22">
        <f t="shared" si="50"/>
        <v>4.5838809999999617</v>
      </c>
      <c r="G669" s="22">
        <f>ABS(MA1SONY[[#This Row],[Erorr 1]])</f>
        <v>2.1409999999999911</v>
      </c>
      <c r="H669" s="33">
        <f>MA1SONY[[#This Row],[Abs Erorr 1]]/MA1SONY[[#This Row],[Adj Close]]</f>
        <v>1.4979737823103297E-2</v>
      </c>
      <c r="I669" s="31">
        <f t="shared" si="53"/>
        <v>143.48553333333334</v>
      </c>
      <c r="J669" s="34">
        <f>(MA1SONY[[#This Row],[Adj Close]]-MA1SONY[[#This Row],[3-MA]])</f>
        <v>-0.55913333333333526</v>
      </c>
      <c r="K669" s="18">
        <f t="shared" si="52"/>
        <v>0.31263008444444662</v>
      </c>
      <c r="L669" s="18">
        <f>ABS(MA1SONY[[#This Row],[Erorr 2]])</f>
        <v>0.55913333333333526</v>
      </c>
      <c r="M669" s="33">
        <f>MA1SONY[[#This Row],[Abs Erorr 2]]/MA1SONY[[#This Row],[Adj Close]]</f>
        <v>3.9120367779034194E-3</v>
      </c>
      <c r="N669" s="31">
        <f t="shared" si="54"/>
        <v>140.3449</v>
      </c>
      <c r="O669" s="35">
        <f>MA1SONY[[#This Row],[Adj Close]]-MA1SONY[[#This Row],[6-MA]]</f>
        <v>2.5815000000000055</v>
      </c>
      <c r="P669" s="18">
        <f>(MA1SONY[[#This Row],[Adj Close]]-N669)^2</f>
        <v>6.6641422500000278</v>
      </c>
      <c r="Q669" s="18">
        <f>ABS(MA1SONY[[#This Row],[Erorr 3]])</f>
        <v>2.5815000000000055</v>
      </c>
      <c r="R669" s="36">
        <f>MA1SONY[[#This Row],[Abs Erorr 3]]/MA1SONY[[#This Row],[Adj Close]]</f>
        <v>1.8061743666670436E-2</v>
      </c>
    </row>
    <row r="670" spans="2:18">
      <c r="B670" s="26">
        <v>44754.291666666664</v>
      </c>
      <c r="C670" s="22">
        <v>143.9032</v>
      </c>
      <c r="D670" s="31">
        <f t="shared" si="51"/>
        <v>142.9264</v>
      </c>
      <c r="E670" s="32">
        <f>MA1SONY[[#This Row],[Adj Close]]-MA1SONY[[#This Row],[Naive Trend ]]</f>
        <v>0.97679999999999723</v>
      </c>
      <c r="F670" s="22">
        <f t="shared" si="50"/>
        <v>0.95413823999999459</v>
      </c>
      <c r="G670" s="22">
        <f>ABS(MA1SONY[[#This Row],[Erorr 1]])</f>
        <v>0.97679999999999723</v>
      </c>
      <c r="H670" s="33">
        <f>MA1SONY[[#This Row],[Abs Erorr 1]]/MA1SONY[[#This Row],[Adj Close]]</f>
        <v>6.7878963080737417E-3</v>
      </c>
      <c r="I670" s="31">
        <f t="shared" si="53"/>
        <v>144.12679999999997</v>
      </c>
      <c r="J670" s="34">
        <f>(MA1SONY[[#This Row],[Adj Close]]-MA1SONY[[#This Row],[3-MA]])</f>
        <v>-0.22359999999997626</v>
      </c>
      <c r="K670" s="18">
        <f t="shared" si="52"/>
        <v>4.9996959999989384E-2</v>
      </c>
      <c r="L670" s="18">
        <f>ABS(MA1SONY[[#This Row],[Erorr 2]])</f>
        <v>0.22359999999997626</v>
      </c>
      <c r="M670" s="33">
        <f>MA1SONY[[#This Row],[Abs Erorr 2]]/MA1SONY[[#This Row],[Adj Close]]</f>
        <v>1.5538222916514452E-3</v>
      </c>
      <c r="N670" s="31">
        <f t="shared" si="54"/>
        <v>141.68499999999997</v>
      </c>
      <c r="O670" s="35">
        <f>MA1SONY[[#This Row],[Adj Close]]-MA1SONY[[#This Row],[6-MA]]</f>
        <v>2.2182000000000244</v>
      </c>
      <c r="P670" s="18">
        <f>(MA1SONY[[#This Row],[Adj Close]]-N670)^2</f>
        <v>4.9204112400001083</v>
      </c>
      <c r="Q670" s="18">
        <f>ABS(MA1SONY[[#This Row],[Erorr 3]])</f>
        <v>2.2182000000000244</v>
      </c>
      <c r="R670" s="36">
        <f>MA1SONY[[#This Row],[Abs Erorr 3]]/MA1SONY[[#This Row],[Adj Close]]</f>
        <v>1.5414528655374059E-2</v>
      </c>
    </row>
    <row r="671" spans="2:18">
      <c r="B671" s="26">
        <v>44755.291666666664</v>
      </c>
      <c r="C671" s="22">
        <v>143.53809999999999</v>
      </c>
      <c r="D671" s="31">
        <f t="shared" si="51"/>
        <v>143.9032</v>
      </c>
      <c r="E671" s="32">
        <f>MA1SONY[[#This Row],[Adj Close]]-MA1SONY[[#This Row],[Naive Trend ]]</f>
        <v>-0.36510000000001241</v>
      </c>
      <c r="F671" s="22">
        <f t="shared" si="50"/>
        <v>0.13329801000000907</v>
      </c>
      <c r="G671" s="22">
        <f>ABS(MA1SONY[[#This Row],[Erorr 1]])</f>
        <v>0.36510000000001241</v>
      </c>
      <c r="H671" s="33">
        <f>MA1SONY[[#This Row],[Abs Erorr 1]]/MA1SONY[[#This Row],[Adj Close]]</f>
        <v>2.5435755384808105E-3</v>
      </c>
      <c r="I671" s="31">
        <f t="shared" si="53"/>
        <v>143.96566666666664</v>
      </c>
      <c r="J671" s="34">
        <f>(MA1SONY[[#This Row],[Adj Close]]-MA1SONY[[#This Row],[3-MA]])</f>
        <v>-0.42756666666664955</v>
      </c>
      <c r="K671" s="18">
        <f t="shared" si="52"/>
        <v>0.18281325444442981</v>
      </c>
      <c r="L671" s="18">
        <f>ABS(MA1SONY[[#This Row],[Erorr 2]])</f>
        <v>0.42756666666664955</v>
      </c>
      <c r="M671" s="33">
        <f>MA1SONY[[#This Row],[Abs Erorr 2]]/MA1SONY[[#This Row],[Adj Close]]</f>
        <v>2.9787677743167117E-3</v>
      </c>
      <c r="N671" s="31">
        <f t="shared" si="54"/>
        <v>142.82451666666665</v>
      </c>
      <c r="O671" s="35">
        <f>MA1SONY[[#This Row],[Adj Close]]-MA1SONY[[#This Row],[6-MA]]</f>
        <v>0.71358333333333235</v>
      </c>
      <c r="P671" s="18">
        <f>(MA1SONY[[#This Row],[Adj Close]]-N671)^2</f>
        <v>0.50920117361110973</v>
      </c>
      <c r="Q671" s="18">
        <f>ABS(MA1SONY[[#This Row],[Erorr 3]])</f>
        <v>0.71358333333333235</v>
      </c>
      <c r="R671" s="36">
        <f>MA1SONY[[#This Row],[Abs Erorr 3]]/MA1SONY[[#This Row],[Adj Close]]</f>
        <v>4.9713862266069593E-3</v>
      </c>
    </row>
    <row r="672" spans="2:18">
      <c r="B672" s="26">
        <v>44756.291666666664</v>
      </c>
      <c r="C672" s="22">
        <v>146.47810000000001</v>
      </c>
      <c r="D672" s="31">
        <f t="shared" si="51"/>
        <v>143.53809999999999</v>
      </c>
      <c r="E672" s="32">
        <f>MA1SONY[[#This Row],[Adj Close]]-MA1SONY[[#This Row],[Naive Trend ]]</f>
        <v>2.9400000000000261</v>
      </c>
      <c r="F672" s="22">
        <f t="shared" si="50"/>
        <v>8.6436000000001538</v>
      </c>
      <c r="G672" s="22">
        <f>ABS(MA1SONY[[#This Row],[Erorr 1]])</f>
        <v>2.9400000000000261</v>
      </c>
      <c r="H672" s="33">
        <f>MA1SONY[[#This Row],[Abs Erorr 1]]/MA1SONY[[#This Row],[Adj Close]]</f>
        <v>2.0071259799246618E-2</v>
      </c>
      <c r="I672" s="31">
        <f t="shared" si="53"/>
        <v>143.45590000000001</v>
      </c>
      <c r="J672" s="34">
        <f>(MA1SONY[[#This Row],[Adj Close]]-MA1SONY[[#This Row],[3-MA]])</f>
        <v>3.022199999999998</v>
      </c>
      <c r="K672" s="18">
        <f t="shared" si="52"/>
        <v>9.1336928399999877</v>
      </c>
      <c r="L672" s="18">
        <f>ABS(MA1SONY[[#This Row],[Erorr 2]])</f>
        <v>3.022199999999998</v>
      </c>
      <c r="M672" s="33">
        <f>MA1SONY[[#This Row],[Abs Erorr 2]]/MA1SONY[[#This Row],[Adj Close]]</f>
        <v>2.0632435838531478E-2</v>
      </c>
      <c r="N672" s="31">
        <f t="shared" si="54"/>
        <v>143.47071666666668</v>
      </c>
      <c r="O672" s="35">
        <f>MA1SONY[[#This Row],[Adj Close]]-MA1SONY[[#This Row],[6-MA]]</f>
        <v>3.0073833333333369</v>
      </c>
      <c r="P672" s="18">
        <f>(MA1SONY[[#This Row],[Adj Close]]-N672)^2</f>
        <v>9.0443545136111325</v>
      </c>
      <c r="Q672" s="18">
        <f>ABS(MA1SONY[[#This Row],[Erorr 3]])</f>
        <v>3.0073833333333369</v>
      </c>
      <c r="R672" s="36">
        <f>MA1SONY[[#This Row],[Abs Erorr 3]]/MA1SONY[[#This Row],[Adj Close]]</f>
        <v>2.0531283060971822E-2</v>
      </c>
    </row>
    <row r="673" spans="2:18">
      <c r="B673" s="26">
        <v>44757.291666666664</v>
      </c>
      <c r="C673" s="22">
        <v>148.15530000000001</v>
      </c>
      <c r="D673" s="31">
        <f t="shared" si="51"/>
        <v>146.47810000000001</v>
      </c>
      <c r="E673" s="32">
        <f>MA1SONY[[#This Row],[Adj Close]]-MA1SONY[[#This Row],[Naive Trend ]]</f>
        <v>1.6771999999999991</v>
      </c>
      <c r="F673" s="22">
        <f t="shared" si="50"/>
        <v>2.8129998399999971</v>
      </c>
      <c r="G673" s="22">
        <f>ABS(MA1SONY[[#This Row],[Erorr 1]])</f>
        <v>1.6771999999999991</v>
      </c>
      <c r="H673" s="33">
        <f>MA1SONY[[#This Row],[Abs Erorr 1]]/MA1SONY[[#This Row],[Adj Close]]</f>
        <v>1.1320553500279768E-2</v>
      </c>
      <c r="I673" s="31">
        <f t="shared" si="53"/>
        <v>144.63980000000001</v>
      </c>
      <c r="J673" s="34">
        <f>(MA1SONY[[#This Row],[Adj Close]]-MA1SONY[[#This Row],[3-MA]])</f>
        <v>3.515500000000003</v>
      </c>
      <c r="K673" s="18">
        <f t="shared" si="52"/>
        <v>12.358740250000022</v>
      </c>
      <c r="L673" s="18">
        <f>ABS(MA1SONY[[#This Row],[Erorr 2]])</f>
        <v>3.515500000000003</v>
      </c>
      <c r="M673" s="33">
        <f>MA1SONY[[#This Row],[Abs Erorr 2]]/MA1SONY[[#This Row],[Adj Close]]</f>
        <v>2.3728479507651785E-2</v>
      </c>
      <c r="N673" s="31">
        <f t="shared" si="54"/>
        <v>144.38329999999999</v>
      </c>
      <c r="O673" s="35">
        <f>MA1SONY[[#This Row],[Adj Close]]-MA1SONY[[#This Row],[6-MA]]</f>
        <v>3.7720000000000198</v>
      </c>
      <c r="P673" s="18">
        <f>(MA1SONY[[#This Row],[Adj Close]]-N673)^2</f>
        <v>14.227984000000149</v>
      </c>
      <c r="Q673" s="18">
        <f>ABS(MA1SONY[[#This Row],[Erorr 3]])</f>
        <v>3.7720000000000198</v>
      </c>
      <c r="R673" s="36">
        <f>MA1SONY[[#This Row],[Abs Erorr 3]]/MA1SONY[[#This Row],[Adj Close]]</f>
        <v>2.5459770929558506E-2</v>
      </c>
    </row>
    <row r="674" spans="2:18">
      <c r="B674" s="26">
        <v>44760.291666666664</v>
      </c>
      <c r="C674" s="22">
        <v>145.09700000000001</v>
      </c>
      <c r="D674" s="31">
        <f t="shared" si="51"/>
        <v>148.15530000000001</v>
      </c>
      <c r="E674" s="32">
        <f>MA1SONY[[#This Row],[Adj Close]]-MA1SONY[[#This Row],[Naive Trend ]]</f>
        <v>-3.0583000000000027</v>
      </c>
      <c r="F674" s="22">
        <f t="shared" si="50"/>
        <v>9.3531988900000158</v>
      </c>
      <c r="G674" s="22">
        <f>ABS(MA1SONY[[#This Row],[Erorr 1]])</f>
        <v>3.0583000000000027</v>
      </c>
      <c r="H674" s="33">
        <f>MA1SONY[[#This Row],[Abs Erorr 1]]/MA1SONY[[#This Row],[Adj Close]]</f>
        <v>2.10776239343336E-2</v>
      </c>
      <c r="I674" s="31">
        <f t="shared" si="53"/>
        <v>146.05716666666669</v>
      </c>
      <c r="J674" s="34">
        <f>(MA1SONY[[#This Row],[Adj Close]]-MA1SONY[[#This Row],[3-MA]])</f>
        <v>-0.96016666666668016</v>
      </c>
      <c r="K674" s="18">
        <f t="shared" si="52"/>
        <v>0.92192002777780369</v>
      </c>
      <c r="L674" s="18">
        <f>ABS(MA1SONY[[#This Row],[Erorr 2]])</f>
        <v>0.96016666666668016</v>
      </c>
      <c r="M674" s="33">
        <f>MA1SONY[[#This Row],[Abs Erorr 2]]/MA1SONY[[#This Row],[Adj Close]]</f>
        <v>6.6174122598446567E-3</v>
      </c>
      <c r="N674" s="31">
        <f t="shared" si="54"/>
        <v>145.01141666666666</v>
      </c>
      <c r="O674" s="35">
        <f>MA1SONY[[#This Row],[Adj Close]]-MA1SONY[[#This Row],[6-MA]]</f>
        <v>8.5583333333346445E-2</v>
      </c>
      <c r="P674" s="18">
        <f>(MA1SONY[[#This Row],[Adj Close]]-N674)^2</f>
        <v>7.324506944446689E-3</v>
      </c>
      <c r="Q674" s="18">
        <f>ABS(MA1SONY[[#This Row],[Erorr 3]])</f>
        <v>8.5583333333346445E-2</v>
      </c>
      <c r="R674" s="36">
        <f>MA1SONY[[#This Row],[Abs Erorr 3]]/MA1SONY[[#This Row],[Adj Close]]</f>
        <v>5.898353055772789E-4</v>
      </c>
    </row>
    <row r="675" spans="2:18">
      <c r="B675" s="26">
        <v>44761.291666666664</v>
      </c>
      <c r="C675" s="22">
        <v>148.9742</v>
      </c>
      <c r="D675" s="31">
        <f t="shared" si="51"/>
        <v>145.09700000000001</v>
      </c>
      <c r="E675" s="32">
        <f>MA1SONY[[#This Row],[Adj Close]]-MA1SONY[[#This Row],[Naive Trend ]]</f>
        <v>3.8771999999999878</v>
      </c>
      <c r="F675" s="22">
        <f t="shared" si="50"/>
        <v>15.032679839999906</v>
      </c>
      <c r="G675" s="22">
        <f>ABS(MA1SONY[[#This Row],[Erorr 1]])</f>
        <v>3.8771999999999878</v>
      </c>
      <c r="H675" s="33">
        <f>MA1SONY[[#This Row],[Abs Erorr 1]]/MA1SONY[[#This Row],[Adj Close]]</f>
        <v>2.6025983022563558E-2</v>
      </c>
      <c r="I675" s="31">
        <f t="shared" si="53"/>
        <v>146.57680000000002</v>
      </c>
      <c r="J675" s="34">
        <f>(MA1SONY[[#This Row],[Adj Close]]-MA1SONY[[#This Row],[3-MA]])</f>
        <v>2.3973999999999762</v>
      </c>
      <c r="K675" s="18">
        <f t="shared" si="52"/>
        <v>5.7475267599998858</v>
      </c>
      <c r="L675" s="18">
        <f>ABS(MA1SONY[[#This Row],[Erorr 2]])</f>
        <v>2.3973999999999762</v>
      </c>
      <c r="M675" s="33">
        <f>MA1SONY[[#This Row],[Abs Erorr 2]]/MA1SONY[[#This Row],[Adj Close]]</f>
        <v>1.6092719410474944E-2</v>
      </c>
      <c r="N675" s="31">
        <f t="shared" si="54"/>
        <v>145.01635000000002</v>
      </c>
      <c r="O675" s="35">
        <f>MA1SONY[[#This Row],[Adj Close]]-MA1SONY[[#This Row],[6-MA]]</f>
        <v>3.9578499999999792</v>
      </c>
      <c r="P675" s="18">
        <f>(MA1SONY[[#This Row],[Adj Close]]-N675)^2</f>
        <v>15.664576622499835</v>
      </c>
      <c r="Q675" s="18">
        <f>ABS(MA1SONY[[#This Row],[Erorr 3]])</f>
        <v>3.9578499999999792</v>
      </c>
      <c r="R675" s="36">
        <f>MA1SONY[[#This Row],[Abs Erorr 3]]/MA1SONY[[#This Row],[Adj Close]]</f>
        <v>2.6567351930736862E-2</v>
      </c>
    </row>
    <row r="676" spans="2:18">
      <c r="B676" s="26">
        <v>44762.291666666664</v>
      </c>
      <c r="C676" s="22">
        <v>150.98679999999999</v>
      </c>
      <c r="D676" s="31">
        <f t="shared" si="51"/>
        <v>148.9742</v>
      </c>
      <c r="E676" s="32">
        <f>MA1SONY[[#This Row],[Adj Close]]-MA1SONY[[#This Row],[Naive Trend ]]</f>
        <v>2.012599999999992</v>
      </c>
      <c r="F676" s="22">
        <f t="shared" si="50"/>
        <v>4.0505587599999675</v>
      </c>
      <c r="G676" s="22">
        <f>ABS(MA1SONY[[#This Row],[Erorr 1]])</f>
        <v>2.012599999999992</v>
      </c>
      <c r="H676" s="33">
        <f>MA1SONY[[#This Row],[Abs Erorr 1]]/MA1SONY[[#This Row],[Adj Close]]</f>
        <v>1.3329642061425185E-2</v>
      </c>
      <c r="I676" s="31">
        <f t="shared" si="53"/>
        <v>147.40883333333332</v>
      </c>
      <c r="J676" s="34">
        <f>(MA1SONY[[#This Row],[Adj Close]]-MA1SONY[[#This Row],[3-MA]])</f>
        <v>3.5779666666666685</v>
      </c>
      <c r="K676" s="18">
        <f t="shared" si="52"/>
        <v>12.801845467777792</v>
      </c>
      <c r="L676" s="18">
        <f>ABS(MA1SONY[[#This Row],[Erorr 2]])</f>
        <v>3.5779666666666685</v>
      </c>
      <c r="M676" s="33">
        <f>MA1SONY[[#This Row],[Abs Erorr 2]]/MA1SONY[[#This Row],[Adj Close]]</f>
        <v>2.3697215032484089E-2</v>
      </c>
      <c r="N676" s="31">
        <f t="shared" si="54"/>
        <v>146.02431666666666</v>
      </c>
      <c r="O676" s="35">
        <f>MA1SONY[[#This Row],[Adj Close]]-MA1SONY[[#This Row],[6-MA]]</f>
        <v>4.9624833333333243</v>
      </c>
      <c r="P676" s="18">
        <f>(MA1SONY[[#This Row],[Adj Close]]-N676)^2</f>
        <v>24.626240833611021</v>
      </c>
      <c r="Q676" s="18">
        <f>ABS(MA1SONY[[#This Row],[Erorr 3]])</f>
        <v>4.9624833333333243</v>
      </c>
      <c r="R676" s="36">
        <f>MA1SONY[[#This Row],[Abs Erorr 3]]/MA1SONY[[#This Row],[Adj Close]]</f>
        <v>3.2867001177144785E-2</v>
      </c>
    </row>
    <row r="677" spans="2:18">
      <c r="B677" s="26">
        <v>44763.291666666664</v>
      </c>
      <c r="C677" s="22">
        <v>153.26589999999999</v>
      </c>
      <c r="D677" s="31">
        <f t="shared" si="51"/>
        <v>150.98679999999999</v>
      </c>
      <c r="E677" s="32">
        <f>MA1SONY[[#This Row],[Adj Close]]-MA1SONY[[#This Row],[Naive Trend ]]</f>
        <v>2.2790999999999997</v>
      </c>
      <c r="F677" s="22">
        <f t="shared" si="50"/>
        <v>5.1942968099999982</v>
      </c>
      <c r="G677" s="22">
        <f>ABS(MA1SONY[[#This Row],[Erorr 1]])</f>
        <v>2.2790999999999997</v>
      </c>
      <c r="H677" s="33">
        <f>MA1SONY[[#This Row],[Abs Erorr 1]]/MA1SONY[[#This Row],[Adj Close]]</f>
        <v>1.4870235323056204E-2</v>
      </c>
      <c r="I677" s="31">
        <f t="shared" si="53"/>
        <v>148.35266666666666</v>
      </c>
      <c r="J677" s="34">
        <f>(MA1SONY[[#This Row],[Adj Close]]-MA1SONY[[#This Row],[3-MA]])</f>
        <v>4.9132333333333236</v>
      </c>
      <c r="K677" s="18">
        <f t="shared" si="52"/>
        <v>24.139861787777683</v>
      </c>
      <c r="L677" s="18">
        <f>ABS(MA1SONY[[#This Row],[Erorr 2]])</f>
        <v>4.9132333333333236</v>
      </c>
      <c r="M677" s="33">
        <f>MA1SONY[[#This Row],[Abs Erorr 2]]/MA1SONY[[#This Row],[Adj Close]]</f>
        <v>3.2056924164692364E-2</v>
      </c>
      <c r="N677" s="31">
        <f t="shared" si="54"/>
        <v>147.20491666666666</v>
      </c>
      <c r="O677" s="35">
        <f>MA1SONY[[#This Row],[Adj Close]]-MA1SONY[[#This Row],[6-MA]]</f>
        <v>6.0609833333333256</v>
      </c>
      <c r="P677" s="18">
        <f>(MA1SONY[[#This Row],[Adj Close]]-N677)^2</f>
        <v>36.735518966944348</v>
      </c>
      <c r="Q677" s="18">
        <f>ABS(MA1SONY[[#This Row],[Erorr 3]])</f>
        <v>6.0609833333333256</v>
      </c>
      <c r="R677" s="36">
        <f>MA1SONY[[#This Row],[Abs Erorr 3]]/MA1SONY[[#This Row],[Adj Close]]</f>
        <v>3.9545543616246834E-2</v>
      </c>
    </row>
    <row r="678" spans="2:18">
      <c r="B678" s="26">
        <v>44764.291666666664</v>
      </c>
      <c r="C678" s="22">
        <v>152.02279999999999</v>
      </c>
      <c r="D678" s="31">
        <f t="shared" si="51"/>
        <v>153.26589999999999</v>
      </c>
      <c r="E678" s="32">
        <f>MA1SONY[[#This Row],[Adj Close]]-MA1SONY[[#This Row],[Naive Trend ]]</f>
        <v>-1.2430999999999983</v>
      </c>
      <c r="F678" s="22">
        <f t="shared" si="50"/>
        <v>1.5452976099999958</v>
      </c>
      <c r="G678" s="22">
        <f>ABS(MA1SONY[[#This Row],[Erorr 1]])</f>
        <v>1.2430999999999983</v>
      </c>
      <c r="H678" s="33">
        <f>MA1SONY[[#This Row],[Abs Erorr 1]]/MA1SONY[[#This Row],[Adj Close]]</f>
        <v>8.1770629142470623E-3</v>
      </c>
      <c r="I678" s="31">
        <f t="shared" si="53"/>
        <v>151.07563333333334</v>
      </c>
      <c r="J678" s="34">
        <f>(MA1SONY[[#This Row],[Adj Close]]-MA1SONY[[#This Row],[3-MA]])</f>
        <v>0.94716666666664651</v>
      </c>
      <c r="K678" s="18">
        <f t="shared" si="52"/>
        <v>0.89712469444440623</v>
      </c>
      <c r="L678" s="18">
        <f>ABS(MA1SONY[[#This Row],[Erorr 2]])</f>
        <v>0.94716666666664651</v>
      </c>
      <c r="M678" s="33">
        <f>MA1SONY[[#This Row],[Abs Erorr 2]]/MA1SONY[[#This Row],[Adj Close]]</f>
        <v>6.2304250853598706E-3</v>
      </c>
      <c r="N678" s="31">
        <f t="shared" si="54"/>
        <v>148.82621666666668</v>
      </c>
      <c r="O678" s="35">
        <f>MA1SONY[[#This Row],[Adj Close]]-MA1SONY[[#This Row],[6-MA]]</f>
        <v>3.196583333333308</v>
      </c>
      <c r="P678" s="18">
        <f>(MA1SONY[[#This Row],[Adj Close]]-N678)^2</f>
        <v>10.218145006944283</v>
      </c>
      <c r="Q678" s="18">
        <f>ABS(MA1SONY[[#This Row],[Erorr 3]])</f>
        <v>3.196583333333308</v>
      </c>
      <c r="R678" s="36">
        <f>MA1SONY[[#This Row],[Abs Erorr 3]]/MA1SONY[[#This Row],[Adj Close]]</f>
        <v>2.1026999458852936E-2</v>
      </c>
    </row>
    <row r="679" spans="2:18">
      <c r="B679" s="26">
        <v>44767.291666666664</v>
      </c>
      <c r="C679" s="22">
        <v>150.8981</v>
      </c>
      <c r="D679" s="31">
        <f t="shared" si="51"/>
        <v>152.02279999999999</v>
      </c>
      <c r="E679" s="32">
        <f>MA1SONY[[#This Row],[Adj Close]]-MA1SONY[[#This Row],[Naive Trend ]]</f>
        <v>-1.12469999999999</v>
      </c>
      <c r="F679" s="22">
        <f t="shared" si="50"/>
        <v>1.2649500899999775</v>
      </c>
      <c r="G679" s="22">
        <f>ABS(MA1SONY[[#This Row],[Erorr 1]])</f>
        <v>1.12469999999999</v>
      </c>
      <c r="H679" s="33">
        <f>MA1SONY[[#This Row],[Abs Erorr 1]]/MA1SONY[[#This Row],[Adj Close]]</f>
        <v>7.4533741644194993E-3</v>
      </c>
      <c r="I679" s="31">
        <f t="shared" si="53"/>
        <v>152.09183333333331</v>
      </c>
      <c r="J679" s="34">
        <f>(MA1SONY[[#This Row],[Adj Close]]-MA1SONY[[#This Row],[3-MA]])</f>
        <v>-1.1937333333333129</v>
      </c>
      <c r="K679" s="18">
        <f t="shared" si="52"/>
        <v>1.4249992711110624</v>
      </c>
      <c r="L679" s="18">
        <f>ABS(MA1SONY[[#This Row],[Erorr 2]])</f>
        <v>1.1937333333333129</v>
      </c>
      <c r="M679" s="33">
        <f>MA1SONY[[#This Row],[Abs Erorr 2]]/MA1SONY[[#This Row],[Adj Close]]</f>
        <v>7.9108572827180264E-3</v>
      </c>
      <c r="N679" s="31">
        <f t="shared" si="54"/>
        <v>149.75033333333332</v>
      </c>
      <c r="O679" s="35">
        <f>MA1SONY[[#This Row],[Adj Close]]-MA1SONY[[#This Row],[6-MA]]</f>
        <v>1.1477666666666835</v>
      </c>
      <c r="P679" s="18">
        <f>(MA1SONY[[#This Row],[Adj Close]]-N679)^2</f>
        <v>1.3173683211111498</v>
      </c>
      <c r="Q679" s="18">
        <f>ABS(MA1SONY[[#This Row],[Erorr 3]])</f>
        <v>1.1477666666666835</v>
      </c>
      <c r="R679" s="36">
        <f>MA1SONY[[#This Row],[Abs Erorr 3]]/MA1SONY[[#This Row],[Adj Close]]</f>
        <v>7.6062367032234566E-3</v>
      </c>
    </row>
    <row r="680" spans="2:18">
      <c r="B680" s="26">
        <v>44768.291666666664</v>
      </c>
      <c r="C680" s="22">
        <v>149.56610000000001</v>
      </c>
      <c r="D680" s="31">
        <f t="shared" si="51"/>
        <v>150.8981</v>
      </c>
      <c r="E680" s="32">
        <f>MA1SONY[[#This Row],[Adj Close]]-MA1SONY[[#This Row],[Naive Trend ]]</f>
        <v>-1.3319999999999936</v>
      </c>
      <c r="F680" s="22">
        <f t="shared" si="50"/>
        <v>1.7742239999999831</v>
      </c>
      <c r="G680" s="22">
        <f>ABS(MA1SONY[[#This Row],[Erorr 1]])</f>
        <v>1.3319999999999936</v>
      </c>
      <c r="H680" s="33">
        <f>MA1SONY[[#This Row],[Abs Erorr 1]]/MA1SONY[[#This Row],[Adj Close]]</f>
        <v>8.9057613991405382E-3</v>
      </c>
      <c r="I680" s="31">
        <f t="shared" si="53"/>
        <v>152.06226666666666</v>
      </c>
      <c r="J680" s="34">
        <f>(MA1SONY[[#This Row],[Adj Close]]-MA1SONY[[#This Row],[3-MA]])</f>
        <v>-2.4961666666666531</v>
      </c>
      <c r="K680" s="18">
        <f t="shared" si="52"/>
        <v>6.2308480277777099</v>
      </c>
      <c r="L680" s="18">
        <f>ABS(MA1SONY[[#This Row],[Erorr 2]])</f>
        <v>2.4961666666666531</v>
      </c>
      <c r="M680" s="33">
        <f>MA1SONY[[#This Row],[Abs Erorr 2]]/MA1SONY[[#This Row],[Adj Close]]</f>
        <v>1.668938794731328E-2</v>
      </c>
      <c r="N680" s="31">
        <f t="shared" si="54"/>
        <v>150.20746666666665</v>
      </c>
      <c r="O680" s="35">
        <f>MA1SONY[[#This Row],[Adj Close]]-MA1SONY[[#This Row],[6-MA]]</f>
        <v>-0.64136666666664155</v>
      </c>
      <c r="P680" s="18">
        <f>(MA1SONY[[#This Row],[Adj Close]]-N680)^2</f>
        <v>0.41135120111107887</v>
      </c>
      <c r="Q680" s="18">
        <f>ABS(MA1SONY[[#This Row],[Erorr 3]])</f>
        <v>0.64136666666664155</v>
      </c>
      <c r="R680" s="36">
        <f>MA1SONY[[#This Row],[Abs Erorr 3]]/MA1SONY[[#This Row],[Adj Close]]</f>
        <v>4.2881820590805102E-3</v>
      </c>
    </row>
    <row r="681" spans="2:18">
      <c r="B681" s="26">
        <v>44769.291666666664</v>
      </c>
      <c r="C681" s="22">
        <v>154.6865</v>
      </c>
      <c r="D681" s="31">
        <f t="shared" si="51"/>
        <v>149.56610000000001</v>
      </c>
      <c r="E681" s="32">
        <f>MA1SONY[[#This Row],[Adj Close]]-MA1SONY[[#This Row],[Naive Trend ]]</f>
        <v>5.1203999999999894</v>
      </c>
      <c r="F681" s="22">
        <f t="shared" si="50"/>
        <v>26.218496159999891</v>
      </c>
      <c r="G681" s="22">
        <f>ABS(MA1SONY[[#This Row],[Erorr 1]])</f>
        <v>5.1203999999999894</v>
      </c>
      <c r="H681" s="33">
        <f>MA1SONY[[#This Row],[Abs Erorr 1]]/MA1SONY[[#This Row],[Adj Close]]</f>
        <v>3.3101789748943761E-2</v>
      </c>
      <c r="I681" s="31">
        <f t="shared" si="53"/>
        <v>150.82899999999998</v>
      </c>
      <c r="J681" s="34">
        <f>(MA1SONY[[#This Row],[Adj Close]]-MA1SONY[[#This Row],[3-MA]])</f>
        <v>3.8575000000000159</v>
      </c>
      <c r="K681" s="18">
        <f t="shared" si="52"/>
        <v>14.880306250000123</v>
      </c>
      <c r="L681" s="18">
        <f>ABS(MA1SONY[[#This Row],[Erorr 2]])</f>
        <v>3.8575000000000159</v>
      </c>
      <c r="M681" s="33">
        <f>MA1SONY[[#This Row],[Abs Erorr 2]]/MA1SONY[[#This Row],[Adj Close]]</f>
        <v>2.493753494972099E-2</v>
      </c>
      <c r="N681" s="31">
        <f t="shared" si="54"/>
        <v>150.95231666666666</v>
      </c>
      <c r="O681" s="35">
        <f>MA1SONY[[#This Row],[Adj Close]]-MA1SONY[[#This Row],[6-MA]]</f>
        <v>3.7341833333333341</v>
      </c>
      <c r="P681" s="18">
        <f>(MA1SONY[[#This Row],[Adj Close]]-N681)^2</f>
        <v>13.944125166944451</v>
      </c>
      <c r="Q681" s="18">
        <f>ABS(MA1SONY[[#This Row],[Erorr 3]])</f>
        <v>3.7341833333333341</v>
      </c>
      <c r="R681" s="36">
        <f>MA1SONY[[#This Row],[Abs Erorr 3]]/MA1SONY[[#This Row],[Adj Close]]</f>
        <v>2.4140331142881468E-2</v>
      </c>
    </row>
    <row r="682" spans="2:18">
      <c r="B682" s="26">
        <v>44770.291666666664</v>
      </c>
      <c r="C682" s="22">
        <v>155.239</v>
      </c>
      <c r="D682" s="31">
        <f t="shared" si="51"/>
        <v>154.6865</v>
      </c>
      <c r="E682" s="32">
        <f>MA1SONY[[#This Row],[Adj Close]]-MA1SONY[[#This Row],[Naive Trend ]]</f>
        <v>0.55250000000000909</v>
      </c>
      <c r="F682" s="22">
        <f t="shared" si="50"/>
        <v>0.30525625000001005</v>
      </c>
      <c r="G682" s="22">
        <f>ABS(MA1SONY[[#This Row],[Erorr 1]])</f>
        <v>0.55250000000000909</v>
      </c>
      <c r="H682" s="33">
        <f>MA1SONY[[#This Row],[Abs Erorr 1]]/MA1SONY[[#This Row],[Adj Close]]</f>
        <v>3.559028336951469E-3</v>
      </c>
      <c r="I682" s="31">
        <f t="shared" si="53"/>
        <v>151.71690000000001</v>
      </c>
      <c r="J682" s="34">
        <f>(MA1SONY[[#This Row],[Adj Close]]-MA1SONY[[#This Row],[3-MA]])</f>
        <v>3.5220999999999947</v>
      </c>
      <c r="K682" s="18">
        <f t="shared" si="52"/>
        <v>12.405188409999962</v>
      </c>
      <c r="L682" s="18">
        <f>ABS(MA1SONY[[#This Row],[Erorr 2]])</f>
        <v>3.5220999999999947</v>
      </c>
      <c r="M682" s="33">
        <f>MA1SONY[[#This Row],[Abs Erorr 2]]/MA1SONY[[#This Row],[Adj Close]]</f>
        <v>2.2688242001043517E-2</v>
      </c>
      <c r="N682" s="31">
        <f t="shared" si="54"/>
        <v>151.90436666666668</v>
      </c>
      <c r="O682" s="35">
        <f>MA1SONY[[#This Row],[Adj Close]]-MA1SONY[[#This Row],[6-MA]]</f>
        <v>3.3346333333333291</v>
      </c>
      <c r="P682" s="18">
        <f>(MA1SONY[[#This Row],[Adj Close]]-N682)^2</f>
        <v>11.11977946777775</v>
      </c>
      <c r="Q682" s="18">
        <f>ABS(MA1SONY[[#This Row],[Erorr 3]])</f>
        <v>3.3346333333333291</v>
      </c>
      <c r="R682" s="36">
        <f>MA1SONY[[#This Row],[Abs Erorr 3]]/MA1SONY[[#This Row],[Adj Close]]</f>
        <v>2.148064167724173E-2</v>
      </c>
    </row>
    <row r="683" spans="2:18">
      <c r="B683" s="26">
        <v>44771.291666666664</v>
      </c>
      <c r="C683" s="22">
        <v>160.32980000000001</v>
      </c>
      <c r="D683" s="31">
        <f t="shared" si="51"/>
        <v>155.239</v>
      </c>
      <c r="E683" s="32">
        <f>MA1SONY[[#This Row],[Adj Close]]-MA1SONY[[#This Row],[Naive Trend ]]</f>
        <v>5.0908000000000015</v>
      </c>
      <c r="F683" s="22">
        <f t="shared" si="50"/>
        <v>25.916244640000016</v>
      </c>
      <c r="G683" s="22">
        <f>ABS(MA1SONY[[#This Row],[Erorr 1]])</f>
        <v>5.0908000000000015</v>
      </c>
      <c r="H683" s="33">
        <f>MA1SONY[[#This Row],[Abs Erorr 1]]/MA1SONY[[#This Row],[Adj Close]]</f>
        <v>3.1752051084701666E-2</v>
      </c>
      <c r="I683" s="31">
        <f t="shared" si="53"/>
        <v>153.16386666666668</v>
      </c>
      <c r="J683" s="34">
        <f>(MA1SONY[[#This Row],[Adj Close]]-MA1SONY[[#This Row],[3-MA]])</f>
        <v>7.1659333333333279</v>
      </c>
      <c r="K683" s="18">
        <f t="shared" si="52"/>
        <v>51.350600537777702</v>
      </c>
      <c r="L683" s="18">
        <f>ABS(MA1SONY[[#This Row],[Erorr 2]])</f>
        <v>7.1659333333333279</v>
      </c>
      <c r="M683" s="33">
        <f>MA1SONY[[#This Row],[Abs Erorr 2]]/MA1SONY[[#This Row],[Adj Close]]</f>
        <v>4.4694955855575993E-2</v>
      </c>
      <c r="N683" s="31">
        <f t="shared" si="54"/>
        <v>152.61306666666667</v>
      </c>
      <c r="O683" s="35">
        <f>MA1SONY[[#This Row],[Adj Close]]-MA1SONY[[#This Row],[6-MA]]</f>
        <v>7.7167333333333374</v>
      </c>
      <c r="P683" s="18">
        <f>(MA1SONY[[#This Row],[Adj Close]]-N683)^2</f>
        <v>59.54797333777784</v>
      </c>
      <c r="Q683" s="18">
        <f>ABS(MA1SONY[[#This Row],[Erorr 3]])</f>
        <v>7.7167333333333374</v>
      </c>
      <c r="R683" s="36">
        <f>MA1SONY[[#This Row],[Abs Erorr 3]]/MA1SONY[[#This Row],[Adj Close]]</f>
        <v>4.8130374598691801E-2</v>
      </c>
    </row>
    <row r="684" spans="2:18">
      <c r="B684" s="26">
        <v>44774.291666666664</v>
      </c>
      <c r="C684" s="22">
        <v>159.3432</v>
      </c>
      <c r="D684" s="31">
        <f t="shared" si="51"/>
        <v>160.32980000000001</v>
      </c>
      <c r="E684" s="32">
        <f>MA1SONY[[#This Row],[Adj Close]]-MA1SONY[[#This Row],[Naive Trend ]]</f>
        <v>-0.98660000000000991</v>
      </c>
      <c r="F684" s="22">
        <f t="shared" si="50"/>
        <v>0.97337956000001957</v>
      </c>
      <c r="G684" s="22">
        <f>ABS(MA1SONY[[#This Row],[Erorr 1]])</f>
        <v>0.98660000000000991</v>
      </c>
      <c r="H684" s="33">
        <f>MA1SONY[[#This Row],[Abs Erorr 1]]/MA1SONY[[#This Row],[Adj Close]]</f>
        <v>6.1916667921819695E-3</v>
      </c>
      <c r="I684" s="31">
        <f t="shared" si="53"/>
        <v>156.75176666666667</v>
      </c>
      <c r="J684" s="34">
        <f>(MA1SONY[[#This Row],[Adj Close]]-MA1SONY[[#This Row],[3-MA]])</f>
        <v>2.5914333333333275</v>
      </c>
      <c r="K684" s="18">
        <f t="shared" si="52"/>
        <v>6.7155267211110807</v>
      </c>
      <c r="L684" s="18">
        <f>ABS(MA1SONY[[#This Row],[Erorr 2]])</f>
        <v>2.5914333333333275</v>
      </c>
      <c r="M684" s="33">
        <f>MA1SONY[[#This Row],[Abs Erorr 2]]/MA1SONY[[#This Row],[Adj Close]]</f>
        <v>1.6263218846698995E-2</v>
      </c>
      <c r="N684" s="31">
        <f t="shared" si="54"/>
        <v>153.79038333333332</v>
      </c>
      <c r="O684" s="35">
        <f>MA1SONY[[#This Row],[Adj Close]]-MA1SONY[[#This Row],[6-MA]]</f>
        <v>5.5528166666666721</v>
      </c>
      <c r="P684" s="18">
        <f>(MA1SONY[[#This Row],[Adj Close]]-N684)^2</f>
        <v>30.833772933611172</v>
      </c>
      <c r="Q684" s="18">
        <f>ABS(MA1SONY[[#This Row],[Erorr 3]])</f>
        <v>5.5528166666666721</v>
      </c>
      <c r="R684" s="36">
        <f>MA1SONY[[#This Row],[Abs Erorr 3]]/MA1SONY[[#This Row],[Adj Close]]</f>
        <v>3.4848155846416241E-2</v>
      </c>
    </row>
    <row r="685" spans="2:18">
      <c r="B685" s="26">
        <v>44775.291666666664</v>
      </c>
      <c r="C685" s="22">
        <v>157.86330000000001</v>
      </c>
      <c r="D685" s="31">
        <f t="shared" si="51"/>
        <v>159.3432</v>
      </c>
      <c r="E685" s="32">
        <f>MA1SONY[[#This Row],[Adj Close]]-MA1SONY[[#This Row],[Naive Trend ]]</f>
        <v>-1.4798999999999864</v>
      </c>
      <c r="F685" s="22">
        <f t="shared" si="50"/>
        <v>2.1901040099999598</v>
      </c>
      <c r="G685" s="22">
        <f>ABS(MA1SONY[[#This Row],[Erorr 1]])</f>
        <v>1.4798999999999864</v>
      </c>
      <c r="H685" s="33">
        <f>MA1SONY[[#This Row],[Abs Erorr 1]]/MA1SONY[[#This Row],[Adj Close]]</f>
        <v>9.3745664761853229E-3</v>
      </c>
      <c r="I685" s="31">
        <f t="shared" si="53"/>
        <v>158.304</v>
      </c>
      <c r="J685" s="34">
        <f>(MA1SONY[[#This Row],[Adj Close]]-MA1SONY[[#This Row],[3-MA]])</f>
        <v>-0.44069999999999254</v>
      </c>
      <c r="K685" s="18">
        <f t="shared" si="52"/>
        <v>0.19421648999999341</v>
      </c>
      <c r="L685" s="18">
        <f>ABS(MA1SONY[[#This Row],[Erorr 2]])</f>
        <v>0.44069999999999254</v>
      </c>
      <c r="M685" s="33">
        <f>MA1SONY[[#This Row],[Abs Erorr 2]]/MA1SONY[[#This Row],[Adj Close]]</f>
        <v>2.7916558186734503E-3</v>
      </c>
      <c r="N685" s="31">
        <f t="shared" si="54"/>
        <v>155.01045000000002</v>
      </c>
      <c r="O685" s="35">
        <f>MA1SONY[[#This Row],[Adj Close]]-MA1SONY[[#This Row],[6-MA]]</f>
        <v>2.8528499999999894</v>
      </c>
      <c r="P685" s="18">
        <f>(MA1SONY[[#This Row],[Adj Close]]-N685)^2</f>
        <v>8.1387531224999403</v>
      </c>
      <c r="Q685" s="18">
        <f>ABS(MA1SONY[[#This Row],[Erorr 3]])</f>
        <v>2.8528499999999894</v>
      </c>
      <c r="R685" s="36">
        <f>MA1SONY[[#This Row],[Abs Erorr 3]]/MA1SONY[[#This Row],[Adj Close]]</f>
        <v>1.8071648065129699E-2</v>
      </c>
    </row>
    <row r="686" spans="2:18">
      <c r="B686" s="26">
        <v>44776.291666666664</v>
      </c>
      <c r="C686" s="22">
        <v>163.90119999999999</v>
      </c>
      <c r="D686" s="31">
        <f t="shared" si="51"/>
        <v>157.86330000000001</v>
      </c>
      <c r="E686" s="32">
        <f>MA1SONY[[#This Row],[Adj Close]]-MA1SONY[[#This Row],[Naive Trend ]]</f>
        <v>6.0378999999999792</v>
      </c>
      <c r="F686" s="22">
        <f t="shared" si="50"/>
        <v>36.456236409999747</v>
      </c>
      <c r="G686" s="22">
        <f>ABS(MA1SONY[[#This Row],[Erorr 1]])</f>
        <v>6.0378999999999792</v>
      </c>
      <c r="H686" s="33">
        <f>MA1SONY[[#This Row],[Abs Erorr 1]]/MA1SONY[[#This Row],[Adj Close]]</f>
        <v>3.6838656458890964E-2</v>
      </c>
      <c r="I686" s="31">
        <f t="shared" si="53"/>
        <v>159.17876666666666</v>
      </c>
      <c r="J686" s="34">
        <f>(MA1SONY[[#This Row],[Adj Close]]-MA1SONY[[#This Row],[3-MA]])</f>
        <v>4.7224333333333277</v>
      </c>
      <c r="K686" s="18">
        <f t="shared" si="52"/>
        <v>22.301376587777725</v>
      </c>
      <c r="L686" s="18">
        <f>ABS(MA1SONY[[#This Row],[Erorr 2]])</f>
        <v>4.7224333333333277</v>
      </c>
      <c r="M686" s="33">
        <f>MA1SONY[[#This Row],[Abs Erorr 2]]/MA1SONY[[#This Row],[Adj Close]]</f>
        <v>2.8812683087941566E-2</v>
      </c>
      <c r="N686" s="31">
        <f t="shared" si="54"/>
        <v>156.17131666666668</v>
      </c>
      <c r="O686" s="35">
        <f>MA1SONY[[#This Row],[Adj Close]]-MA1SONY[[#This Row],[6-MA]]</f>
        <v>7.729883333333305</v>
      </c>
      <c r="P686" s="18">
        <f>(MA1SONY[[#This Row],[Adj Close]]-N686)^2</f>
        <v>59.75109634694401</v>
      </c>
      <c r="Q686" s="18">
        <f>ABS(MA1SONY[[#This Row],[Erorr 3]])</f>
        <v>7.729883333333305</v>
      </c>
      <c r="R686" s="36">
        <f>MA1SONY[[#This Row],[Abs Erorr 3]]/MA1SONY[[#This Row],[Adj Close]]</f>
        <v>4.7161847096502681E-2</v>
      </c>
    </row>
    <row r="687" spans="2:18">
      <c r="B687" s="26">
        <v>44777.291666666664</v>
      </c>
      <c r="C687" s="22">
        <v>163.5855</v>
      </c>
      <c r="D687" s="31">
        <f t="shared" si="51"/>
        <v>163.90119999999999</v>
      </c>
      <c r="E687" s="32">
        <f>MA1SONY[[#This Row],[Adj Close]]-MA1SONY[[#This Row],[Naive Trend ]]</f>
        <v>-0.31569999999999254</v>
      </c>
      <c r="F687" s="22">
        <f t="shared" si="50"/>
        <v>9.9666489999995292E-2</v>
      </c>
      <c r="G687" s="22">
        <f>ABS(MA1SONY[[#This Row],[Erorr 1]])</f>
        <v>0.31569999999999254</v>
      </c>
      <c r="H687" s="33">
        <f>MA1SONY[[#This Row],[Abs Erorr 1]]/MA1SONY[[#This Row],[Adj Close]]</f>
        <v>1.9298776480800104E-3</v>
      </c>
      <c r="I687" s="31">
        <f t="shared" si="53"/>
        <v>160.36923333333334</v>
      </c>
      <c r="J687" s="34">
        <f>(MA1SONY[[#This Row],[Adj Close]]-MA1SONY[[#This Row],[3-MA]])</f>
        <v>3.2162666666666553</v>
      </c>
      <c r="K687" s="18">
        <f t="shared" si="52"/>
        <v>10.344371271111038</v>
      </c>
      <c r="L687" s="18">
        <f>ABS(MA1SONY[[#This Row],[Erorr 2]])</f>
        <v>3.2162666666666553</v>
      </c>
      <c r="M687" s="33">
        <f>MA1SONY[[#This Row],[Abs Erorr 2]]/MA1SONY[[#This Row],[Adj Close]]</f>
        <v>1.9661074280218328E-2</v>
      </c>
      <c r="N687" s="31">
        <f t="shared" si="54"/>
        <v>158.56050000000002</v>
      </c>
      <c r="O687" s="35">
        <f>MA1SONY[[#This Row],[Adj Close]]-MA1SONY[[#This Row],[6-MA]]</f>
        <v>5.0249999999999773</v>
      </c>
      <c r="P687" s="18">
        <f>(MA1SONY[[#This Row],[Adj Close]]-N687)^2</f>
        <v>25.250624999999772</v>
      </c>
      <c r="Q687" s="18">
        <f>ABS(MA1SONY[[#This Row],[Erorr 3]])</f>
        <v>5.0249999999999773</v>
      </c>
      <c r="R687" s="36">
        <f>MA1SONY[[#This Row],[Abs Erorr 3]]/MA1SONY[[#This Row],[Adj Close]]</f>
        <v>3.0717881474824953E-2</v>
      </c>
    </row>
    <row r="688" spans="2:18">
      <c r="B688" s="26">
        <v>44778.291666666664</v>
      </c>
      <c r="C688" s="22">
        <v>163.35830000000001</v>
      </c>
      <c r="D688" s="31">
        <f t="shared" si="51"/>
        <v>163.5855</v>
      </c>
      <c r="E688" s="32">
        <f>MA1SONY[[#This Row],[Adj Close]]-MA1SONY[[#This Row],[Naive Trend ]]</f>
        <v>-0.22719999999998208</v>
      </c>
      <c r="F688" s="22">
        <f t="shared" si="50"/>
        <v>5.1619839999991861E-2</v>
      </c>
      <c r="G688" s="22">
        <f>ABS(MA1SONY[[#This Row],[Erorr 1]])</f>
        <v>0.22719999999998208</v>
      </c>
      <c r="H688" s="33">
        <f>MA1SONY[[#This Row],[Abs Erorr 1]]/MA1SONY[[#This Row],[Adj Close]]</f>
        <v>1.3908078132545581E-3</v>
      </c>
      <c r="I688" s="31">
        <f t="shared" si="53"/>
        <v>161.78333333333333</v>
      </c>
      <c r="J688" s="34">
        <f>(MA1SONY[[#This Row],[Adj Close]]-MA1SONY[[#This Row],[3-MA]])</f>
        <v>1.5749666666666826</v>
      </c>
      <c r="K688" s="18">
        <f t="shared" si="52"/>
        <v>2.4805200011111612</v>
      </c>
      <c r="L688" s="18">
        <f>ABS(MA1SONY[[#This Row],[Erorr 2]])</f>
        <v>1.5749666666666826</v>
      </c>
      <c r="M688" s="33">
        <f>MA1SONY[[#This Row],[Abs Erorr 2]]/MA1SONY[[#This Row],[Adj Close]]</f>
        <v>9.6411793380971923E-3</v>
      </c>
      <c r="N688" s="31">
        <f t="shared" si="54"/>
        <v>160.04366666666667</v>
      </c>
      <c r="O688" s="35">
        <f>MA1SONY[[#This Row],[Adj Close]]-MA1SONY[[#This Row],[6-MA]]</f>
        <v>3.3146333333333473</v>
      </c>
      <c r="P688" s="18">
        <f>(MA1SONY[[#This Row],[Adj Close]]-N688)^2</f>
        <v>10.986794134444537</v>
      </c>
      <c r="Q688" s="18">
        <f>ABS(MA1SONY[[#This Row],[Erorr 3]])</f>
        <v>3.3146333333333473</v>
      </c>
      <c r="R688" s="36">
        <f>MA1SONY[[#This Row],[Abs Erorr 3]]/MA1SONY[[#This Row],[Adj Close]]</f>
        <v>2.0290571910538655E-2</v>
      </c>
    </row>
    <row r="689" spans="2:18">
      <c r="B689" s="26">
        <v>44781.291666666664</v>
      </c>
      <c r="C689" s="22">
        <v>162.88409999999999</v>
      </c>
      <c r="D689" s="31">
        <f t="shared" si="51"/>
        <v>163.35830000000001</v>
      </c>
      <c r="E689" s="32">
        <f>MA1SONY[[#This Row],[Adj Close]]-MA1SONY[[#This Row],[Naive Trend ]]</f>
        <v>-0.4742000000000246</v>
      </c>
      <c r="F689" s="22">
        <f t="shared" si="50"/>
        <v>0.22486564000002332</v>
      </c>
      <c r="G689" s="22">
        <f>ABS(MA1SONY[[#This Row],[Erorr 1]])</f>
        <v>0.4742000000000246</v>
      </c>
      <c r="H689" s="33">
        <f>MA1SONY[[#This Row],[Abs Erorr 1]]/MA1SONY[[#This Row],[Adj Close]]</f>
        <v>2.9112724937549132E-3</v>
      </c>
      <c r="I689" s="31">
        <f t="shared" si="53"/>
        <v>163.61500000000001</v>
      </c>
      <c r="J689" s="34">
        <f>(MA1SONY[[#This Row],[Adj Close]]-MA1SONY[[#This Row],[3-MA]])</f>
        <v>-0.73090000000001965</v>
      </c>
      <c r="K689" s="18">
        <f t="shared" si="52"/>
        <v>0.53421481000002868</v>
      </c>
      <c r="L689" s="18">
        <f>ABS(MA1SONY[[#This Row],[Erorr 2]])</f>
        <v>0.73090000000001965</v>
      </c>
      <c r="M689" s="33">
        <f>MA1SONY[[#This Row],[Abs Erorr 2]]/MA1SONY[[#This Row],[Adj Close]]</f>
        <v>4.4872396998848858E-3</v>
      </c>
      <c r="N689" s="31">
        <f t="shared" si="54"/>
        <v>161.39688333333334</v>
      </c>
      <c r="O689" s="35">
        <f>MA1SONY[[#This Row],[Adj Close]]-MA1SONY[[#This Row],[6-MA]]</f>
        <v>1.4872166666666544</v>
      </c>
      <c r="P689" s="18">
        <f>(MA1SONY[[#This Row],[Adj Close]]-N689)^2</f>
        <v>2.2118134136110745</v>
      </c>
      <c r="Q689" s="18">
        <f>ABS(MA1SONY[[#This Row],[Erorr 3]])</f>
        <v>1.4872166666666544</v>
      </c>
      <c r="R689" s="36">
        <f>MA1SONY[[#This Row],[Abs Erorr 3]]/MA1SONY[[#This Row],[Adj Close]]</f>
        <v>9.1305208222696669E-3</v>
      </c>
    </row>
    <row r="690" spans="2:18">
      <c r="B690" s="26">
        <v>44782.291666666664</v>
      </c>
      <c r="C690" s="22">
        <v>162.93350000000001</v>
      </c>
      <c r="D690" s="31">
        <f t="shared" si="51"/>
        <v>162.88409999999999</v>
      </c>
      <c r="E690" s="32">
        <f>MA1SONY[[#This Row],[Adj Close]]-MA1SONY[[#This Row],[Naive Trend ]]</f>
        <v>4.9400000000019872E-2</v>
      </c>
      <c r="F690" s="22">
        <f t="shared" si="50"/>
        <v>2.4403600000019632E-3</v>
      </c>
      <c r="G690" s="22">
        <f>ABS(MA1SONY[[#This Row],[Erorr 1]])</f>
        <v>4.9400000000019872E-2</v>
      </c>
      <c r="H690" s="33">
        <f>MA1SONY[[#This Row],[Abs Erorr 1]]/MA1SONY[[#This Row],[Adj Close]]</f>
        <v>3.0319117922354748E-4</v>
      </c>
      <c r="I690" s="31">
        <f t="shared" si="53"/>
        <v>163.27596666666668</v>
      </c>
      <c r="J690" s="34">
        <f>(MA1SONY[[#This Row],[Adj Close]]-MA1SONY[[#This Row],[3-MA]])</f>
        <v>-0.3424666666666667</v>
      </c>
      <c r="K690" s="18">
        <f t="shared" si="52"/>
        <v>0.1172834177777778</v>
      </c>
      <c r="L690" s="18">
        <f>ABS(MA1SONY[[#This Row],[Erorr 2]])</f>
        <v>0.3424666666666667</v>
      </c>
      <c r="M690" s="33">
        <f>MA1SONY[[#This Row],[Abs Erorr 2]]/MA1SONY[[#This Row],[Adj Close]]</f>
        <v>2.1018800103518717E-3</v>
      </c>
      <c r="N690" s="31">
        <f t="shared" si="54"/>
        <v>161.82259999999999</v>
      </c>
      <c r="O690" s="35">
        <f>MA1SONY[[#This Row],[Adj Close]]-MA1SONY[[#This Row],[6-MA]]</f>
        <v>1.1109000000000151</v>
      </c>
      <c r="P690" s="18">
        <f>(MA1SONY[[#This Row],[Adj Close]]-N690)^2</f>
        <v>1.2340988100000336</v>
      </c>
      <c r="Q690" s="18">
        <f>ABS(MA1SONY[[#This Row],[Erorr 3]])</f>
        <v>1.1109000000000151</v>
      </c>
      <c r="R690" s="36">
        <f>MA1SONY[[#This Row],[Abs Erorr 3]]/MA1SONY[[#This Row],[Adj Close]]</f>
        <v>6.8181190485689866E-3</v>
      </c>
    </row>
    <row r="691" spans="2:18">
      <c r="B691" s="26">
        <v>44783.291666666664</v>
      </c>
      <c r="C691" s="22">
        <v>167.20140000000001</v>
      </c>
      <c r="D691" s="31">
        <f t="shared" si="51"/>
        <v>162.93350000000001</v>
      </c>
      <c r="E691" s="32">
        <f>MA1SONY[[#This Row],[Adj Close]]-MA1SONY[[#This Row],[Naive Trend ]]</f>
        <v>4.2678999999999974</v>
      </c>
      <c r="F691" s="22">
        <f t="shared" si="50"/>
        <v>18.214970409999978</v>
      </c>
      <c r="G691" s="22">
        <f>ABS(MA1SONY[[#This Row],[Erorr 1]])</f>
        <v>4.2678999999999974</v>
      </c>
      <c r="H691" s="33">
        <f>MA1SONY[[#This Row],[Abs Erorr 1]]/MA1SONY[[#This Row],[Adj Close]]</f>
        <v>2.5525503973052841E-2</v>
      </c>
      <c r="I691" s="31">
        <f t="shared" si="53"/>
        <v>163.05863333333332</v>
      </c>
      <c r="J691" s="34">
        <f>(MA1SONY[[#This Row],[Adj Close]]-MA1SONY[[#This Row],[3-MA]])</f>
        <v>4.142766666666688</v>
      </c>
      <c r="K691" s="18">
        <f t="shared" si="52"/>
        <v>17.162515654444622</v>
      </c>
      <c r="L691" s="18">
        <f>ABS(MA1SONY[[#This Row],[Erorr 2]])</f>
        <v>4.142766666666688</v>
      </c>
      <c r="M691" s="33">
        <f>MA1SONY[[#This Row],[Abs Erorr 2]]/MA1SONY[[#This Row],[Adj Close]]</f>
        <v>2.4777105135882164E-2</v>
      </c>
      <c r="N691" s="31">
        <f t="shared" si="54"/>
        <v>162.42098333333334</v>
      </c>
      <c r="O691" s="35">
        <f>MA1SONY[[#This Row],[Adj Close]]-MA1SONY[[#This Row],[6-MA]]</f>
        <v>4.7804166666666674</v>
      </c>
      <c r="P691" s="18">
        <f>(MA1SONY[[#This Row],[Adj Close]]-N691)^2</f>
        <v>22.852383506944452</v>
      </c>
      <c r="Q691" s="18">
        <f>ABS(MA1SONY[[#This Row],[Erorr 3]])</f>
        <v>4.7804166666666674</v>
      </c>
      <c r="R691" s="36">
        <f>MA1SONY[[#This Row],[Abs Erorr 3]]/MA1SONY[[#This Row],[Adj Close]]</f>
        <v>2.8590769375535535E-2</v>
      </c>
    </row>
    <row r="692" spans="2:18">
      <c r="B692" s="26">
        <v>44784.291666666664</v>
      </c>
      <c r="C692" s="22">
        <v>166.4605</v>
      </c>
      <c r="D692" s="31">
        <f t="shared" si="51"/>
        <v>167.20140000000001</v>
      </c>
      <c r="E692" s="32">
        <f>MA1SONY[[#This Row],[Adj Close]]-MA1SONY[[#This Row],[Naive Trend ]]</f>
        <v>-0.74090000000001055</v>
      </c>
      <c r="F692" s="22">
        <f t="shared" si="50"/>
        <v>0.54893281000001559</v>
      </c>
      <c r="G692" s="22">
        <f>ABS(MA1SONY[[#This Row],[Erorr 1]])</f>
        <v>0.74090000000001055</v>
      </c>
      <c r="H692" s="33">
        <f>MA1SONY[[#This Row],[Abs Erorr 1]]/MA1SONY[[#This Row],[Adj Close]]</f>
        <v>4.4509057704380951E-3</v>
      </c>
      <c r="I692" s="31">
        <f t="shared" si="53"/>
        <v>164.33966666666666</v>
      </c>
      <c r="J692" s="34">
        <f>(MA1SONY[[#This Row],[Adj Close]]-MA1SONY[[#This Row],[3-MA]])</f>
        <v>2.1208333333333371</v>
      </c>
      <c r="K692" s="18">
        <f t="shared" si="52"/>
        <v>4.4979340277777942</v>
      </c>
      <c r="L692" s="18">
        <f>ABS(MA1SONY[[#This Row],[Erorr 2]])</f>
        <v>2.1208333333333371</v>
      </c>
      <c r="M692" s="33">
        <f>MA1SONY[[#This Row],[Abs Erorr 2]]/MA1SONY[[#This Row],[Adj Close]]</f>
        <v>1.2740760320516503E-2</v>
      </c>
      <c r="N692" s="31">
        <f t="shared" si="54"/>
        <v>163.97733333333335</v>
      </c>
      <c r="O692" s="35">
        <f>MA1SONY[[#This Row],[Adj Close]]-MA1SONY[[#This Row],[6-MA]]</f>
        <v>2.4831666666666479</v>
      </c>
      <c r="P692" s="18">
        <f>(MA1SONY[[#This Row],[Adj Close]]-N692)^2</f>
        <v>6.1661166944443515</v>
      </c>
      <c r="Q692" s="18">
        <f>ABS(MA1SONY[[#This Row],[Erorr 3]])</f>
        <v>2.4831666666666479</v>
      </c>
      <c r="R692" s="36">
        <f>MA1SONY[[#This Row],[Abs Erorr 3]]/MA1SONY[[#This Row],[Adj Close]]</f>
        <v>1.4917452889223857E-2</v>
      </c>
    </row>
    <row r="693" spans="2:18">
      <c r="B693" s="26">
        <v>44785.291666666664</v>
      </c>
      <c r="C693" s="22">
        <v>170.02699999999999</v>
      </c>
      <c r="D693" s="31">
        <f t="shared" si="51"/>
        <v>166.4605</v>
      </c>
      <c r="E693" s="32">
        <f>MA1SONY[[#This Row],[Adj Close]]-MA1SONY[[#This Row],[Naive Trend ]]</f>
        <v>3.5664999999999907</v>
      </c>
      <c r="F693" s="22">
        <f t="shared" si="50"/>
        <v>12.719922249999934</v>
      </c>
      <c r="G693" s="22">
        <f>ABS(MA1SONY[[#This Row],[Erorr 1]])</f>
        <v>3.5664999999999907</v>
      </c>
      <c r="H693" s="33">
        <f>MA1SONY[[#This Row],[Abs Erorr 1]]/MA1SONY[[#This Row],[Adj Close]]</f>
        <v>2.0976080269604187E-2</v>
      </c>
      <c r="I693" s="31">
        <f t="shared" si="53"/>
        <v>165.5318</v>
      </c>
      <c r="J693" s="34">
        <f>(MA1SONY[[#This Row],[Adj Close]]-MA1SONY[[#This Row],[3-MA]])</f>
        <v>4.4951999999999828</v>
      </c>
      <c r="K693" s="18">
        <f t="shared" si="52"/>
        <v>20.206823039999843</v>
      </c>
      <c r="L693" s="18">
        <f>ABS(MA1SONY[[#This Row],[Erorr 2]])</f>
        <v>4.4951999999999828</v>
      </c>
      <c r="M693" s="33">
        <f>MA1SONY[[#This Row],[Abs Erorr 2]]/MA1SONY[[#This Row],[Adj Close]]</f>
        <v>2.6438153940256448E-2</v>
      </c>
      <c r="N693" s="31">
        <f t="shared" si="54"/>
        <v>164.40388333333334</v>
      </c>
      <c r="O693" s="35">
        <f>MA1SONY[[#This Row],[Adj Close]]-MA1SONY[[#This Row],[6-MA]]</f>
        <v>5.6231166666666468</v>
      </c>
      <c r="P693" s="18">
        <f>(MA1SONY[[#This Row],[Adj Close]]-N693)^2</f>
        <v>31.619441046944221</v>
      </c>
      <c r="Q693" s="18">
        <f>ABS(MA1SONY[[#This Row],[Erorr 3]])</f>
        <v>5.6231166666666468</v>
      </c>
      <c r="R693" s="36">
        <f>MA1SONY[[#This Row],[Abs Erorr 3]]/MA1SONY[[#This Row],[Adj Close]]</f>
        <v>3.3071904266185059E-2</v>
      </c>
    </row>
    <row r="694" spans="2:18">
      <c r="B694" s="26">
        <v>44788.291666666664</v>
      </c>
      <c r="C694" s="22">
        <v>171.10390000000001</v>
      </c>
      <c r="D694" s="31">
        <f t="shared" si="51"/>
        <v>170.02699999999999</v>
      </c>
      <c r="E694" s="32">
        <f>MA1SONY[[#This Row],[Adj Close]]-MA1SONY[[#This Row],[Naive Trend ]]</f>
        <v>1.0769000000000233</v>
      </c>
      <c r="F694" s="22">
        <f t="shared" si="50"/>
        <v>1.1597136100000502</v>
      </c>
      <c r="G694" s="22">
        <f>ABS(MA1SONY[[#This Row],[Erorr 1]])</f>
        <v>1.0769000000000233</v>
      </c>
      <c r="H694" s="33">
        <f>MA1SONY[[#This Row],[Abs Erorr 1]]/MA1SONY[[#This Row],[Adj Close]]</f>
        <v>6.2938366688311794E-3</v>
      </c>
      <c r="I694" s="31">
        <f t="shared" si="53"/>
        <v>167.8963</v>
      </c>
      <c r="J694" s="34">
        <f>(MA1SONY[[#This Row],[Adj Close]]-MA1SONY[[#This Row],[3-MA]])</f>
        <v>3.2076000000000136</v>
      </c>
      <c r="K694" s="18">
        <f t="shared" si="52"/>
        <v>10.288697760000087</v>
      </c>
      <c r="L694" s="18">
        <f>ABS(MA1SONY[[#This Row],[Erorr 2]])</f>
        <v>3.2076000000000136</v>
      </c>
      <c r="M694" s="33">
        <f>MA1SONY[[#This Row],[Abs Erorr 2]]/MA1SONY[[#This Row],[Adj Close]]</f>
        <v>1.874650431696772E-2</v>
      </c>
      <c r="N694" s="31">
        <f t="shared" si="54"/>
        <v>165.47746666666669</v>
      </c>
      <c r="O694" s="35">
        <f>MA1SONY[[#This Row],[Adj Close]]-MA1SONY[[#This Row],[6-MA]]</f>
        <v>5.6264333333333241</v>
      </c>
      <c r="P694" s="18">
        <f>(MA1SONY[[#This Row],[Adj Close]]-N694)^2</f>
        <v>31.65675205444434</v>
      </c>
      <c r="Q694" s="18">
        <f>ABS(MA1SONY[[#This Row],[Erorr 3]])</f>
        <v>5.6264333333333241</v>
      </c>
      <c r="R694" s="36">
        <f>MA1SONY[[#This Row],[Abs Erorr 3]]/MA1SONY[[#This Row],[Adj Close]]</f>
        <v>3.2883139036183999E-2</v>
      </c>
    </row>
    <row r="695" spans="2:18">
      <c r="B695" s="26">
        <v>44789.291666666664</v>
      </c>
      <c r="C695" s="22">
        <v>170.94579999999999</v>
      </c>
      <c r="D695" s="31">
        <f t="shared" si="51"/>
        <v>171.10390000000001</v>
      </c>
      <c r="E695" s="32">
        <f>MA1SONY[[#This Row],[Adj Close]]-MA1SONY[[#This Row],[Naive Trend ]]</f>
        <v>-0.15810000000001878</v>
      </c>
      <c r="F695" s="22">
        <f t="shared" si="50"/>
        <v>2.4995610000005938E-2</v>
      </c>
      <c r="G695" s="22">
        <f>ABS(MA1SONY[[#This Row],[Erorr 1]])</f>
        <v>0.15810000000001878</v>
      </c>
      <c r="H695" s="33">
        <f>MA1SONY[[#This Row],[Abs Erorr 1]]/MA1SONY[[#This Row],[Adj Close]]</f>
        <v>9.2485454453995817E-4</v>
      </c>
      <c r="I695" s="31">
        <f t="shared" si="53"/>
        <v>169.19713333333331</v>
      </c>
      <c r="J695" s="34">
        <f>(MA1SONY[[#This Row],[Adj Close]]-MA1SONY[[#This Row],[3-MA]])</f>
        <v>1.7486666666666792</v>
      </c>
      <c r="K695" s="18">
        <f t="shared" si="52"/>
        <v>3.0578351111111552</v>
      </c>
      <c r="L695" s="18">
        <f>ABS(MA1SONY[[#This Row],[Erorr 2]])</f>
        <v>1.7486666666666792</v>
      </c>
      <c r="M695" s="33">
        <f>MA1SONY[[#This Row],[Abs Erorr 2]]/MA1SONY[[#This Row],[Adj Close]]</f>
        <v>1.0229363147071641E-2</v>
      </c>
      <c r="N695" s="31">
        <f t="shared" si="54"/>
        <v>166.76840000000001</v>
      </c>
      <c r="O695" s="35">
        <f>MA1SONY[[#This Row],[Adj Close]]-MA1SONY[[#This Row],[6-MA]]</f>
        <v>4.1773999999999774</v>
      </c>
      <c r="P695" s="18">
        <f>(MA1SONY[[#This Row],[Adj Close]]-N695)^2</f>
        <v>17.450670759999809</v>
      </c>
      <c r="Q695" s="18">
        <f>ABS(MA1SONY[[#This Row],[Erorr 3]])</f>
        <v>4.1773999999999774</v>
      </c>
      <c r="R695" s="36">
        <f>MA1SONY[[#This Row],[Abs Erorr 3]]/MA1SONY[[#This Row],[Adj Close]]</f>
        <v>2.4436985290074268E-2</v>
      </c>
    </row>
    <row r="696" spans="2:18">
      <c r="B696" s="26">
        <v>44790.291666666664</v>
      </c>
      <c r="C696" s="22">
        <v>172.44749999999999</v>
      </c>
      <c r="D696" s="31">
        <f t="shared" si="51"/>
        <v>170.94579999999999</v>
      </c>
      <c r="E696" s="32">
        <f>MA1SONY[[#This Row],[Adj Close]]-MA1SONY[[#This Row],[Naive Trend ]]</f>
        <v>1.5016999999999996</v>
      </c>
      <c r="F696" s="22">
        <f t="shared" si="50"/>
        <v>2.255102889999999</v>
      </c>
      <c r="G696" s="22">
        <f>ABS(MA1SONY[[#This Row],[Erorr 1]])</f>
        <v>1.5016999999999996</v>
      </c>
      <c r="H696" s="33">
        <f>MA1SONY[[#This Row],[Abs Erorr 1]]/MA1SONY[[#This Row],[Adj Close]]</f>
        <v>8.7081575551979564E-3</v>
      </c>
      <c r="I696" s="31">
        <f t="shared" si="53"/>
        <v>170.69223333333332</v>
      </c>
      <c r="J696" s="34">
        <f>(MA1SONY[[#This Row],[Adj Close]]-MA1SONY[[#This Row],[3-MA]])</f>
        <v>1.755266666666671</v>
      </c>
      <c r="K696" s="18">
        <f t="shared" si="52"/>
        <v>3.0809610711111262</v>
      </c>
      <c r="L696" s="18">
        <f>ABS(MA1SONY[[#This Row],[Erorr 2]])</f>
        <v>1.755266666666671</v>
      </c>
      <c r="M696" s="33">
        <f>MA1SONY[[#This Row],[Abs Erorr 2]]/MA1SONY[[#This Row],[Adj Close]]</f>
        <v>1.0178556758820343E-2</v>
      </c>
      <c r="N696" s="31">
        <f t="shared" si="54"/>
        <v>168.11201666666668</v>
      </c>
      <c r="O696" s="35">
        <f>MA1SONY[[#This Row],[Adj Close]]-MA1SONY[[#This Row],[6-MA]]</f>
        <v>4.3354833333333147</v>
      </c>
      <c r="P696" s="18">
        <f>(MA1SONY[[#This Row],[Adj Close]]-N696)^2</f>
        <v>18.796415733610949</v>
      </c>
      <c r="Q696" s="18">
        <f>ABS(MA1SONY[[#This Row],[Erorr 3]])</f>
        <v>4.3354833333333147</v>
      </c>
      <c r="R696" s="36">
        <f>MA1SONY[[#This Row],[Abs Erorr 3]]/MA1SONY[[#This Row],[Adj Close]]</f>
        <v>2.5140888289672595E-2</v>
      </c>
    </row>
    <row r="697" spans="2:18">
      <c r="B697" s="26">
        <v>44791.291666666664</v>
      </c>
      <c r="C697" s="22">
        <v>172.0523</v>
      </c>
      <c r="D697" s="31">
        <f t="shared" si="51"/>
        <v>172.44749999999999</v>
      </c>
      <c r="E697" s="32">
        <f>MA1SONY[[#This Row],[Adj Close]]-MA1SONY[[#This Row],[Naive Trend ]]</f>
        <v>-0.39519999999998845</v>
      </c>
      <c r="F697" s="22">
        <f t="shared" si="50"/>
        <v>0.15618303999999086</v>
      </c>
      <c r="G697" s="22">
        <f>ABS(MA1SONY[[#This Row],[Erorr 1]])</f>
        <v>0.39519999999998845</v>
      </c>
      <c r="H697" s="33">
        <f>MA1SONY[[#This Row],[Abs Erorr 1]]/MA1SONY[[#This Row],[Adj Close]]</f>
        <v>2.2969759776532393E-3</v>
      </c>
      <c r="I697" s="31">
        <f t="shared" si="53"/>
        <v>171.49906666666666</v>
      </c>
      <c r="J697" s="34">
        <f>(MA1SONY[[#This Row],[Adj Close]]-MA1SONY[[#This Row],[3-MA]])</f>
        <v>0.55323333333333835</v>
      </c>
      <c r="K697" s="18">
        <f t="shared" si="52"/>
        <v>0.30606712111111667</v>
      </c>
      <c r="L697" s="18">
        <f>ABS(MA1SONY[[#This Row],[Erorr 2]])</f>
        <v>0.55323333333333835</v>
      </c>
      <c r="M697" s="33">
        <f>MA1SONY[[#This Row],[Abs Erorr 2]]/MA1SONY[[#This Row],[Adj Close]]</f>
        <v>3.2154951333596723E-3</v>
      </c>
      <c r="N697" s="31">
        <f t="shared" si="54"/>
        <v>169.69768333333332</v>
      </c>
      <c r="O697" s="35">
        <f>MA1SONY[[#This Row],[Adj Close]]-MA1SONY[[#This Row],[6-MA]]</f>
        <v>2.3546166666666863</v>
      </c>
      <c r="P697" s="18">
        <f>(MA1SONY[[#This Row],[Adj Close]]-N697)^2</f>
        <v>5.5442196469445371</v>
      </c>
      <c r="Q697" s="18">
        <f>ABS(MA1SONY[[#This Row],[Erorr 3]])</f>
        <v>2.3546166666666863</v>
      </c>
      <c r="R697" s="36">
        <f>MA1SONY[[#This Row],[Abs Erorr 3]]/MA1SONY[[#This Row],[Adj Close]]</f>
        <v>1.3685470445130268E-2</v>
      </c>
    </row>
    <row r="698" spans="2:18">
      <c r="B698" s="26">
        <v>44792.291666666664</v>
      </c>
      <c r="C698" s="22">
        <v>169.45400000000001</v>
      </c>
      <c r="D698" s="31">
        <f t="shared" si="51"/>
        <v>172.0523</v>
      </c>
      <c r="E698" s="32">
        <f>MA1SONY[[#This Row],[Adj Close]]-MA1SONY[[#This Row],[Naive Trend ]]</f>
        <v>-2.5982999999999947</v>
      </c>
      <c r="F698" s="22">
        <f t="shared" si="50"/>
        <v>6.7511628899999723</v>
      </c>
      <c r="G698" s="22">
        <f>ABS(MA1SONY[[#This Row],[Erorr 1]])</f>
        <v>2.5982999999999947</v>
      </c>
      <c r="H698" s="33">
        <f>MA1SONY[[#This Row],[Abs Erorr 1]]/MA1SONY[[#This Row],[Adj Close]]</f>
        <v>1.533336480696823E-2</v>
      </c>
      <c r="I698" s="31">
        <f t="shared" si="53"/>
        <v>171.8152</v>
      </c>
      <c r="J698" s="34">
        <f>(MA1SONY[[#This Row],[Adj Close]]-MA1SONY[[#This Row],[3-MA]])</f>
        <v>-2.3611999999999966</v>
      </c>
      <c r="K698" s="18">
        <f t="shared" si="52"/>
        <v>5.5752654399999839</v>
      </c>
      <c r="L698" s="18">
        <f>ABS(MA1SONY[[#This Row],[Erorr 2]])</f>
        <v>2.3611999999999966</v>
      </c>
      <c r="M698" s="33">
        <f>MA1SONY[[#This Row],[Abs Erorr 2]]/MA1SONY[[#This Row],[Adj Close]]</f>
        <v>1.3934165024136323E-2</v>
      </c>
      <c r="N698" s="31">
        <f t="shared" si="54"/>
        <v>170.50616666666667</v>
      </c>
      <c r="O698" s="35">
        <f>MA1SONY[[#This Row],[Adj Close]]-MA1SONY[[#This Row],[6-MA]]</f>
        <v>-1.0521666666666647</v>
      </c>
      <c r="P698" s="18">
        <f>(MA1SONY[[#This Row],[Adj Close]]-N698)^2</f>
        <v>1.1070546944444404</v>
      </c>
      <c r="Q698" s="18">
        <f>ABS(MA1SONY[[#This Row],[Erorr 3]])</f>
        <v>1.0521666666666647</v>
      </c>
      <c r="R698" s="36">
        <f>MA1SONY[[#This Row],[Abs Erorr 3]]/MA1SONY[[#This Row],[Adj Close]]</f>
        <v>6.2091580409235816E-3</v>
      </c>
    </row>
    <row r="699" spans="2:18">
      <c r="B699" s="26">
        <v>44795.291666666664</v>
      </c>
      <c r="C699" s="22">
        <v>165.55160000000001</v>
      </c>
      <c r="D699" s="31">
        <f t="shared" si="51"/>
        <v>169.45400000000001</v>
      </c>
      <c r="E699" s="32">
        <f>MA1SONY[[#This Row],[Adj Close]]-MA1SONY[[#This Row],[Naive Trend ]]</f>
        <v>-3.9024000000000001</v>
      </c>
      <c r="F699" s="22">
        <f t="shared" si="50"/>
        <v>15.228725760000001</v>
      </c>
      <c r="G699" s="22">
        <f>ABS(MA1SONY[[#This Row],[Erorr 1]])</f>
        <v>3.9024000000000001</v>
      </c>
      <c r="H699" s="33">
        <f>MA1SONY[[#This Row],[Abs Erorr 1]]/MA1SONY[[#This Row],[Adj Close]]</f>
        <v>2.3572106823491888E-2</v>
      </c>
      <c r="I699" s="31">
        <f t="shared" si="53"/>
        <v>171.31793333333334</v>
      </c>
      <c r="J699" s="34">
        <f>(MA1SONY[[#This Row],[Adj Close]]-MA1SONY[[#This Row],[3-MA]])</f>
        <v>-5.7663333333333355</v>
      </c>
      <c r="K699" s="18">
        <f t="shared" si="52"/>
        <v>33.250600111111133</v>
      </c>
      <c r="L699" s="18">
        <f>ABS(MA1SONY[[#This Row],[Erorr 2]])</f>
        <v>5.7663333333333355</v>
      </c>
      <c r="M699" s="33">
        <f>MA1SONY[[#This Row],[Abs Erorr 2]]/MA1SONY[[#This Row],[Adj Close]]</f>
        <v>3.4831033546841805E-2</v>
      </c>
      <c r="N699" s="31">
        <f t="shared" si="54"/>
        <v>171.00508333333332</v>
      </c>
      <c r="O699" s="35">
        <f>MA1SONY[[#This Row],[Adj Close]]-MA1SONY[[#This Row],[6-MA]]</f>
        <v>-5.4534833333333097</v>
      </c>
      <c r="P699" s="18">
        <f>(MA1SONY[[#This Row],[Adj Close]]-N699)^2</f>
        <v>29.740480466944188</v>
      </c>
      <c r="Q699" s="18">
        <f>ABS(MA1SONY[[#This Row],[Erorr 3]])</f>
        <v>5.4534833333333097</v>
      </c>
      <c r="R699" s="36">
        <f>MA1SONY[[#This Row],[Abs Erorr 3]]/MA1SONY[[#This Row],[Adj Close]]</f>
        <v>3.2941290409354604E-2</v>
      </c>
    </row>
    <row r="700" spans="2:18">
      <c r="B700" s="26">
        <v>44796.291666666664</v>
      </c>
      <c r="C700" s="22">
        <v>165.2157</v>
      </c>
      <c r="D700" s="31">
        <f t="shared" si="51"/>
        <v>165.55160000000001</v>
      </c>
      <c r="E700" s="32">
        <f>MA1SONY[[#This Row],[Adj Close]]-MA1SONY[[#This Row],[Naive Trend ]]</f>
        <v>-0.33590000000000941</v>
      </c>
      <c r="F700" s="22">
        <f t="shared" si="50"/>
        <v>0.11282881000000633</v>
      </c>
      <c r="G700" s="22">
        <f>ABS(MA1SONY[[#This Row],[Erorr 1]])</f>
        <v>0.33590000000000941</v>
      </c>
      <c r="H700" s="33">
        <f>MA1SONY[[#This Row],[Abs Erorr 1]]/MA1SONY[[#This Row],[Adj Close]]</f>
        <v>2.0330997598897041E-3</v>
      </c>
      <c r="I700" s="31">
        <f t="shared" si="53"/>
        <v>169.01930000000002</v>
      </c>
      <c r="J700" s="34">
        <f>(MA1SONY[[#This Row],[Adj Close]]-MA1SONY[[#This Row],[3-MA]])</f>
        <v>-3.8036000000000172</v>
      </c>
      <c r="K700" s="18">
        <f t="shared" si="52"/>
        <v>14.46737296000013</v>
      </c>
      <c r="L700" s="18">
        <f>ABS(MA1SONY[[#This Row],[Erorr 2]])</f>
        <v>3.8036000000000172</v>
      </c>
      <c r="M700" s="33">
        <f>MA1SONY[[#This Row],[Abs Erorr 2]]/MA1SONY[[#This Row],[Adj Close]]</f>
        <v>2.3022025146520683E-2</v>
      </c>
      <c r="N700" s="31">
        <f t="shared" si="54"/>
        <v>170.25918333333334</v>
      </c>
      <c r="O700" s="35">
        <f>MA1SONY[[#This Row],[Adj Close]]-MA1SONY[[#This Row],[6-MA]]</f>
        <v>-5.0434833333333415</v>
      </c>
      <c r="P700" s="18">
        <f>(MA1SONY[[#This Row],[Adj Close]]-N700)^2</f>
        <v>25.436724133611193</v>
      </c>
      <c r="Q700" s="18">
        <f>ABS(MA1SONY[[#This Row],[Erorr 3]])</f>
        <v>5.0434833333333415</v>
      </c>
      <c r="R700" s="36">
        <f>MA1SONY[[#This Row],[Abs Erorr 3]]/MA1SONY[[#This Row],[Adj Close]]</f>
        <v>3.0526658987816181E-2</v>
      </c>
    </row>
    <row r="701" spans="2:18">
      <c r="B701" s="26">
        <v>44797.291666666664</v>
      </c>
      <c r="C701" s="22">
        <v>165.512</v>
      </c>
      <c r="D701" s="31">
        <f t="shared" si="51"/>
        <v>165.2157</v>
      </c>
      <c r="E701" s="32">
        <f>MA1SONY[[#This Row],[Adj Close]]-MA1SONY[[#This Row],[Naive Trend ]]</f>
        <v>0.29630000000000223</v>
      </c>
      <c r="F701" s="22">
        <f t="shared" si="50"/>
        <v>8.7793690000001326E-2</v>
      </c>
      <c r="G701" s="22">
        <f>ABS(MA1SONY[[#This Row],[Erorr 1]])</f>
        <v>0.29630000000000223</v>
      </c>
      <c r="H701" s="33">
        <f>MA1SONY[[#This Row],[Abs Erorr 1]]/MA1SONY[[#This Row],[Adj Close]]</f>
        <v>1.7902025230799111E-3</v>
      </c>
      <c r="I701" s="31">
        <f t="shared" si="53"/>
        <v>166.74043333333336</v>
      </c>
      <c r="J701" s="34">
        <f>(MA1SONY[[#This Row],[Adj Close]]-MA1SONY[[#This Row],[3-MA]])</f>
        <v>-1.2284333333333564</v>
      </c>
      <c r="K701" s="18">
        <f t="shared" si="52"/>
        <v>1.5090484544445011</v>
      </c>
      <c r="L701" s="18">
        <f>ABS(MA1SONY[[#This Row],[Erorr 2]])</f>
        <v>1.2284333333333564</v>
      </c>
      <c r="M701" s="33">
        <f>MA1SONY[[#This Row],[Abs Erorr 2]]/MA1SONY[[#This Row],[Adj Close]]</f>
        <v>7.4220197528478684E-3</v>
      </c>
      <c r="N701" s="31">
        <f t="shared" si="54"/>
        <v>169.27781666666667</v>
      </c>
      <c r="O701" s="35">
        <f>MA1SONY[[#This Row],[Adj Close]]-MA1SONY[[#This Row],[6-MA]]</f>
        <v>-3.7658166666666659</v>
      </c>
      <c r="P701" s="18">
        <f>(MA1SONY[[#This Row],[Adj Close]]-N701)^2</f>
        <v>14.18137516694444</v>
      </c>
      <c r="Q701" s="18">
        <f>ABS(MA1SONY[[#This Row],[Erorr 3]])</f>
        <v>3.7658166666666659</v>
      </c>
      <c r="R701" s="36">
        <f>MA1SONY[[#This Row],[Abs Erorr 3]]/MA1SONY[[#This Row],[Adj Close]]</f>
        <v>2.2752529524546049E-2</v>
      </c>
    </row>
    <row r="702" spans="2:18">
      <c r="B702" s="26">
        <v>44798.291666666664</v>
      </c>
      <c r="C702" s="22">
        <v>167.9819</v>
      </c>
      <c r="D702" s="31">
        <f t="shared" si="51"/>
        <v>165.512</v>
      </c>
      <c r="E702" s="32">
        <f>MA1SONY[[#This Row],[Adj Close]]-MA1SONY[[#This Row],[Naive Trend ]]</f>
        <v>2.4698999999999955</v>
      </c>
      <c r="F702" s="22">
        <f t="shared" si="50"/>
        <v>6.1004060099999782</v>
      </c>
      <c r="G702" s="22">
        <f>ABS(MA1SONY[[#This Row],[Erorr 1]])</f>
        <v>2.4698999999999955</v>
      </c>
      <c r="H702" s="33">
        <f>MA1SONY[[#This Row],[Abs Erorr 1]]/MA1SONY[[#This Row],[Adj Close]]</f>
        <v>1.4703369827344468E-2</v>
      </c>
      <c r="I702" s="31">
        <f t="shared" si="53"/>
        <v>165.42643333333334</v>
      </c>
      <c r="J702" s="34">
        <f>(MA1SONY[[#This Row],[Adj Close]]-MA1SONY[[#This Row],[3-MA]])</f>
        <v>2.5554666666666606</v>
      </c>
      <c r="K702" s="18">
        <f t="shared" si="52"/>
        <v>6.5304098844444134</v>
      </c>
      <c r="L702" s="18">
        <f>ABS(MA1SONY[[#This Row],[Erorr 2]])</f>
        <v>2.5554666666666606</v>
      </c>
      <c r="M702" s="33">
        <f>MA1SONY[[#This Row],[Abs Erorr 2]]/MA1SONY[[#This Row],[Adj Close]]</f>
        <v>1.5212750103830596E-2</v>
      </c>
      <c r="N702" s="31">
        <f t="shared" si="54"/>
        <v>168.37218333333331</v>
      </c>
      <c r="O702" s="35">
        <f>MA1SONY[[#This Row],[Adj Close]]-MA1SONY[[#This Row],[6-MA]]</f>
        <v>-0.39028333333331489</v>
      </c>
      <c r="P702" s="18">
        <f>(MA1SONY[[#This Row],[Adj Close]]-N702)^2</f>
        <v>0.15232108027776337</v>
      </c>
      <c r="Q702" s="18">
        <f>ABS(MA1SONY[[#This Row],[Erorr 3]])</f>
        <v>0.39028333333331489</v>
      </c>
      <c r="R702" s="36">
        <f>MA1SONY[[#This Row],[Abs Erorr 3]]/MA1SONY[[#This Row],[Adj Close]]</f>
        <v>2.3233653943270966E-3</v>
      </c>
    </row>
    <row r="703" spans="2:18">
      <c r="B703" s="26">
        <v>44799.291666666664</v>
      </c>
      <c r="C703" s="22">
        <v>161.6491</v>
      </c>
      <c r="D703" s="31">
        <f t="shared" si="51"/>
        <v>167.9819</v>
      </c>
      <c r="E703" s="32">
        <f>MA1SONY[[#This Row],[Adj Close]]-MA1SONY[[#This Row],[Naive Trend ]]</f>
        <v>-6.3327999999999918</v>
      </c>
      <c r="F703" s="22">
        <f t="shared" si="50"/>
        <v>40.104355839999897</v>
      </c>
      <c r="G703" s="22">
        <f>ABS(MA1SONY[[#This Row],[Erorr 1]])</f>
        <v>6.3327999999999918</v>
      </c>
      <c r="H703" s="33">
        <f>MA1SONY[[#This Row],[Abs Erorr 1]]/MA1SONY[[#This Row],[Adj Close]]</f>
        <v>3.9176215642400682E-2</v>
      </c>
      <c r="I703" s="31">
        <f t="shared" si="53"/>
        <v>166.23653333333334</v>
      </c>
      <c r="J703" s="34">
        <f>(MA1SONY[[#This Row],[Adj Close]]-MA1SONY[[#This Row],[3-MA]])</f>
        <v>-4.5874333333333368</v>
      </c>
      <c r="K703" s="18">
        <f t="shared" si="52"/>
        <v>21.044544587777811</v>
      </c>
      <c r="L703" s="18">
        <f>ABS(MA1SONY[[#This Row],[Erorr 2]])</f>
        <v>4.5874333333333368</v>
      </c>
      <c r="M703" s="33">
        <f>MA1SONY[[#This Row],[Abs Erorr 2]]/MA1SONY[[#This Row],[Adj Close]]</f>
        <v>2.8378959940595628E-2</v>
      </c>
      <c r="N703" s="31">
        <f t="shared" si="54"/>
        <v>167.62791666666666</v>
      </c>
      <c r="O703" s="35">
        <f>MA1SONY[[#This Row],[Adj Close]]-MA1SONY[[#This Row],[6-MA]]</f>
        <v>-5.9788166666666598</v>
      </c>
      <c r="P703" s="18">
        <f>(MA1SONY[[#This Row],[Adj Close]]-N703)^2</f>
        <v>35.746248733611026</v>
      </c>
      <c r="Q703" s="18">
        <f>ABS(MA1SONY[[#This Row],[Erorr 3]])</f>
        <v>5.9788166666666598</v>
      </c>
      <c r="R703" s="36">
        <f>MA1SONY[[#This Row],[Abs Erorr 3]]/MA1SONY[[#This Row],[Adj Close]]</f>
        <v>3.6986390067539253E-2</v>
      </c>
    </row>
    <row r="704" spans="2:18">
      <c r="B704" s="26">
        <v>44802.291666666664</v>
      </c>
      <c r="C704" s="22">
        <v>159.43610000000001</v>
      </c>
      <c r="D704" s="31">
        <f t="shared" si="51"/>
        <v>161.6491</v>
      </c>
      <c r="E704" s="32">
        <f>MA1SONY[[#This Row],[Adj Close]]-MA1SONY[[#This Row],[Naive Trend ]]</f>
        <v>-2.2129999999999939</v>
      </c>
      <c r="F704" s="22">
        <f t="shared" si="50"/>
        <v>4.8973689999999728</v>
      </c>
      <c r="G704" s="22">
        <f>ABS(MA1SONY[[#This Row],[Erorr 1]])</f>
        <v>2.2129999999999939</v>
      </c>
      <c r="H704" s="33">
        <f>MA1SONY[[#This Row],[Abs Erorr 1]]/MA1SONY[[#This Row],[Adj Close]]</f>
        <v>1.388016892033858E-2</v>
      </c>
      <c r="I704" s="31">
        <f t="shared" si="53"/>
        <v>165.04766666666669</v>
      </c>
      <c r="J704" s="34">
        <f>(MA1SONY[[#This Row],[Adj Close]]-MA1SONY[[#This Row],[3-MA]])</f>
        <v>-5.6115666666666755</v>
      </c>
      <c r="K704" s="18">
        <f t="shared" si="52"/>
        <v>31.489680454444542</v>
      </c>
      <c r="L704" s="18">
        <f>ABS(MA1SONY[[#This Row],[Erorr 2]])</f>
        <v>5.6115666666666755</v>
      </c>
      <c r="M704" s="33">
        <f>MA1SONY[[#This Row],[Abs Erorr 2]]/MA1SONY[[#This Row],[Adj Close]]</f>
        <v>3.519633675602122E-2</v>
      </c>
      <c r="N704" s="31">
        <f t="shared" si="54"/>
        <v>165.89405000000002</v>
      </c>
      <c r="O704" s="35">
        <f>MA1SONY[[#This Row],[Adj Close]]-MA1SONY[[#This Row],[6-MA]]</f>
        <v>-6.457950000000011</v>
      </c>
      <c r="P704" s="18">
        <f>(MA1SONY[[#This Row],[Adj Close]]-N704)^2</f>
        <v>41.705118202500138</v>
      </c>
      <c r="Q704" s="18">
        <f>ABS(MA1SONY[[#This Row],[Erorr 3]])</f>
        <v>6.457950000000011</v>
      </c>
      <c r="R704" s="36">
        <f>MA1SONY[[#This Row],[Abs Erorr 3]]/MA1SONY[[#This Row],[Adj Close]]</f>
        <v>4.050494210533255E-2</v>
      </c>
    </row>
    <row r="705" spans="2:18">
      <c r="B705" s="26">
        <v>44803.291666666664</v>
      </c>
      <c r="C705" s="22">
        <v>156.99590000000001</v>
      </c>
      <c r="D705" s="31">
        <f t="shared" si="51"/>
        <v>159.43610000000001</v>
      </c>
      <c r="E705" s="32">
        <f>MA1SONY[[#This Row],[Adj Close]]-MA1SONY[[#This Row],[Naive Trend ]]</f>
        <v>-2.4402000000000044</v>
      </c>
      <c r="F705" s="22">
        <f t="shared" si="50"/>
        <v>5.9545760400000214</v>
      </c>
      <c r="G705" s="22">
        <f>ABS(MA1SONY[[#This Row],[Erorr 1]])</f>
        <v>2.4402000000000044</v>
      </c>
      <c r="H705" s="33">
        <f>MA1SONY[[#This Row],[Abs Erorr 1]]/MA1SONY[[#This Row],[Adj Close]]</f>
        <v>1.5543081061352585E-2</v>
      </c>
      <c r="I705" s="31">
        <f t="shared" si="53"/>
        <v>163.02236666666667</v>
      </c>
      <c r="J705" s="34">
        <f>(MA1SONY[[#This Row],[Adj Close]]-MA1SONY[[#This Row],[3-MA]])</f>
        <v>-6.0264666666666642</v>
      </c>
      <c r="K705" s="18">
        <f t="shared" si="52"/>
        <v>36.318300484444414</v>
      </c>
      <c r="L705" s="18">
        <f>ABS(MA1SONY[[#This Row],[Erorr 2]])</f>
        <v>6.0264666666666642</v>
      </c>
      <c r="M705" s="33">
        <f>MA1SONY[[#This Row],[Abs Erorr 2]]/MA1SONY[[#This Row],[Adj Close]]</f>
        <v>3.8386140444856609E-2</v>
      </c>
      <c r="N705" s="31">
        <f t="shared" si="54"/>
        <v>164.22439999999997</v>
      </c>
      <c r="O705" s="35">
        <f>MA1SONY[[#This Row],[Adj Close]]-MA1SONY[[#This Row],[6-MA]]</f>
        <v>-7.2284999999999684</v>
      </c>
      <c r="P705" s="18">
        <f>(MA1SONY[[#This Row],[Adj Close]]-N705)^2</f>
        <v>52.25121224999954</v>
      </c>
      <c r="Q705" s="18">
        <f>ABS(MA1SONY[[#This Row],[Erorr 3]])</f>
        <v>7.2284999999999684</v>
      </c>
      <c r="R705" s="36">
        <f>MA1SONY[[#This Row],[Abs Erorr 3]]/MA1SONY[[#This Row],[Adj Close]]</f>
        <v>4.6042603660350165E-2</v>
      </c>
    </row>
    <row r="706" spans="2:18">
      <c r="B706" s="26">
        <v>44804.291666666664</v>
      </c>
      <c r="C706" s="22">
        <v>155.3262</v>
      </c>
      <c r="D706" s="31">
        <f t="shared" si="51"/>
        <v>156.99590000000001</v>
      </c>
      <c r="E706" s="32">
        <f>MA1SONY[[#This Row],[Adj Close]]-MA1SONY[[#This Row],[Naive Trend ]]</f>
        <v>-1.669700000000006</v>
      </c>
      <c r="F706" s="22">
        <f t="shared" si="50"/>
        <v>2.7878980900000201</v>
      </c>
      <c r="G706" s="22">
        <f>ABS(MA1SONY[[#This Row],[Erorr 1]])</f>
        <v>1.669700000000006</v>
      </c>
      <c r="H706" s="33">
        <f>MA1SONY[[#This Row],[Abs Erorr 1]]/MA1SONY[[#This Row],[Adj Close]]</f>
        <v>1.0749635283680448E-2</v>
      </c>
      <c r="I706" s="31">
        <f t="shared" si="53"/>
        <v>159.36036666666666</v>
      </c>
      <c r="J706" s="34">
        <f>(MA1SONY[[#This Row],[Adj Close]]-MA1SONY[[#This Row],[3-MA]])</f>
        <v>-4.034166666666664</v>
      </c>
      <c r="K706" s="18">
        <f t="shared" si="52"/>
        <v>16.274500694444423</v>
      </c>
      <c r="L706" s="18">
        <f>ABS(MA1SONY[[#This Row],[Erorr 2]])</f>
        <v>4.034166666666664</v>
      </c>
      <c r="M706" s="33">
        <f>MA1SONY[[#This Row],[Abs Erorr 2]]/MA1SONY[[#This Row],[Adj Close]]</f>
        <v>2.5972222758727528E-2</v>
      </c>
      <c r="N706" s="31">
        <f t="shared" si="54"/>
        <v>162.79845</v>
      </c>
      <c r="O706" s="35">
        <f>MA1SONY[[#This Row],[Adj Close]]-MA1SONY[[#This Row],[6-MA]]</f>
        <v>-7.4722500000000025</v>
      </c>
      <c r="P706" s="18">
        <f>(MA1SONY[[#This Row],[Adj Close]]-N706)^2</f>
        <v>55.83452006250004</v>
      </c>
      <c r="Q706" s="18">
        <f>ABS(MA1SONY[[#This Row],[Erorr 3]])</f>
        <v>7.4722500000000025</v>
      </c>
      <c r="R706" s="36">
        <f>MA1SONY[[#This Row],[Abs Erorr 3]]/MA1SONY[[#This Row],[Adj Close]]</f>
        <v>4.8106822931353516E-2</v>
      </c>
    </row>
    <row r="707" spans="2:18">
      <c r="B707" s="26">
        <v>44805.291666666664</v>
      </c>
      <c r="C707" s="22">
        <v>156.0573</v>
      </c>
      <c r="D707" s="31">
        <f t="shared" si="51"/>
        <v>155.3262</v>
      </c>
      <c r="E707" s="32">
        <f>MA1SONY[[#This Row],[Adj Close]]-MA1SONY[[#This Row],[Naive Trend ]]</f>
        <v>0.73109999999999786</v>
      </c>
      <c r="F707" s="22">
        <f t="shared" si="50"/>
        <v>0.5345072099999969</v>
      </c>
      <c r="G707" s="22">
        <f>ABS(MA1SONY[[#This Row],[Erorr 1]])</f>
        <v>0.73109999999999786</v>
      </c>
      <c r="H707" s="33">
        <f>MA1SONY[[#This Row],[Abs Erorr 1]]/MA1SONY[[#This Row],[Adj Close]]</f>
        <v>4.6848176919631309E-3</v>
      </c>
      <c r="I707" s="31">
        <f t="shared" si="53"/>
        <v>157.25273333333334</v>
      </c>
      <c r="J707" s="34">
        <f>(MA1SONY[[#This Row],[Adj Close]]-MA1SONY[[#This Row],[3-MA]])</f>
        <v>-1.1954333333333409</v>
      </c>
      <c r="K707" s="18">
        <f t="shared" si="52"/>
        <v>1.4290608544444625</v>
      </c>
      <c r="L707" s="18">
        <f>ABS(MA1SONY[[#This Row],[Erorr 2]])</f>
        <v>1.1954333333333409</v>
      </c>
      <c r="M707" s="33">
        <f>MA1SONY[[#This Row],[Abs Erorr 2]]/MA1SONY[[#This Row],[Adj Close]]</f>
        <v>7.6602205301087543E-3</v>
      </c>
      <c r="N707" s="31">
        <f t="shared" si="54"/>
        <v>161.15020000000001</v>
      </c>
      <c r="O707" s="35">
        <f>MA1SONY[[#This Row],[Adj Close]]-MA1SONY[[#This Row],[6-MA]]</f>
        <v>-5.0929000000000144</v>
      </c>
      <c r="P707" s="18">
        <f>(MA1SONY[[#This Row],[Adj Close]]-N707)^2</f>
        <v>25.937630410000146</v>
      </c>
      <c r="Q707" s="18">
        <f>ABS(MA1SONY[[#This Row],[Erorr 3]])</f>
        <v>5.0929000000000144</v>
      </c>
      <c r="R707" s="36">
        <f>MA1SONY[[#This Row],[Abs Erorr 3]]/MA1SONY[[#This Row],[Adj Close]]</f>
        <v>3.2634807855832532E-2</v>
      </c>
    </row>
    <row r="708" spans="2:18">
      <c r="B708" s="26">
        <v>44806.291666666664</v>
      </c>
      <c r="C708" s="22">
        <v>153.9332</v>
      </c>
      <c r="D708" s="31">
        <f t="shared" si="51"/>
        <v>156.0573</v>
      </c>
      <c r="E708" s="32">
        <f>MA1SONY[[#This Row],[Adj Close]]-MA1SONY[[#This Row],[Naive Trend ]]</f>
        <v>-2.1240999999999985</v>
      </c>
      <c r="F708" s="22">
        <f t="shared" ref="F708:F771" si="55">(C708-D708)^2</f>
        <v>4.5118008099999942</v>
      </c>
      <c r="G708" s="22">
        <f>ABS(MA1SONY[[#This Row],[Erorr 1]])</f>
        <v>2.1240999999999985</v>
      </c>
      <c r="H708" s="33">
        <f>MA1SONY[[#This Row],[Abs Erorr 1]]/MA1SONY[[#This Row],[Adj Close]]</f>
        <v>1.3798842614848509E-2</v>
      </c>
      <c r="I708" s="31">
        <f t="shared" si="53"/>
        <v>156.12646666666666</v>
      </c>
      <c r="J708" s="34">
        <f>(MA1SONY[[#This Row],[Adj Close]]-MA1SONY[[#This Row],[3-MA]])</f>
        <v>-2.1932666666666591</v>
      </c>
      <c r="K708" s="18">
        <f t="shared" si="52"/>
        <v>4.8104186711110781</v>
      </c>
      <c r="L708" s="18">
        <f>ABS(MA1SONY[[#This Row],[Erorr 2]])</f>
        <v>2.1932666666666591</v>
      </c>
      <c r="M708" s="33">
        <f>MA1SONY[[#This Row],[Abs Erorr 2]]/MA1SONY[[#This Row],[Adj Close]]</f>
        <v>1.4248171717775367E-2</v>
      </c>
      <c r="N708" s="31">
        <f t="shared" si="54"/>
        <v>159.57441666666668</v>
      </c>
      <c r="O708" s="35">
        <f>MA1SONY[[#This Row],[Adj Close]]-MA1SONY[[#This Row],[6-MA]]</f>
        <v>-5.6412166666666792</v>
      </c>
      <c r="P708" s="18">
        <f>(MA1SONY[[#This Row],[Adj Close]]-N708)^2</f>
        <v>31.823325480277919</v>
      </c>
      <c r="Q708" s="18">
        <f>ABS(MA1SONY[[#This Row],[Erorr 3]])</f>
        <v>5.6412166666666792</v>
      </c>
      <c r="R708" s="36">
        <f>MA1SONY[[#This Row],[Abs Erorr 3]]/MA1SONY[[#This Row],[Adj Close]]</f>
        <v>3.6647173362644829E-2</v>
      </c>
    </row>
    <row r="709" spans="2:18">
      <c r="B709" s="26">
        <v>44810.291666666664</v>
      </c>
      <c r="C709" s="22">
        <v>152.6686</v>
      </c>
      <c r="D709" s="31">
        <f t="shared" ref="D709:D772" si="56">C708</f>
        <v>153.9332</v>
      </c>
      <c r="E709" s="32">
        <f>MA1SONY[[#This Row],[Adj Close]]-MA1SONY[[#This Row],[Naive Trend ]]</f>
        <v>-1.2646000000000015</v>
      </c>
      <c r="F709" s="22">
        <f t="shared" si="55"/>
        <v>1.5992131600000037</v>
      </c>
      <c r="G709" s="22">
        <f>ABS(MA1SONY[[#This Row],[Erorr 1]])</f>
        <v>1.2646000000000015</v>
      </c>
      <c r="H709" s="33">
        <f>MA1SONY[[#This Row],[Abs Erorr 1]]/MA1SONY[[#This Row],[Adj Close]]</f>
        <v>8.2833012158361405E-3</v>
      </c>
      <c r="I709" s="31">
        <f t="shared" si="53"/>
        <v>155.10556666666668</v>
      </c>
      <c r="J709" s="34">
        <f>(MA1SONY[[#This Row],[Adj Close]]-MA1SONY[[#This Row],[3-MA]])</f>
        <v>-2.4369666666666774</v>
      </c>
      <c r="K709" s="18">
        <f t="shared" si="52"/>
        <v>5.9388065344444962</v>
      </c>
      <c r="L709" s="18">
        <f>ABS(MA1SONY[[#This Row],[Erorr 2]])</f>
        <v>2.4369666666666774</v>
      </c>
      <c r="M709" s="33">
        <f>MA1SONY[[#This Row],[Abs Erorr 2]]/MA1SONY[[#This Row],[Adj Close]]</f>
        <v>1.596246161074823E-2</v>
      </c>
      <c r="N709" s="31">
        <f t="shared" si="54"/>
        <v>157.23296666666667</v>
      </c>
      <c r="O709" s="35">
        <f>MA1SONY[[#This Row],[Adj Close]]-MA1SONY[[#This Row],[6-MA]]</f>
        <v>-4.5643666666666718</v>
      </c>
      <c r="P709" s="18">
        <f>(MA1SONY[[#This Row],[Adj Close]]-N709)^2</f>
        <v>20.833443067777825</v>
      </c>
      <c r="Q709" s="18">
        <f>ABS(MA1SONY[[#This Row],[Erorr 3]])</f>
        <v>4.5643666666666718</v>
      </c>
      <c r="R709" s="36">
        <f>MA1SONY[[#This Row],[Abs Erorr 3]]/MA1SONY[[#This Row],[Adj Close]]</f>
        <v>2.9897219642196705E-2</v>
      </c>
    </row>
    <row r="710" spans="2:18">
      <c r="B710" s="26">
        <v>44811.291666666664</v>
      </c>
      <c r="C710" s="22">
        <v>154.0814</v>
      </c>
      <c r="D710" s="31">
        <f t="shared" si="56"/>
        <v>152.6686</v>
      </c>
      <c r="E710" s="32">
        <f>MA1SONY[[#This Row],[Adj Close]]-MA1SONY[[#This Row],[Naive Trend ]]</f>
        <v>1.4128000000000043</v>
      </c>
      <c r="F710" s="22">
        <f t="shared" si="55"/>
        <v>1.9960038400000122</v>
      </c>
      <c r="G710" s="22">
        <f>ABS(MA1SONY[[#This Row],[Erorr 1]])</f>
        <v>1.4128000000000043</v>
      </c>
      <c r="H710" s="33">
        <f>MA1SONY[[#This Row],[Abs Erorr 1]]/MA1SONY[[#This Row],[Adj Close]]</f>
        <v>9.1691794077676109E-3</v>
      </c>
      <c r="I710" s="31">
        <f t="shared" si="53"/>
        <v>154.21969999999999</v>
      </c>
      <c r="J710" s="34">
        <f>(MA1SONY[[#This Row],[Adj Close]]-MA1SONY[[#This Row],[3-MA]])</f>
        <v>-0.13829999999998677</v>
      </c>
      <c r="K710" s="18">
        <f t="shared" ref="K710:K773" si="57">(C710-I710)^2</f>
        <v>1.912688999999634E-2</v>
      </c>
      <c r="L710" s="18">
        <f>ABS(MA1SONY[[#This Row],[Erorr 2]])</f>
        <v>0.13829999999998677</v>
      </c>
      <c r="M710" s="33">
        <f>MA1SONY[[#This Row],[Abs Erorr 2]]/MA1SONY[[#This Row],[Adj Close]]</f>
        <v>8.9757751422291576E-4</v>
      </c>
      <c r="N710" s="31">
        <f t="shared" si="54"/>
        <v>155.73621666666665</v>
      </c>
      <c r="O710" s="35">
        <f>MA1SONY[[#This Row],[Adj Close]]-MA1SONY[[#This Row],[6-MA]]</f>
        <v>-1.6548166666666475</v>
      </c>
      <c r="P710" s="18">
        <f>(MA1SONY[[#This Row],[Adj Close]]-N710)^2</f>
        <v>2.7384182002777142</v>
      </c>
      <c r="Q710" s="18">
        <f>ABS(MA1SONY[[#This Row],[Erorr 3]])</f>
        <v>1.6548166666666475</v>
      </c>
      <c r="R710" s="36">
        <f>MA1SONY[[#This Row],[Abs Erorr 3]]/MA1SONY[[#This Row],[Adj Close]]</f>
        <v>1.0739885973690837E-2</v>
      </c>
    </row>
    <row r="711" spans="2:18">
      <c r="B711" s="26">
        <v>44812.291666666664</v>
      </c>
      <c r="C711" s="22">
        <v>152.59950000000001</v>
      </c>
      <c r="D711" s="31">
        <f t="shared" si="56"/>
        <v>154.0814</v>
      </c>
      <c r="E711" s="32">
        <f>MA1SONY[[#This Row],[Adj Close]]-MA1SONY[[#This Row],[Naive Trend ]]</f>
        <v>-1.481899999999996</v>
      </c>
      <c r="F711" s="22">
        <f t="shared" si="55"/>
        <v>2.1960276099999883</v>
      </c>
      <c r="G711" s="22">
        <f>ABS(MA1SONY[[#This Row],[Erorr 1]])</f>
        <v>1.481899999999996</v>
      </c>
      <c r="H711" s="33">
        <f>MA1SONY[[#This Row],[Abs Erorr 1]]/MA1SONY[[#This Row],[Adj Close]]</f>
        <v>9.7110409929259001E-3</v>
      </c>
      <c r="I711" s="31">
        <f t="shared" ref="I711:I774" si="58">AVERAGE(C708:C710)</f>
        <v>153.56106666666668</v>
      </c>
      <c r="J711" s="34">
        <f>(MA1SONY[[#This Row],[Adj Close]]-MA1SONY[[#This Row],[3-MA]])</f>
        <v>-0.96156666666666979</v>
      </c>
      <c r="K711" s="18">
        <f t="shared" si="57"/>
        <v>0.92461045444445045</v>
      </c>
      <c r="L711" s="18">
        <f>ABS(MA1SONY[[#This Row],[Erorr 2]])</f>
        <v>0.96156666666666979</v>
      </c>
      <c r="M711" s="33">
        <f>MA1SONY[[#This Row],[Abs Erorr 2]]/MA1SONY[[#This Row],[Adj Close]]</f>
        <v>6.3012438878677175E-3</v>
      </c>
      <c r="N711" s="31">
        <f t="shared" si="54"/>
        <v>154.84376666666665</v>
      </c>
      <c r="O711" s="35">
        <f>MA1SONY[[#This Row],[Adj Close]]-MA1SONY[[#This Row],[6-MA]]</f>
        <v>-2.2442666666666469</v>
      </c>
      <c r="P711" s="18">
        <f>(MA1SONY[[#This Row],[Adj Close]]-N711)^2</f>
        <v>5.0367328711110222</v>
      </c>
      <c r="Q711" s="18">
        <f>ABS(MA1SONY[[#This Row],[Erorr 3]])</f>
        <v>2.2442666666666469</v>
      </c>
      <c r="R711" s="36">
        <f>MA1SONY[[#This Row],[Abs Erorr 3]]/MA1SONY[[#This Row],[Adj Close]]</f>
        <v>1.470690707811393E-2</v>
      </c>
    </row>
    <row r="712" spans="2:18">
      <c r="B712" s="26">
        <v>44813.291666666664</v>
      </c>
      <c r="C712" s="22">
        <v>155.4744</v>
      </c>
      <c r="D712" s="31">
        <f t="shared" si="56"/>
        <v>152.59950000000001</v>
      </c>
      <c r="E712" s="32">
        <f>MA1SONY[[#This Row],[Adj Close]]-MA1SONY[[#This Row],[Naive Trend ]]</f>
        <v>2.8748999999999967</v>
      </c>
      <c r="F712" s="22">
        <f t="shared" si="55"/>
        <v>8.2650500099999817</v>
      </c>
      <c r="G712" s="22">
        <f>ABS(MA1SONY[[#This Row],[Erorr 1]])</f>
        <v>2.8748999999999967</v>
      </c>
      <c r="H712" s="33">
        <f>MA1SONY[[#This Row],[Abs Erorr 1]]/MA1SONY[[#This Row],[Adj Close]]</f>
        <v>1.8491147095598997E-2</v>
      </c>
      <c r="I712" s="31">
        <f t="shared" si="58"/>
        <v>153.1165</v>
      </c>
      <c r="J712" s="34">
        <f>(MA1SONY[[#This Row],[Adj Close]]-MA1SONY[[#This Row],[3-MA]])</f>
        <v>2.3579000000000008</v>
      </c>
      <c r="K712" s="18">
        <f t="shared" si="57"/>
        <v>5.5596924100000038</v>
      </c>
      <c r="L712" s="18">
        <f>ABS(MA1SONY[[#This Row],[Erorr 2]])</f>
        <v>2.3579000000000008</v>
      </c>
      <c r="M712" s="33">
        <f>MA1SONY[[#This Row],[Abs Erorr 2]]/MA1SONY[[#This Row],[Adj Close]]</f>
        <v>1.5165840807232578E-2</v>
      </c>
      <c r="N712" s="31">
        <f t="shared" si="54"/>
        <v>154.11103333333335</v>
      </c>
      <c r="O712" s="35">
        <f>MA1SONY[[#This Row],[Adj Close]]-MA1SONY[[#This Row],[6-MA]]</f>
        <v>1.36336666666665</v>
      </c>
      <c r="P712" s="18">
        <f>(MA1SONY[[#This Row],[Adj Close]]-N712)^2</f>
        <v>1.8587686677777322</v>
      </c>
      <c r="Q712" s="18">
        <f>ABS(MA1SONY[[#This Row],[Erorr 3]])</f>
        <v>1.36336666666665</v>
      </c>
      <c r="R712" s="36">
        <f>MA1SONY[[#This Row],[Abs Erorr 3]]/MA1SONY[[#This Row],[Adj Close]]</f>
        <v>8.76907495167468E-3</v>
      </c>
    </row>
    <row r="713" spans="2:18">
      <c r="B713" s="26">
        <v>44816.291666666664</v>
      </c>
      <c r="C713" s="22">
        <v>161.4614</v>
      </c>
      <c r="D713" s="31">
        <f t="shared" si="56"/>
        <v>155.4744</v>
      </c>
      <c r="E713" s="32">
        <f>MA1SONY[[#This Row],[Adj Close]]-MA1SONY[[#This Row],[Naive Trend ]]</f>
        <v>5.9869999999999948</v>
      </c>
      <c r="F713" s="22">
        <f t="shared" si="55"/>
        <v>35.844168999999937</v>
      </c>
      <c r="G713" s="22">
        <f>ABS(MA1SONY[[#This Row],[Erorr 1]])</f>
        <v>5.9869999999999948</v>
      </c>
      <c r="H713" s="33">
        <f>MA1SONY[[#This Row],[Abs Erorr 1]]/MA1SONY[[#This Row],[Adj Close]]</f>
        <v>3.7080069911446294E-2</v>
      </c>
      <c r="I713" s="31">
        <f t="shared" si="58"/>
        <v>154.05176666666668</v>
      </c>
      <c r="J713" s="34">
        <f>(MA1SONY[[#This Row],[Adj Close]]-MA1SONY[[#This Row],[3-MA]])</f>
        <v>7.4096333333333178</v>
      </c>
      <c r="K713" s="18">
        <f t="shared" si="57"/>
        <v>54.90266613444421</v>
      </c>
      <c r="L713" s="18">
        <f>ABS(MA1SONY[[#This Row],[Erorr 2]])</f>
        <v>7.4096333333333178</v>
      </c>
      <c r="M713" s="33">
        <f>MA1SONY[[#This Row],[Abs Erorr 2]]/MA1SONY[[#This Row],[Adj Close]]</f>
        <v>4.5891050946748377E-2</v>
      </c>
      <c r="N713" s="31">
        <f t="shared" si="54"/>
        <v>154.13573333333332</v>
      </c>
      <c r="O713" s="35">
        <f>MA1SONY[[#This Row],[Adj Close]]-MA1SONY[[#This Row],[6-MA]]</f>
        <v>7.3256666666666774</v>
      </c>
      <c r="P713" s="18">
        <f>(MA1SONY[[#This Row],[Adj Close]]-N713)^2</f>
        <v>53.665392111111267</v>
      </c>
      <c r="Q713" s="18">
        <f>ABS(MA1SONY[[#This Row],[Erorr 3]])</f>
        <v>7.3256666666666774</v>
      </c>
      <c r="R713" s="36">
        <f>MA1SONY[[#This Row],[Abs Erorr 3]]/MA1SONY[[#This Row],[Adj Close]]</f>
        <v>4.5371009211283175E-2</v>
      </c>
    </row>
    <row r="714" spans="2:18">
      <c r="B714" s="26">
        <v>44817.291666666664</v>
      </c>
      <c r="C714" s="22">
        <v>151.98689999999999</v>
      </c>
      <c r="D714" s="31">
        <f t="shared" si="56"/>
        <v>161.4614</v>
      </c>
      <c r="E714" s="32">
        <f>MA1SONY[[#This Row],[Adj Close]]-MA1SONY[[#This Row],[Naive Trend ]]</f>
        <v>-9.4745000000000061</v>
      </c>
      <c r="F714" s="22">
        <f t="shared" si="55"/>
        <v>89.766150250000123</v>
      </c>
      <c r="G714" s="22">
        <f>ABS(MA1SONY[[#This Row],[Erorr 1]])</f>
        <v>9.4745000000000061</v>
      </c>
      <c r="H714" s="33">
        <f>MA1SONY[[#This Row],[Abs Erorr 1]]/MA1SONY[[#This Row],[Adj Close]]</f>
        <v>6.2337609359754076E-2</v>
      </c>
      <c r="I714" s="31">
        <f t="shared" si="58"/>
        <v>156.51176666666666</v>
      </c>
      <c r="J714" s="34">
        <f>(MA1SONY[[#This Row],[Adj Close]]-MA1SONY[[#This Row],[3-MA]])</f>
        <v>-4.5248666666666679</v>
      </c>
      <c r="K714" s="18">
        <f t="shared" si="57"/>
        <v>20.474418351111122</v>
      </c>
      <c r="L714" s="18">
        <f>ABS(MA1SONY[[#This Row],[Erorr 2]])</f>
        <v>4.5248666666666679</v>
      </c>
      <c r="M714" s="33">
        <f>MA1SONY[[#This Row],[Abs Erorr 2]]/MA1SONY[[#This Row],[Adj Close]]</f>
        <v>2.9771425475923704E-2</v>
      </c>
      <c r="N714" s="31">
        <f t="shared" ref="N714:N777" si="59">AVERAGE(C708:C713)</f>
        <v>155.03641666666667</v>
      </c>
      <c r="O714" s="35">
        <f>MA1SONY[[#This Row],[Adj Close]]-MA1SONY[[#This Row],[6-MA]]</f>
        <v>-3.0495166666666762</v>
      </c>
      <c r="P714" s="18">
        <f>(MA1SONY[[#This Row],[Adj Close]]-N714)^2</f>
        <v>9.2995519002778355</v>
      </c>
      <c r="Q714" s="18">
        <f>ABS(MA1SONY[[#This Row],[Erorr 3]])</f>
        <v>3.0495166666666762</v>
      </c>
      <c r="R714" s="36">
        <f>MA1SONY[[#This Row],[Abs Erorr 3]]/MA1SONY[[#This Row],[Adj Close]]</f>
        <v>2.0064338878328831E-2</v>
      </c>
    </row>
    <row r="715" spans="2:18">
      <c r="B715" s="26">
        <v>44818.291666666664</v>
      </c>
      <c r="C715" s="22">
        <v>153.4392</v>
      </c>
      <c r="D715" s="31">
        <f t="shared" si="56"/>
        <v>151.98689999999999</v>
      </c>
      <c r="E715" s="32">
        <f>MA1SONY[[#This Row],[Adj Close]]-MA1SONY[[#This Row],[Naive Trend ]]</f>
        <v>1.4523000000000081</v>
      </c>
      <c r="F715" s="22">
        <f t="shared" si="55"/>
        <v>2.1091752900000236</v>
      </c>
      <c r="G715" s="22">
        <f>ABS(MA1SONY[[#This Row],[Erorr 1]])</f>
        <v>1.4523000000000081</v>
      </c>
      <c r="H715" s="33">
        <f>MA1SONY[[#This Row],[Abs Erorr 1]]/MA1SONY[[#This Row],[Adj Close]]</f>
        <v>9.4649867830385471E-3</v>
      </c>
      <c r="I715" s="31">
        <f t="shared" si="58"/>
        <v>156.30756666666665</v>
      </c>
      <c r="J715" s="34">
        <f>(MA1SONY[[#This Row],[Adj Close]]-MA1SONY[[#This Row],[3-MA]])</f>
        <v>-2.8683666666666454</v>
      </c>
      <c r="K715" s="18">
        <f t="shared" si="57"/>
        <v>8.2275273344443232</v>
      </c>
      <c r="L715" s="18">
        <f>ABS(MA1SONY[[#This Row],[Erorr 2]])</f>
        <v>2.8683666666666454</v>
      </c>
      <c r="M715" s="33">
        <f>MA1SONY[[#This Row],[Abs Erorr 2]]/MA1SONY[[#This Row],[Adj Close]]</f>
        <v>1.8693832258423176E-2</v>
      </c>
      <c r="N715" s="31">
        <f t="shared" si="59"/>
        <v>154.71203333333335</v>
      </c>
      <c r="O715" s="35">
        <f>MA1SONY[[#This Row],[Adj Close]]-MA1SONY[[#This Row],[6-MA]]</f>
        <v>-1.2728333333333524</v>
      </c>
      <c r="P715" s="18">
        <f>(MA1SONY[[#This Row],[Adj Close]]-N715)^2</f>
        <v>1.6201046944444928</v>
      </c>
      <c r="Q715" s="18">
        <f>ABS(MA1SONY[[#This Row],[Erorr 3]])</f>
        <v>1.2728333333333524</v>
      </c>
      <c r="R715" s="36">
        <f>MA1SONY[[#This Row],[Abs Erorr 3]]/MA1SONY[[#This Row],[Adj Close]]</f>
        <v>8.2953595517530881E-3</v>
      </c>
    </row>
    <row r="716" spans="2:18">
      <c r="B716" s="26">
        <v>44819.291666666664</v>
      </c>
      <c r="C716" s="22">
        <v>150.53460000000001</v>
      </c>
      <c r="D716" s="31">
        <f t="shared" si="56"/>
        <v>153.4392</v>
      </c>
      <c r="E716" s="32">
        <f>MA1SONY[[#This Row],[Adj Close]]-MA1SONY[[#This Row],[Naive Trend ]]</f>
        <v>-2.9045999999999879</v>
      </c>
      <c r="F716" s="22">
        <f t="shared" si="55"/>
        <v>8.4367011599999291</v>
      </c>
      <c r="G716" s="22">
        <f>ABS(MA1SONY[[#This Row],[Erorr 1]])</f>
        <v>2.9045999999999879</v>
      </c>
      <c r="H716" s="33">
        <f>MA1SONY[[#This Row],[Abs Erorr 1]]/MA1SONY[[#This Row],[Adj Close]]</f>
        <v>1.9295231793886505E-2</v>
      </c>
      <c r="I716" s="31">
        <f t="shared" si="58"/>
        <v>155.62916666666669</v>
      </c>
      <c r="J716" s="34">
        <f>(MA1SONY[[#This Row],[Adj Close]]-MA1SONY[[#This Row],[3-MA]])</f>
        <v>-5.0945666666666796</v>
      </c>
      <c r="K716" s="18">
        <f t="shared" si="57"/>
        <v>25.954609521111241</v>
      </c>
      <c r="L716" s="18">
        <f>ABS(MA1SONY[[#This Row],[Erorr 2]])</f>
        <v>5.0945666666666796</v>
      </c>
      <c r="M716" s="33">
        <f>MA1SONY[[#This Row],[Abs Erorr 2]]/MA1SONY[[#This Row],[Adj Close]]</f>
        <v>3.3843160752854685E-2</v>
      </c>
      <c r="N716" s="31">
        <f t="shared" si="59"/>
        <v>154.84046666666669</v>
      </c>
      <c r="O716" s="35">
        <f>MA1SONY[[#This Row],[Adj Close]]-MA1SONY[[#This Row],[6-MA]]</f>
        <v>-4.3058666666666738</v>
      </c>
      <c r="P716" s="18">
        <f>(MA1SONY[[#This Row],[Adj Close]]-N716)^2</f>
        <v>18.540487751111172</v>
      </c>
      <c r="Q716" s="18">
        <f>ABS(MA1SONY[[#This Row],[Erorr 3]])</f>
        <v>4.3058666666666738</v>
      </c>
      <c r="R716" s="36">
        <f>MA1SONY[[#This Row],[Abs Erorr 3]]/MA1SONY[[#This Row],[Adj Close]]</f>
        <v>2.8603833714419633E-2</v>
      </c>
    </row>
    <row r="717" spans="2:18">
      <c r="B717" s="26">
        <v>44820.291666666664</v>
      </c>
      <c r="C717" s="22">
        <v>148.88480000000001</v>
      </c>
      <c r="D717" s="31">
        <f t="shared" si="56"/>
        <v>150.53460000000001</v>
      </c>
      <c r="E717" s="32">
        <f>MA1SONY[[#This Row],[Adj Close]]-MA1SONY[[#This Row],[Naive Trend ]]</f>
        <v>-1.649799999999999</v>
      </c>
      <c r="F717" s="22">
        <f t="shared" si="55"/>
        <v>2.7218400399999969</v>
      </c>
      <c r="G717" s="22">
        <f>ABS(MA1SONY[[#This Row],[Erorr 1]])</f>
        <v>1.649799999999999</v>
      </c>
      <c r="H717" s="33">
        <f>MA1SONY[[#This Row],[Abs Erorr 1]]/MA1SONY[[#This Row],[Adj Close]]</f>
        <v>1.1081050584075734E-2</v>
      </c>
      <c r="I717" s="31">
        <f t="shared" si="58"/>
        <v>151.98690000000002</v>
      </c>
      <c r="J717" s="34">
        <f>(MA1SONY[[#This Row],[Adj Close]]-MA1SONY[[#This Row],[3-MA]])</f>
        <v>-3.1021000000000072</v>
      </c>
      <c r="K717" s="18">
        <f t="shared" si="57"/>
        <v>9.6230244100000437</v>
      </c>
      <c r="L717" s="18">
        <f>ABS(MA1SONY[[#This Row],[Erorr 2]])</f>
        <v>3.1021000000000072</v>
      </c>
      <c r="M717" s="33">
        <f>MA1SONY[[#This Row],[Abs Erorr 2]]/MA1SONY[[#This Row],[Adj Close]]</f>
        <v>2.0835572200788844E-2</v>
      </c>
      <c r="N717" s="31">
        <f t="shared" si="59"/>
        <v>154.24933333333334</v>
      </c>
      <c r="O717" s="35">
        <f>MA1SONY[[#This Row],[Adj Close]]-MA1SONY[[#This Row],[6-MA]]</f>
        <v>-5.3645333333333269</v>
      </c>
      <c r="P717" s="18">
        <f>(MA1SONY[[#This Row],[Adj Close]]-N717)^2</f>
        <v>28.778217884444377</v>
      </c>
      <c r="Q717" s="18">
        <f>ABS(MA1SONY[[#This Row],[Erorr 3]])</f>
        <v>5.3645333333333269</v>
      </c>
      <c r="R717" s="36">
        <f>MA1SONY[[#This Row],[Abs Erorr 3]]/MA1SONY[[#This Row],[Adj Close]]</f>
        <v>3.6031437281262603E-2</v>
      </c>
    </row>
    <row r="718" spans="2:18">
      <c r="B718" s="26">
        <v>44823.291666666664</v>
      </c>
      <c r="C718" s="22">
        <v>152.61920000000001</v>
      </c>
      <c r="D718" s="31">
        <f t="shared" si="56"/>
        <v>148.88480000000001</v>
      </c>
      <c r="E718" s="32">
        <f>MA1SONY[[#This Row],[Adj Close]]-MA1SONY[[#This Row],[Naive Trend ]]</f>
        <v>3.7343999999999937</v>
      </c>
      <c r="F718" s="22">
        <f t="shared" si="55"/>
        <v>13.945743359999954</v>
      </c>
      <c r="G718" s="22">
        <f>ABS(MA1SONY[[#This Row],[Erorr 1]])</f>
        <v>3.7343999999999937</v>
      </c>
      <c r="H718" s="33">
        <f>MA1SONY[[#This Row],[Abs Erorr 1]]/MA1SONY[[#This Row],[Adj Close]]</f>
        <v>2.4468743120131631E-2</v>
      </c>
      <c r="I718" s="31">
        <f t="shared" si="58"/>
        <v>150.95286666666667</v>
      </c>
      <c r="J718" s="34">
        <f>(MA1SONY[[#This Row],[Adj Close]]-MA1SONY[[#This Row],[3-MA]])</f>
        <v>1.6663333333333412</v>
      </c>
      <c r="K718" s="18">
        <f t="shared" si="57"/>
        <v>2.776666777777804</v>
      </c>
      <c r="L718" s="18">
        <f>ABS(MA1SONY[[#This Row],[Erorr 2]])</f>
        <v>1.6663333333333412</v>
      </c>
      <c r="M718" s="33">
        <f>MA1SONY[[#This Row],[Abs Erorr 2]]/MA1SONY[[#This Row],[Adj Close]]</f>
        <v>1.0918241828900565E-2</v>
      </c>
      <c r="N718" s="31">
        <f t="shared" si="59"/>
        <v>153.63021666666668</v>
      </c>
      <c r="O718" s="35">
        <f>MA1SONY[[#This Row],[Adj Close]]-MA1SONY[[#This Row],[6-MA]]</f>
        <v>-1.0110166666666771</v>
      </c>
      <c r="P718" s="18">
        <f>(MA1SONY[[#This Row],[Adj Close]]-N718)^2</f>
        <v>1.0221547002777989</v>
      </c>
      <c r="Q718" s="18">
        <f>ABS(MA1SONY[[#This Row],[Erorr 3]])</f>
        <v>1.0110166666666771</v>
      </c>
      <c r="R718" s="36">
        <f>MA1SONY[[#This Row],[Abs Erorr 3]]/MA1SONY[[#This Row],[Adj Close]]</f>
        <v>6.6244395637421573E-3</v>
      </c>
    </row>
    <row r="719" spans="2:18">
      <c r="B719" s="26">
        <v>44824.291666666664</v>
      </c>
      <c r="C719" s="22">
        <v>155.01009999999999</v>
      </c>
      <c r="D719" s="31">
        <f t="shared" si="56"/>
        <v>152.61920000000001</v>
      </c>
      <c r="E719" s="32">
        <f>MA1SONY[[#This Row],[Adj Close]]-MA1SONY[[#This Row],[Naive Trend ]]</f>
        <v>2.3908999999999878</v>
      </c>
      <c r="F719" s="22">
        <f t="shared" si="55"/>
        <v>5.7164028099999413</v>
      </c>
      <c r="G719" s="22">
        <f>ABS(MA1SONY[[#This Row],[Erorr 1]])</f>
        <v>2.3908999999999878</v>
      </c>
      <c r="H719" s="33">
        <f>MA1SONY[[#This Row],[Abs Erorr 1]]/MA1SONY[[#This Row],[Adj Close]]</f>
        <v>1.5424156232400262E-2</v>
      </c>
      <c r="I719" s="31">
        <f t="shared" si="58"/>
        <v>150.67953333333332</v>
      </c>
      <c r="J719" s="34">
        <f>(MA1SONY[[#This Row],[Adj Close]]-MA1SONY[[#This Row],[3-MA]])</f>
        <v>4.3305666666666696</v>
      </c>
      <c r="K719" s="18">
        <f t="shared" si="57"/>
        <v>18.753807654444469</v>
      </c>
      <c r="L719" s="18">
        <f>ABS(MA1SONY[[#This Row],[Erorr 2]])</f>
        <v>4.3305666666666696</v>
      </c>
      <c r="M719" s="33">
        <f>MA1SONY[[#This Row],[Abs Erorr 2]]/MA1SONY[[#This Row],[Adj Close]]</f>
        <v>2.7937319353169048E-2</v>
      </c>
      <c r="N719" s="31">
        <f t="shared" si="59"/>
        <v>153.15434999999999</v>
      </c>
      <c r="O719" s="35">
        <f>MA1SONY[[#This Row],[Adj Close]]-MA1SONY[[#This Row],[6-MA]]</f>
        <v>1.8557500000000005</v>
      </c>
      <c r="P719" s="18">
        <f>(MA1SONY[[#This Row],[Adj Close]]-N719)^2</f>
        <v>3.4438080625000018</v>
      </c>
      <c r="Q719" s="18">
        <f>ABS(MA1SONY[[#This Row],[Erorr 3]])</f>
        <v>1.8557500000000005</v>
      </c>
      <c r="R719" s="36">
        <f>MA1SONY[[#This Row],[Abs Erorr 3]]/MA1SONY[[#This Row],[Adj Close]]</f>
        <v>1.1971800547190154E-2</v>
      </c>
    </row>
    <row r="720" spans="2:18">
      <c r="B720" s="26">
        <v>44825.291666666664</v>
      </c>
      <c r="C720" s="22">
        <v>151.86840000000001</v>
      </c>
      <c r="D720" s="31">
        <f t="shared" si="56"/>
        <v>155.01009999999999</v>
      </c>
      <c r="E720" s="32">
        <f>MA1SONY[[#This Row],[Adj Close]]-MA1SONY[[#This Row],[Naive Trend ]]</f>
        <v>-3.1416999999999859</v>
      </c>
      <c r="F720" s="22">
        <f t="shared" si="55"/>
        <v>9.870278889999911</v>
      </c>
      <c r="G720" s="22">
        <f>ABS(MA1SONY[[#This Row],[Erorr 1]])</f>
        <v>3.1416999999999859</v>
      </c>
      <c r="H720" s="33">
        <f>MA1SONY[[#This Row],[Abs Erorr 1]]/MA1SONY[[#This Row],[Adj Close]]</f>
        <v>2.0686989525141409E-2</v>
      </c>
      <c r="I720" s="31">
        <f t="shared" si="58"/>
        <v>152.17136666666667</v>
      </c>
      <c r="J720" s="34">
        <f>(MA1SONY[[#This Row],[Adj Close]]-MA1SONY[[#This Row],[3-MA]])</f>
        <v>-0.30296666666666283</v>
      </c>
      <c r="K720" s="18">
        <f t="shared" si="57"/>
        <v>9.1788801111108792E-2</v>
      </c>
      <c r="L720" s="18">
        <f>ABS(MA1SONY[[#This Row],[Erorr 2]])</f>
        <v>0.30296666666666283</v>
      </c>
      <c r="M720" s="33">
        <f>MA1SONY[[#This Row],[Abs Erorr 2]]/MA1SONY[[#This Row],[Adj Close]]</f>
        <v>1.9949289428654203E-3</v>
      </c>
      <c r="N720" s="31">
        <f t="shared" si="59"/>
        <v>152.07913333333332</v>
      </c>
      <c r="O720" s="35">
        <f>MA1SONY[[#This Row],[Adj Close]]-MA1SONY[[#This Row],[6-MA]]</f>
        <v>-0.21073333333330879</v>
      </c>
      <c r="P720" s="18">
        <f>(MA1SONY[[#This Row],[Adj Close]]-N720)^2</f>
        <v>4.4408537777767432E-2</v>
      </c>
      <c r="Q720" s="18">
        <f>ABS(MA1SONY[[#This Row],[Erorr 3]])</f>
        <v>0.21073333333330879</v>
      </c>
      <c r="R720" s="36">
        <f>MA1SONY[[#This Row],[Abs Erorr 3]]/MA1SONY[[#This Row],[Adj Close]]</f>
        <v>1.3876048824726459E-3</v>
      </c>
    </row>
    <row r="721" spans="2:18">
      <c r="B721" s="26">
        <v>44826.291666666664</v>
      </c>
      <c r="C721" s="22">
        <v>150.90020000000001</v>
      </c>
      <c r="D721" s="31">
        <f t="shared" si="56"/>
        <v>151.86840000000001</v>
      </c>
      <c r="E721" s="32">
        <f>MA1SONY[[#This Row],[Adj Close]]-MA1SONY[[#This Row],[Naive Trend ]]</f>
        <v>-0.96819999999999595</v>
      </c>
      <c r="F721" s="22">
        <f t="shared" si="55"/>
        <v>0.93741123999999221</v>
      </c>
      <c r="G721" s="22">
        <f>ABS(MA1SONY[[#This Row],[Erorr 1]])</f>
        <v>0.96819999999999595</v>
      </c>
      <c r="H721" s="33">
        <f>MA1SONY[[#This Row],[Abs Erorr 1]]/MA1SONY[[#This Row],[Adj Close]]</f>
        <v>6.4161611449156187E-3</v>
      </c>
      <c r="I721" s="31">
        <f t="shared" si="58"/>
        <v>153.16589999999999</v>
      </c>
      <c r="J721" s="34">
        <f>(MA1SONY[[#This Row],[Adj Close]]-MA1SONY[[#This Row],[3-MA]])</f>
        <v>-2.2656999999999812</v>
      </c>
      <c r="K721" s="18">
        <f t="shared" si="57"/>
        <v>5.1333964899999147</v>
      </c>
      <c r="L721" s="18">
        <f>ABS(MA1SONY[[#This Row],[Erorr 2]])</f>
        <v>2.2656999999999812</v>
      </c>
      <c r="M721" s="33">
        <f>MA1SONY[[#This Row],[Abs Erorr 2]]/MA1SONY[[#This Row],[Adj Close]]</f>
        <v>1.5014559291505121E-2</v>
      </c>
      <c r="N721" s="31">
        <f t="shared" si="59"/>
        <v>152.05938333333333</v>
      </c>
      <c r="O721" s="35">
        <f>MA1SONY[[#This Row],[Adj Close]]-MA1SONY[[#This Row],[6-MA]]</f>
        <v>-1.159183333333317</v>
      </c>
      <c r="P721" s="18">
        <f>(MA1SONY[[#This Row],[Adj Close]]-N721)^2</f>
        <v>1.3437060002777399</v>
      </c>
      <c r="Q721" s="18">
        <f>ABS(MA1SONY[[#This Row],[Erorr 3]])</f>
        <v>1.159183333333317</v>
      </c>
      <c r="R721" s="36">
        <f>MA1SONY[[#This Row],[Abs Erorr 3]]/MA1SONY[[#This Row],[Adj Close]]</f>
        <v>7.6817879189909422E-3</v>
      </c>
    </row>
    <row r="722" spans="2:18">
      <c r="B722" s="26">
        <v>44827.291666666664</v>
      </c>
      <c r="C722" s="22">
        <v>148.61799999999999</v>
      </c>
      <c r="D722" s="31">
        <f t="shared" si="56"/>
        <v>150.90020000000001</v>
      </c>
      <c r="E722" s="32">
        <f>MA1SONY[[#This Row],[Adj Close]]-MA1SONY[[#This Row],[Naive Trend ]]</f>
        <v>-2.2822000000000173</v>
      </c>
      <c r="F722" s="22">
        <f t="shared" si="55"/>
        <v>5.2084368400000791</v>
      </c>
      <c r="G722" s="22">
        <f>ABS(MA1SONY[[#This Row],[Erorr 1]])</f>
        <v>2.2822000000000173</v>
      </c>
      <c r="H722" s="33">
        <f>MA1SONY[[#This Row],[Abs Erorr 1]]/MA1SONY[[#This Row],[Adj Close]]</f>
        <v>1.5356147976692039E-2</v>
      </c>
      <c r="I722" s="31">
        <f t="shared" si="58"/>
        <v>152.59290000000001</v>
      </c>
      <c r="J722" s="34">
        <f>(MA1SONY[[#This Row],[Adj Close]]-MA1SONY[[#This Row],[3-MA]])</f>
        <v>-3.9749000000000194</v>
      </c>
      <c r="K722" s="18">
        <f t="shared" si="57"/>
        <v>15.799830010000154</v>
      </c>
      <c r="L722" s="18">
        <f>ABS(MA1SONY[[#This Row],[Erorr 2]])</f>
        <v>3.9749000000000194</v>
      </c>
      <c r="M722" s="33">
        <f>MA1SONY[[#This Row],[Abs Erorr 2]]/MA1SONY[[#This Row],[Adj Close]]</f>
        <v>2.6745750851175629E-2</v>
      </c>
      <c r="N722" s="31">
        <f t="shared" si="59"/>
        <v>151.63621666666666</v>
      </c>
      <c r="O722" s="35">
        <f>MA1SONY[[#This Row],[Adj Close]]-MA1SONY[[#This Row],[6-MA]]</f>
        <v>-3.0182166666666603</v>
      </c>
      <c r="P722" s="18">
        <f>(MA1SONY[[#This Row],[Adj Close]]-N722)^2</f>
        <v>9.1096318469444064</v>
      </c>
      <c r="Q722" s="18">
        <f>ABS(MA1SONY[[#This Row],[Erorr 3]])</f>
        <v>3.0182166666666603</v>
      </c>
      <c r="R722" s="36">
        <f>MA1SONY[[#This Row],[Abs Erorr 3]]/MA1SONY[[#This Row],[Adj Close]]</f>
        <v>2.0308553921238749E-2</v>
      </c>
    </row>
    <row r="723" spans="2:18">
      <c r="B723" s="26">
        <v>44830.291666666664</v>
      </c>
      <c r="C723" s="22">
        <v>148.9539</v>
      </c>
      <c r="D723" s="31">
        <f t="shared" si="56"/>
        <v>148.61799999999999</v>
      </c>
      <c r="E723" s="32">
        <f>MA1SONY[[#This Row],[Adj Close]]-MA1SONY[[#This Row],[Naive Trend ]]</f>
        <v>0.33590000000000941</v>
      </c>
      <c r="F723" s="22">
        <f t="shared" si="55"/>
        <v>0.11282881000000633</v>
      </c>
      <c r="G723" s="22">
        <f>ABS(MA1SONY[[#This Row],[Erorr 1]])</f>
        <v>0.33590000000000941</v>
      </c>
      <c r="H723" s="33">
        <f>MA1SONY[[#This Row],[Abs Erorr 1]]/MA1SONY[[#This Row],[Adj Close]]</f>
        <v>2.2550601226286079E-3</v>
      </c>
      <c r="I723" s="31">
        <f t="shared" si="58"/>
        <v>150.4622</v>
      </c>
      <c r="J723" s="34">
        <f>(MA1SONY[[#This Row],[Adj Close]]-MA1SONY[[#This Row],[3-MA]])</f>
        <v>-1.5082999999999913</v>
      </c>
      <c r="K723" s="18">
        <f t="shared" si="57"/>
        <v>2.2749688899999736</v>
      </c>
      <c r="L723" s="18">
        <f>ABS(MA1SONY[[#This Row],[Erorr 2]])</f>
        <v>1.5082999999999913</v>
      </c>
      <c r="M723" s="33">
        <f>MA1SONY[[#This Row],[Abs Erorr 2]]/MA1SONY[[#This Row],[Adj Close]]</f>
        <v>1.0125951720632969E-2</v>
      </c>
      <c r="N723" s="31">
        <f t="shared" si="59"/>
        <v>151.31678333333332</v>
      </c>
      <c r="O723" s="35">
        <f>MA1SONY[[#This Row],[Adj Close]]-MA1SONY[[#This Row],[6-MA]]</f>
        <v>-2.3628833333333148</v>
      </c>
      <c r="P723" s="18">
        <f>(MA1SONY[[#This Row],[Adj Close]]-N723)^2</f>
        <v>5.5832176469443571</v>
      </c>
      <c r="Q723" s="18">
        <f>ABS(MA1SONY[[#This Row],[Erorr 3]])</f>
        <v>2.3628833333333148</v>
      </c>
      <c r="R723" s="36">
        <f>MA1SONY[[#This Row],[Abs Erorr 3]]/MA1SONY[[#This Row],[Adj Close]]</f>
        <v>1.5863185410609017E-2</v>
      </c>
    </row>
    <row r="724" spans="2:18">
      <c r="B724" s="26">
        <v>44831.291666666664</v>
      </c>
      <c r="C724" s="22">
        <v>149.93199999999999</v>
      </c>
      <c r="D724" s="31">
        <f t="shared" si="56"/>
        <v>148.9539</v>
      </c>
      <c r="E724" s="32">
        <f>MA1SONY[[#This Row],[Adj Close]]-MA1SONY[[#This Row],[Naive Trend ]]</f>
        <v>0.97809999999998354</v>
      </c>
      <c r="F724" s="22">
        <f t="shared" si="55"/>
        <v>0.95667960999996782</v>
      </c>
      <c r="G724" s="22">
        <f>ABS(MA1SONY[[#This Row],[Erorr 1]])</f>
        <v>0.97809999999998354</v>
      </c>
      <c r="H724" s="33">
        <f>MA1SONY[[#This Row],[Abs Erorr 1]]/MA1SONY[[#This Row],[Adj Close]]</f>
        <v>6.5236240428993382E-3</v>
      </c>
      <c r="I724" s="31">
        <f t="shared" si="58"/>
        <v>149.49069999999998</v>
      </c>
      <c r="J724" s="34">
        <f>(MA1SONY[[#This Row],[Adj Close]]-MA1SONY[[#This Row],[3-MA]])</f>
        <v>0.44130000000001246</v>
      </c>
      <c r="K724" s="18">
        <f t="shared" si="57"/>
        <v>0.19474569000001099</v>
      </c>
      <c r="L724" s="18">
        <f>ABS(MA1SONY[[#This Row],[Erorr 2]])</f>
        <v>0.44130000000001246</v>
      </c>
      <c r="M724" s="33">
        <f>MA1SONY[[#This Row],[Abs Erorr 2]]/MA1SONY[[#This Row],[Adj Close]]</f>
        <v>2.9433343115546546E-3</v>
      </c>
      <c r="N724" s="31">
        <f t="shared" si="59"/>
        <v>151.32830000000001</v>
      </c>
      <c r="O724" s="35">
        <f>MA1SONY[[#This Row],[Adj Close]]-MA1SONY[[#This Row],[6-MA]]</f>
        <v>-1.396300000000025</v>
      </c>
      <c r="P724" s="18">
        <f>(MA1SONY[[#This Row],[Adj Close]]-N724)^2</f>
        <v>1.9496536900000698</v>
      </c>
      <c r="Q724" s="18">
        <f>ABS(MA1SONY[[#This Row],[Erorr 3]])</f>
        <v>1.396300000000025</v>
      </c>
      <c r="R724" s="36">
        <f>MA1SONY[[#This Row],[Abs Erorr 3]]/MA1SONY[[#This Row],[Adj Close]]</f>
        <v>9.3128885094577885E-3</v>
      </c>
    </row>
    <row r="725" spans="2:18">
      <c r="B725" s="26">
        <v>44832.291666666664</v>
      </c>
      <c r="C725" s="22">
        <v>148.0351</v>
      </c>
      <c r="D725" s="31">
        <f t="shared" si="56"/>
        <v>149.93199999999999</v>
      </c>
      <c r="E725" s="32">
        <f>MA1SONY[[#This Row],[Adj Close]]-MA1SONY[[#This Row],[Naive Trend ]]</f>
        <v>-1.896899999999988</v>
      </c>
      <c r="F725" s="22">
        <f t="shared" si="55"/>
        <v>3.5982296099999544</v>
      </c>
      <c r="G725" s="22">
        <f>ABS(MA1SONY[[#This Row],[Erorr 1]])</f>
        <v>1.896899999999988</v>
      </c>
      <c r="H725" s="33">
        <f>MA1SONY[[#This Row],[Abs Erorr 1]]/MA1SONY[[#This Row],[Adj Close]]</f>
        <v>1.2813852930825109E-2</v>
      </c>
      <c r="I725" s="31">
        <f t="shared" si="58"/>
        <v>149.16796666666667</v>
      </c>
      <c r="J725" s="34">
        <f>(MA1SONY[[#This Row],[Adj Close]]-MA1SONY[[#This Row],[3-MA]])</f>
        <v>-1.132866666666672</v>
      </c>
      <c r="K725" s="18">
        <f t="shared" si="57"/>
        <v>1.2833868844444565</v>
      </c>
      <c r="L725" s="18">
        <f>ABS(MA1SONY[[#This Row],[Erorr 2]])</f>
        <v>1.132866666666672</v>
      </c>
      <c r="M725" s="33">
        <f>MA1SONY[[#This Row],[Abs Erorr 2]]/MA1SONY[[#This Row],[Adj Close]]</f>
        <v>7.6526895760983173E-3</v>
      </c>
      <c r="N725" s="31">
        <f t="shared" si="59"/>
        <v>150.88043333333334</v>
      </c>
      <c r="O725" s="35">
        <f>MA1SONY[[#This Row],[Adj Close]]-MA1SONY[[#This Row],[6-MA]]</f>
        <v>-2.8453333333333433</v>
      </c>
      <c r="P725" s="18">
        <f>(MA1SONY[[#This Row],[Adj Close]]-N725)^2</f>
        <v>8.0959217777778338</v>
      </c>
      <c r="Q725" s="18">
        <f>ABS(MA1SONY[[#This Row],[Erorr 3]])</f>
        <v>2.8453333333333433</v>
      </c>
      <c r="R725" s="36">
        <f>MA1SONY[[#This Row],[Abs Erorr 3]]/MA1SONY[[#This Row],[Adj Close]]</f>
        <v>1.9220666810326355E-2</v>
      </c>
    </row>
    <row r="726" spans="2:18">
      <c r="B726" s="26">
        <v>44833.291666666664</v>
      </c>
      <c r="C726" s="22">
        <v>140.7638</v>
      </c>
      <c r="D726" s="31">
        <f t="shared" si="56"/>
        <v>148.0351</v>
      </c>
      <c r="E726" s="32">
        <f>MA1SONY[[#This Row],[Adj Close]]-MA1SONY[[#This Row],[Naive Trend ]]</f>
        <v>-7.2712999999999965</v>
      </c>
      <c r="F726" s="22">
        <f t="shared" si="55"/>
        <v>52.87180368999995</v>
      </c>
      <c r="G726" s="22">
        <f>ABS(MA1SONY[[#This Row],[Erorr 1]])</f>
        <v>7.2712999999999965</v>
      </c>
      <c r="H726" s="33">
        <f>MA1SONY[[#This Row],[Abs Erorr 1]]/MA1SONY[[#This Row],[Adj Close]]</f>
        <v>5.1656036566219414E-2</v>
      </c>
      <c r="I726" s="31">
        <f t="shared" si="58"/>
        <v>148.97366666666667</v>
      </c>
      <c r="J726" s="34">
        <f>(MA1SONY[[#This Row],[Adj Close]]-MA1SONY[[#This Row],[3-MA]])</f>
        <v>-8.2098666666666702</v>
      </c>
      <c r="K726" s="18">
        <f t="shared" si="57"/>
        <v>67.401910684444502</v>
      </c>
      <c r="L726" s="18">
        <f>ABS(MA1SONY[[#This Row],[Erorr 2]])</f>
        <v>8.2098666666666702</v>
      </c>
      <c r="M726" s="33">
        <f>MA1SONY[[#This Row],[Abs Erorr 2]]/MA1SONY[[#This Row],[Adj Close]]</f>
        <v>5.8323707278907434E-2</v>
      </c>
      <c r="N726" s="31">
        <f t="shared" si="59"/>
        <v>149.71793333333335</v>
      </c>
      <c r="O726" s="35">
        <f>MA1SONY[[#This Row],[Adj Close]]-MA1SONY[[#This Row],[6-MA]]</f>
        <v>-8.9541333333333455</v>
      </c>
      <c r="P726" s="18">
        <f>(MA1SONY[[#This Row],[Adj Close]]-N726)^2</f>
        <v>80.176503751111326</v>
      </c>
      <c r="Q726" s="18">
        <f>ABS(MA1SONY[[#This Row],[Erorr 3]])</f>
        <v>8.9541333333333455</v>
      </c>
      <c r="R726" s="36">
        <f>MA1SONY[[#This Row],[Abs Erorr 3]]/MA1SONY[[#This Row],[Adj Close]]</f>
        <v>6.3611051515612291E-2</v>
      </c>
    </row>
    <row r="727" spans="2:18">
      <c r="B727" s="26">
        <v>44834.291666666664</v>
      </c>
      <c r="C727" s="22">
        <v>136.53530000000001</v>
      </c>
      <c r="D727" s="31">
        <f t="shared" si="56"/>
        <v>140.7638</v>
      </c>
      <c r="E727" s="32">
        <f>MA1SONY[[#This Row],[Adj Close]]-MA1SONY[[#This Row],[Naive Trend ]]</f>
        <v>-4.2284999999999968</v>
      </c>
      <c r="F727" s="22">
        <f t="shared" si="55"/>
        <v>17.880212249999975</v>
      </c>
      <c r="G727" s="22">
        <f>ABS(MA1SONY[[#This Row],[Erorr 1]])</f>
        <v>4.2284999999999968</v>
      </c>
      <c r="H727" s="33">
        <f>MA1SONY[[#This Row],[Abs Erorr 1]]/MA1SONY[[#This Row],[Adj Close]]</f>
        <v>3.0970012883115183E-2</v>
      </c>
      <c r="I727" s="31">
        <f t="shared" si="58"/>
        <v>146.24363333333332</v>
      </c>
      <c r="J727" s="34">
        <f>(MA1SONY[[#This Row],[Adj Close]]-MA1SONY[[#This Row],[3-MA]])</f>
        <v>-9.7083333333333144</v>
      </c>
      <c r="K727" s="18">
        <f t="shared" si="57"/>
        <v>94.251736111110745</v>
      </c>
      <c r="L727" s="18">
        <f>ABS(MA1SONY[[#This Row],[Erorr 2]])</f>
        <v>9.7083333333333144</v>
      </c>
      <c r="M727" s="33">
        <f>MA1SONY[[#This Row],[Abs Erorr 2]]/MA1SONY[[#This Row],[Adj Close]]</f>
        <v>7.1104932814688313E-2</v>
      </c>
      <c r="N727" s="31">
        <f t="shared" si="59"/>
        <v>147.86716666666666</v>
      </c>
      <c r="O727" s="35">
        <f>MA1SONY[[#This Row],[Adj Close]]-MA1SONY[[#This Row],[6-MA]]</f>
        <v>-11.331866666666656</v>
      </c>
      <c r="P727" s="18">
        <f>(MA1SONY[[#This Row],[Adj Close]]-N727)^2</f>
        <v>128.41120215111087</v>
      </c>
      <c r="Q727" s="18">
        <f>ABS(MA1SONY[[#This Row],[Erorr 3]])</f>
        <v>11.331866666666656</v>
      </c>
      <c r="R727" s="36">
        <f>MA1SONY[[#This Row],[Abs Erorr 3]]/MA1SONY[[#This Row],[Adj Close]]</f>
        <v>8.2995874815279674E-2</v>
      </c>
    </row>
    <row r="728" spans="2:18">
      <c r="B728" s="26">
        <v>44837.291666666664</v>
      </c>
      <c r="C728" s="22">
        <v>140.73410000000001</v>
      </c>
      <c r="D728" s="31">
        <f t="shared" si="56"/>
        <v>136.53530000000001</v>
      </c>
      <c r="E728" s="32">
        <f>MA1SONY[[#This Row],[Adj Close]]-MA1SONY[[#This Row],[Naive Trend ]]</f>
        <v>4.1988000000000056</v>
      </c>
      <c r="F728" s="22">
        <f t="shared" si="55"/>
        <v>17.629921440000047</v>
      </c>
      <c r="G728" s="22">
        <f>ABS(MA1SONY[[#This Row],[Erorr 1]])</f>
        <v>4.1988000000000056</v>
      </c>
      <c r="H728" s="33">
        <f>MA1SONY[[#This Row],[Abs Erorr 1]]/MA1SONY[[#This Row],[Adj Close]]</f>
        <v>2.983498668766138E-2</v>
      </c>
      <c r="I728" s="31">
        <f t="shared" si="58"/>
        <v>141.77806666666666</v>
      </c>
      <c r="J728" s="34">
        <f>(MA1SONY[[#This Row],[Adj Close]]-MA1SONY[[#This Row],[3-MA]])</f>
        <v>-1.0439666666666483</v>
      </c>
      <c r="K728" s="18">
        <f t="shared" si="57"/>
        <v>1.0898664011110728</v>
      </c>
      <c r="L728" s="18">
        <f>ABS(MA1SONY[[#This Row],[Erorr 2]])</f>
        <v>1.0439666666666483</v>
      </c>
      <c r="M728" s="33">
        <f>MA1SONY[[#This Row],[Abs Erorr 2]]/MA1SONY[[#This Row],[Adj Close]]</f>
        <v>7.4180079075835082E-3</v>
      </c>
      <c r="N728" s="31">
        <f t="shared" si="59"/>
        <v>145.47301666666667</v>
      </c>
      <c r="O728" s="35">
        <f>MA1SONY[[#This Row],[Adj Close]]-MA1SONY[[#This Row],[6-MA]]</f>
        <v>-4.738916666666654</v>
      </c>
      <c r="P728" s="18">
        <f>(MA1SONY[[#This Row],[Adj Close]]-N728)^2</f>
        <v>22.457331173610992</v>
      </c>
      <c r="Q728" s="18">
        <f>ABS(MA1SONY[[#This Row],[Erorr 3]])</f>
        <v>4.738916666666654</v>
      </c>
      <c r="R728" s="36">
        <f>MA1SONY[[#This Row],[Abs Erorr 3]]/MA1SONY[[#This Row],[Adj Close]]</f>
        <v>3.3672838826316109E-2</v>
      </c>
    </row>
    <row r="729" spans="2:18">
      <c r="B729" s="26">
        <v>44838.291666666664</v>
      </c>
      <c r="C729" s="22">
        <v>144.34020000000001</v>
      </c>
      <c r="D729" s="31">
        <f t="shared" si="56"/>
        <v>140.73410000000001</v>
      </c>
      <c r="E729" s="32">
        <f>MA1SONY[[#This Row],[Adj Close]]-MA1SONY[[#This Row],[Naive Trend ]]</f>
        <v>3.6060999999999979</v>
      </c>
      <c r="F729" s="22">
        <f t="shared" si="55"/>
        <v>13.003957209999985</v>
      </c>
      <c r="G729" s="22">
        <f>ABS(MA1SONY[[#This Row],[Erorr 1]])</f>
        <v>3.6060999999999979</v>
      </c>
      <c r="H729" s="33">
        <f>MA1SONY[[#This Row],[Abs Erorr 1]]/MA1SONY[[#This Row],[Adj Close]]</f>
        <v>2.4983337975144813E-2</v>
      </c>
      <c r="I729" s="31">
        <f t="shared" si="58"/>
        <v>139.34440000000001</v>
      </c>
      <c r="J729" s="34">
        <f>(MA1SONY[[#This Row],[Adj Close]]-MA1SONY[[#This Row],[3-MA]])</f>
        <v>4.9958000000000027</v>
      </c>
      <c r="K729" s="18">
        <f t="shared" si="57"/>
        <v>24.958017640000026</v>
      </c>
      <c r="L729" s="18">
        <f>ABS(MA1SONY[[#This Row],[Erorr 2]])</f>
        <v>4.9958000000000027</v>
      </c>
      <c r="M729" s="33">
        <f>MA1SONY[[#This Row],[Abs Erorr 2]]/MA1SONY[[#This Row],[Adj Close]]</f>
        <v>3.4611286391455755E-2</v>
      </c>
      <c r="N729" s="31">
        <f t="shared" si="59"/>
        <v>144.15903333333333</v>
      </c>
      <c r="O729" s="35">
        <f>MA1SONY[[#This Row],[Adj Close]]-MA1SONY[[#This Row],[6-MA]]</f>
        <v>0.1811666666666838</v>
      </c>
      <c r="P729" s="18">
        <f>(MA1SONY[[#This Row],[Adj Close]]-N729)^2</f>
        <v>3.2821361111117317E-2</v>
      </c>
      <c r="Q729" s="18">
        <f>ABS(MA1SONY[[#This Row],[Erorr 3]])</f>
        <v>0.1811666666666838</v>
      </c>
      <c r="R729" s="36">
        <f>MA1SONY[[#This Row],[Abs Erorr 3]]/MA1SONY[[#This Row],[Adj Close]]</f>
        <v>1.2551365916541877E-3</v>
      </c>
    </row>
    <row r="730" spans="2:18">
      <c r="B730" s="26">
        <v>44839.291666666664</v>
      </c>
      <c r="C730" s="22">
        <v>144.63650000000001</v>
      </c>
      <c r="D730" s="31">
        <f t="shared" si="56"/>
        <v>144.34020000000001</v>
      </c>
      <c r="E730" s="32">
        <f>MA1SONY[[#This Row],[Adj Close]]-MA1SONY[[#This Row],[Naive Trend ]]</f>
        <v>0.29630000000000223</v>
      </c>
      <c r="F730" s="22">
        <f t="shared" si="55"/>
        <v>8.7793690000001326E-2</v>
      </c>
      <c r="G730" s="22">
        <f>ABS(MA1SONY[[#This Row],[Erorr 1]])</f>
        <v>0.29630000000000223</v>
      </c>
      <c r="H730" s="33">
        <f>MA1SONY[[#This Row],[Abs Erorr 1]]/MA1SONY[[#This Row],[Adj Close]]</f>
        <v>2.0485838636858759E-3</v>
      </c>
      <c r="I730" s="31">
        <f t="shared" si="58"/>
        <v>140.53653333333332</v>
      </c>
      <c r="J730" s="34">
        <f>(MA1SONY[[#This Row],[Adj Close]]-MA1SONY[[#This Row],[3-MA]])</f>
        <v>4.0999666666666883</v>
      </c>
      <c r="K730" s="18">
        <f t="shared" si="57"/>
        <v>16.809726667777955</v>
      </c>
      <c r="L730" s="18">
        <f>ABS(MA1SONY[[#This Row],[Erorr 2]])</f>
        <v>4.0999666666666883</v>
      </c>
      <c r="M730" s="33">
        <f>MA1SONY[[#This Row],[Abs Erorr 2]]/MA1SONY[[#This Row],[Adj Close]]</f>
        <v>2.8346694414388401E-2</v>
      </c>
      <c r="N730" s="31">
        <f t="shared" si="59"/>
        <v>143.39008333333334</v>
      </c>
      <c r="O730" s="35">
        <f>MA1SONY[[#This Row],[Adj Close]]-MA1SONY[[#This Row],[6-MA]]</f>
        <v>1.2464166666666756</v>
      </c>
      <c r="P730" s="18">
        <f>(MA1SONY[[#This Row],[Adj Close]]-N730)^2</f>
        <v>1.5535545069444667</v>
      </c>
      <c r="Q730" s="18">
        <f>ABS(MA1SONY[[#This Row],[Erorr 3]])</f>
        <v>1.2464166666666756</v>
      </c>
      <c r="R730" s="36">
        <f>MA1SONY[[#This Row],[Abs Erorr 3]]/MA1SONY[[#This Row],[Adj Close]]</f>
        <v>8.6175803940684095E-3</v>
      </c>
    </row>
    <row r="731" spans="2:18">
      <c r="B731" s="26">
        <v>44840.291666666664</v>
      </c>
      <c r="C731" s="22">
        <v>143.6782</v>
      </c>
      <c r="D731" s="31">
        <f t="shared" si="56"/>
        <v>144.63650000000001</v>
      </c>
      <c r="E731" s="32">
        <f>MA1SONY[[#This Row],[Adj Close]]-MA1SONY[[#This Row],[Naive Trend ]]</f>
        <v>-0.95830000000000837</v>
      </c>
      <c r="F731" s="22">
        <f t="shared" si="55"/>
        <v>0.91833889000001601</v>
      </c>
      <c r="G731" s="22">
        <f>ABS(MA1SONY[[#This Row],[Erorr 1]])</f>
        <v>0.95830000000000837</v>
      </c>
      <c r="H731" s="33">
        <f>MA1SONY[[#This Row],[Abs Erorr 1]]/MA1SONY[[#This Row],[Adj Close]]</f>
        <v>6.6697661858236557E-3</v>
      </c>
      <c r="I731" s="31">
        <f t="shared" si="58"/>
        <v>143.23693333333333</v>
      </c>
      <c r="J731" s="34">
        <f>(MA1SONY[[#This Row],[Adj Close]]-MA1SONY[[#This Row],[3-MA]])</f>
        <v>0.44126666666667802</v>
      </c>
      <c r="K731" s="18">
        <f t="shared" si="57"/>
        <v>0.19471627111112114</v>
      </c>
      <c r="L731" s="18">
        <f>ABS(MA1SONY[[#This Row],[Erorr 2]])</f>
        <v>0.44126666666667802</v>
      </c>
      <c r="M731" s="33">
        <f>MA1SONY[[#This Row],[Abs Erorr 2]]/MA1SONY[[#This Row],[Adj Close]]</f>
        <v>3.0712151646295543E-3</v>
      </c>
      <c r="N731" s="31">
        <f t="shared" si="59"/>
        <v>142.50750000000002</v>
      </c>
      <c r="O731" s="35">
        <f>MA1SONY[[#This Row],[Adj Close]]-MA1SONY[[#This Row],[6-MA]]</f>
        <v>1.1706999999999823</v>
      </c>
      <c r="P731" s="18">
        <f>(MA1SONY[[#This Row],[Adj Close]]-N731)^2</f>
        <v>1.3705384899999586</v>
      </c>
      <c r="Q731" s="18">
        <f>ABS(MA1SONY[[#This Row],[Erorr 3]])</f>
        <v>1.1706999999999823</v>
      </c>
      <c r="R731" s="36">
        <f>MA1SONY[[#This Row],[Abs Erorr 3]]/MA1SONY[[#This Row],[Adj Close]]</f>
        <v>8.1480697837248948E-3</v>
      </c>
    </row>
    <row r="732" spans="2:18">
      <c r="B732" s="26">
        <v>44841.291666666664</v>
      </c>
      <c r="C732" s="22">
        <v>138.40260000000001</v>
      </c>
      <c r="D732" s="31">
        <f t="shared" si="56"/>
        <v>143.6782</v>
      </c>
      <c r="E732" s="32">
        <f>MA1SONY[[#This Row],[Adj Close]]-MA1SONY[[#This Row],[Naive Trend ]]</f>
        <v>-5.2755999999999972</v>
      </c>
      <c r="F732" s="22">
        <f t="shared" si="55"/>
        <v>27.83195535999997</v>
      </c>
      <c r="G732" s="22">
        <f>ABS(MA1SONY[[#This Row],[Erorr 1]])</f>
        <v>5.2755999999999972</v>
      </c>
      <c r="H732" s="33">
        <f>MA1SONY[[#This Row],[Abs Erorr 1]]/MA1SONY[[#This Row],[Adj Close]]</f>
        <v>3.8117781024344898E-2</v>
      </c>
      <c r="I732" s="31">
        <f t="shared" si="58"/>
        <v>144.21830000000003</v>
      </c>
      <c r="J732" s="34">
        <f>(MA1SONY[[#This Row],[Adj Close]]-MA1SONY[[#This Row],[3-MA]])</f>
        <v>-5.815700000000021</v>
      </c>
      <c r="K732" s="18">
        <f t="shared" si="57"/>
        <v>33.822366490000242</v>
      </c>
      <c r="L732" s="18">
        <f>ABS(MA1SONY[[#This Row],[Erorr 2]])</f>
        <v>5.815700000000021</v>
      </c>
      <c r="M732" s="33">
        <f>MA1SONY[[#This Row],[Abs Erorr 2]]/MA1SONY[[#This Row],[Adj Close]]</f>
        <v>4.2020164361074294E-2</v>
      </c>
      <c r="N732" s="31">
        <f t="shared" si="59"/>
        <v>141.78135</v>
      </c>
      <c r="O732" s="35">
        <f>MA1SONY[[#This Row],[Adj Close]]-MA1SONY[[#This Row],[6-MA]]</f>
        <v>-3.3787499999999966</v>
      </c>
      <c r="P732" s="18">
        <f>(MA1SONY[[#This Row],[Adj Close]]-N732)^2</f>
        <v>11.415951562499977</v>
      </c>
      <c r="Q732" s="18">
        <f>ABS(MA1SONY[[#This Row],[Erorr 3]])</f>
        <v>3.3787499999999966</v>
      </c>
      <c r="R732" s="36">
        <f>MA1SONY[[#This Row],[Abs Erorr 3]]/MA1SONY[[#This Row],[Adj Close]]</f>
        <v>2.4412474910153397E-2</v>
      </c>
    </row>
    <row r="733" spans="2:18">
      <c r="B733" s="26">
        <v>44844.291666666664</v>
      </c>
      <c r="C733" s="22">
        <v>138.7286</v>
      </c>
      <c r="D733" s="31">
        <f t="shared" si="56"/>
        <v>138.40260000000001</v>
      </c>
      <c r="E733" s="32">
        <f>MA1SONY[[#This Row],[Adj Close]]-MA1SONY[[#This Row],[Naive Trend ]]</f>
        <v>0.32599999999999341</v>
      </c>
      <c r="F733" s="22">
        <f t="shared" si="55"/>
        <v>0.10627599999999571</v>
      </c>
      <c r="G733" s="22">
        <f>ABS(MA1SONY[[#This Row],[Erorr 1]])</f>
        <v>0.32599999999999341</v>
      </c>
      <c r="H733" s="33">
        <f>MA1SONY[[#This Row],[Abs Erorr 1]]/MA1SONY[[#This Row],[Adj Close]]</f>
        <v>2.3499119864252463E-3</v>
      </c>
      <c r="I733" s="31">
        <f t="shared" si="58"/>
        <v>142.23910000000001</v>
      </c>
      <c r="J733" s="34">
        <f>(MA1SONY[[#This Row],[Adj Close]]-MA1SONY[[#This Row],[3-MA]])</f>
        <v>-3.5105000000000075</v>
      </c>
      <c r="K733" s="18">
        <f t="shared" si="57"/>
        <v>12.323610250000053</v>
      </c>
      <c r="L733" s="18">
        <f>ABS(MA1SONY[[#This Row],[Erorr 2]])</f>
        <v>3.5105000000000075</v>
      </c>
      <c r="M733" s="33">
        <f>MA1SONY[[#This Row],[Abs Erorr 2]]/MA1SONY[[#This Row],[Adj Close]]</f>
        <v>2.5304803767932548E-2</v>
      </c>
      <c r="N733" s="31">
        <f t="shared" si="59"/>
        <v>141.38781666666668</v>
      </c>
      <c r="O733" s="35">
        <f>MA1SONY[[#This Row],[Adj Close]]-MA1SONY[[#This Row],[6-MA]]</f>
        <v>-2.6592166666666799</v>
      </c>
      <c r="P733" s="18">
        <f>(MA1SONY[[#This Row],[Adj Close]]-N733)^2</f>
        <v>7.0714332802778479</v>
      </c>
      <c r="Q733" s="18">
        <f>ABS(MA1SONY[[#This Row],[Erorr 3]])</f>
        <v>2.6592166666666799</v>
      </c>
      <c r="R733" s="36">
        <f>MA1SONY[[#This Row],[Abs Erorr 3]]/MA1SONY[[#This Row],[Adj Close]]</f>
        <v>1.9168481961662411E-2</v>
      </c>
    </row>
    <row r="734" spans="2:18">
      <c r="B734" s="26">
        <v>44845.291666666664</v>
      </c>
      <c r="C734" s="22">
        <v>137.30590000000001</v>
      </c>
      <c r="D734" s="31">
        <f t="shared" si="56"/>
        <v>138.7286</v>
      </c>
      <c r="E734" s="32">
        <f>MA1SONY[[#This Row],[Adj Close]]-MA1SONY[[#This Row],[Naive Trend ]]</f>
        <v>-1.4226999999999919</v>
      </c>
      <c r="F734" s="22">
        <f t="shared" si="55"/>
        <v>2.0240752899999768</v>
      </c>
      <c r="G734" s="22">
        <f>ABS(MA1SONY[[#This Row],[Erorr 1]])</f>
        <v>1.4226999999999919</v>
      </c>
      <c r="H734" s="33">
        <f>MA1SONY[[#This Row],[Abs Erorr 1]]/MA1SONY[[#This Row],[Adj Close]]</f>
        <v>1.0361535811643868E-2</v>
      </c>
      <c r="I734" s="31">
        <f t="shared" si="58"/>
        <v>140.2698</v>
      </c>
      <c r="J734" s="34">
        <f>(MA1SONY[[#This Row],[Adj Close]]-MA1SONY[[#This Row],[3-MA]])</f>
        <v>-2.9638999999999953</v>
      </c>
      <c r="K734" s="18">
        <f t="shared" si="57"/>
        <v>8.7847032099999716</v>
      </c>
      <c r="L734" s="18">
        <f>ABS(MA1SONY[[#This Row],[Erorr 2]])</f>
        <v>2.9638999999999953</v>
      </c>
      <c r="M734" s="33">
        <f>MA1SONY[[#This Row],[Abs Erorr 2]]/MA1SONY[[#This Row],[Adj Close]]</f>
        <v>2.1586108098777947E-2</v>
      </c>
      <c r="N734" s="31">
        <f t="shared" si="59"/>
        <v>141.75336666666666</v>
      </c>
      <c r="O734" s="35">
        <f>MA1SONY[[#This Row],[Adj Close]]-MA1SONY[[#This Row],[6-MA]]</f>
        <v>-4.4474666666666565</v>
      </c>
      <c r="P734" s="18">
        <f>(MA1SONY[[#This Row],[Adj Close]]-N734)^2</f>
        <v>19.779959751111022</v>
      </c>
      <c r="Q734" s="18">
        <f>ABS(MA1SONY[[#This Row],[Erorr 3]])</f>
        <v>4.4474666666666565</v>
      </c>
      <c r="R734" s="36">
        <f>MA1SONY[[#This Row],[Abs Erorr 3]]/MA1SONY[[#This Row],[Adj Close]]</f>
        <v>3.2390936344808607E-2</v>
      </c>
    </row>
    <row r="735" spans="2:18">
      <c r="B735" s="26">
        <v>44846.291666666664</v>
      </c>
      <c r="C735" s="22">
        <v>136.67359999999999</v>
      </c>
      <c r="D735" s="31">
        <f t="shared" si="56"/>
        <v>137.30590000000001</v>
      </c>
      <c r="E735" s="32">
        <f>MA1SONY[[#This Row],[Adj Close]]-MA1SONY[[#This Row],[Naive Trend ]]</f>
        <v>-0.63230000000001496</v>
      </c>
      <c r="F735" s="22">
        <f t="shared" si="55"/>
        <v>0.39980329000001891</v>
      </c>
      <c r="G735" s="22">
        <f>ABS(MA1SONY[[#This Row],[Erorr 1]])</f>
        <v>0.63230000000001496</v>
      </c>
      <c r="H735" s="33">
        <f>MA1SONY[[#This Row],[Abs Erorr 1]]/MA1SONY[[#This Row],[Adj Close]]</f>
        <v>4.626350663185977E-3</v>
      </c>
      <c r="I735" s="31">
        <f t="shared" si="58"/>
        <v>138.14570000000001</v>
      </c>
      <c r="J735" s="34">
        <f>(MA1SONY[[#This Row],[Adj Close]]-MA1SONY[[#This Row],[3-MA]])</f>
        <v>-1.4721000000000117</v>
      </c>
      <c r="K735" s="18">
        <f t="shared" si="57"/>
        <v>2.1670784100000344</v>
      </c>
      <c r="L735" s="18">
        <f>ABS(MA1SONY[[#This Row],[Erorr 2]])</f>
        <v>1.4721000000000117</v>
      </c>
      <c r="M735" s="33">
        <f>MA1SONY[[#This Row],[Abs Erorr 2]]/MA1SONY[[#This Row],[Adj Close]]</f>
        <v>1.077091698762608E-2</v>
      </c>
      <c r="N735" s="31">
        <f t="shared" si="59"/>
        <v>141.18200000000002</v>
      </c>
      <c r="O735" s="35">
        <f>MA1SONY[[#This Row],[Adj Close]]-MA1SONY[[#This Row],[6-MA]]</f>
        <v>-4.5084000000000231</v>
      </c>
      <c r="P735" s="18">
        <f>(MA1SONY[[#This Row],[Adj Close]]-N735)^2</f>
        <v>20.325670560000209</v>
      </c>
      <c r="Q735" s="18">
        <f>ABS(MA1SONY[[#This Row],[Erorr 3]])</f>
        <v>4.5084000000000231</v>
      </c>
      <c r="R735" s="36">
        <f>MA1SONY[[#This Row],[Abs Erorr 3]]/MA1SONY[[#This Row],[Adj Close]]</f>
        <v>3.2986619215415583E-2</v>
      </c>
    </row>
    <row r="736" spans="2:18">
      <c r="B736" s="26">
        <v>44847.291666666664</v>
      </c>
      <c r="C736" s="22">
        <v>141.26759999999999</v>
      </c>
      <c r="D736" s="31">
        <f t="shared" si="56"/>
        <v>136.67359999999999</v>
      </c>
      <c r="E736" s="32">
        <f>MA1SONY[[#This Row],[Adj Close]]-MA1SONY[[#This Row],[Naive Trend ]]</f>
        <v>4.5939999999999941</v>
      </c>
      <c r="F736" s="22">
        <f t="shared" si="55"/>
        <v>21.104835999999946</v>
      </c>
      <c r="G736" s="22">
        <f>ABS(MA1SONY[[#This Row],[Erorr 1]])</f>
        <v>4.5939999999999941</v>
      </c>
      <c r="H736" s="33">
        <f>MA1SONY[[#This Row],[Abs Erorr 1]]/MA1SONY[[#This Row],[Adj Close]]</f>
        <v>3.2519841775467233E-2</v>
      </c>
      <c r="I736" s="31">
        <f t="shared" si="58"/>
        <v>137.56936666666664</v>
      </c>
      <c r="J736" s="34">
        <f>(MA1SONY[[#This Row],[Adj Close]]-MA1SONY[[#This Row],[3-MA]])</f>
        <v>3.6982333333333486</v>
      </c>
      <c r="K736" s="18">
        <f t="shared" si="57"/>
        <v>13.67692978777789</v>
      </c>
      <c r="L736" s="18">
        <f>ABS(MA1SONY[[#This Row],[Erorr 2]])</f>
        <v>3.6982333333333486</v>
      </c>
      <c r="M736" s="33">
        <f>MA1SONY[[#This Row],[Abs Erorr 2]]/MA1SONY[[#This Row],[Adj Close]]</f>
        <v>2.6178920950970703E-2</v>
      </c>
      <c r="N736" s="31">
        <f t="shared" si="59"/>
        <v>139.90423333333334</v>
      </c>
      <c r="O736" s="35">
        <f>MA1SONY[[#This Row],[Adj Close]]-MA1SONY[[#This Row],[6-MA]]</f>
        <v>1.36336666666665</v>
      </c>
      <c r="P736" s="18">
        <f>(MA1SONY[[#This Row],[Adj Close]]-N736)^2</f>
        <v>1.8587686677777322</v>
      </c>
      <c r="Q736" s="18">
        <f>ABS(MA1SONY[[#This Row],[Erorr 3]])</f>
        <v>1.36336666666665</v>
      </c>
      <c r="R736" s="36">
        <f>MA1SONY[[#This Row],[Abs Erorr 3]]/MA1SONY[[#This Row],[Adj Close]]</f>
        <v>9.6509508667709382E-3</v>
      </c>
    </row>
    <row r="737" spans="2:18">
      <c r="B737" s="26">
        <v>44848.291666666664</v>
      </c>
      <c r="C737" s="22">
        <v>136.7132</v>
      </c>
      <c r="D737" s="31">
        <f t="shared" si="56"/>
        <v>141.26759999999999</v>
      </c>
      <c r="E737" s="32">
        <f>MA1SONY[[#This Row],[Adj Close]]-MA1SONY[[#This Row],[Naive Trend ]]</f>
        <v>-4.5543999999999869</v>
      </c>
      <c r="F737" s="22">
        <f t="shared" si="55"/>
        <v>20.742559359999881</v>
      </c>
      <c r="G737" s="22">
        <f>ABS(MA1SONY[[#This Row],[Erorr 1]])</f>
        <v>4.5543999999999869</v>
      </c>
      <c r="H737" s="33">
        <f>MA1SONY[[#This Row],[Abs Erorr 1]]/MA1SONY[[#This Row],[Adj Close]]</f>
        <v>3.3313535196308676E-2</v>
      </c>
      <c r="I737" s="31">
        <f t="shared" si="58"/>
        <v>138.41570000000002</v>
      </c>
      <c r="J737" s="34">
        <f>(MA1SONY[[#This Row],[Adj Close]]-MA1SONY[[#This Row],[3-MA]])</f>
        <v>-1.7025000000000148</v>
      </c>
      <c r="K737" s="18">
        <f t="shared" si="57"/>
        <v>2.8985062500000502</v>
      </c>
      <c r="L737" s="18">
        <f>ABS(MA1SONY[[#This Row],[Erorr 2]])</f>
        <v>1.7025000000000148</v>
      </c>
      <c r="M737" s="33">
        <f>MA1SONY[[#This Row],[Abs Erorr 2]]/MA1SONY[[#This Row],[Adj Close]]</f>
        <v>1.2453076952335362E-2</v>
      </c>
      <c r="N737" s="31">
        <f t="shared" si="59"/>
        <v>139.34275</v>
      </c>
      <c r="O737" s="35">
        <f>MA1SONY[[#This Row],[Adj Close]]-MA1SONY[[#This Row],[6-MA]]</f>
        <v>-2.6295499999999947</v>
      </c>
      <c r="P737" s="18">
        <f>(MA1SONY[[#This Row],[Adj Close]]-N737)^2</f>
        <v>6.9145332024999719</v>
      </c>
      <c r="Q737" s="18">
        <f>ABS(MA1SONY[[#This Row],[Erorr 3]])</f>
        <v>2.6295499999999947</v>
      </c>
      <c r="R737" s="36">
        <f>MA1SONY[[#This Row],[Abs Erorr 3]]/MA1SONY[[#This Row],[Adj Close]]</f>
        <v>1.9234060792959237E-2</v>
      </c>
    </row>
    <row r="738" spans="2:18">
      <c r="B738" s="26">
        <v>44851.291666666664</v>
      </c>
      <c r="C738" s="22">
        <v>140.69460000000001</v>
      </c>
      <c r="D738" s="31">
        <f t="shared" si="56"/>
        <v>136.7132</v>
      </c>
      <c r="E738" s="32">
        <f>MA1SONY[[#This Row],[Adj Close]]-MA1SONY[[#This Row],[Naive Trend ]]</f>
        <v>3.9814000000000078</v>
      </c>
      <c r="F738" s="22">
        <f t="shared" si="55"/>
        <v>15.851545960000061</v>
      </c>
      <c r="G738" s="22">
        <f>ABS(MA1SONY[[#This Row],[Erorr 1]])</f>
        <v>3.9814000000000078</v>
      </c>
      <c r="H738" s="33">
        <f>MA1SONY[[#This Row],[Abs Erorr 1]]/MA1SONY[[#This Row],[Adj Close]]</f>
        <v>2.8298172069148409E-2</v>
      </c>
      <c r="I738" s="31">
        <f t="shared" si="58"/>
        <v>138.21813333333333</v>
      </c>
      <c r="J738" s="34">
        <f>(MA1SONY[[#This Row],[Adj Close]]-MA1SONY[[#This Row],[3-MA]])</f>
        <v>2.4764666666666812</v>
      </c>
      <c r="K738" s="18">
        <f t="shared" si="57"/>
        <v>6.1328871511111833</v>
      </c>
      <c r="L738" s="18">
        <f>ABS(MA1SONY[[#This Row],[Erorr 2]])</f>
        <v>2.4764666666666812</v>
      </c>
      <c r="M738" s="33">
        <f>MA1SONY[[#This Row],[Abs Erorr 2]]/MA1SONY[[#This Row],[Adj Close]]</f>
        <v>1.7601717952691012E-2</v>
      </c>
      <c r="N738" s="31">
        <f t="shared" si="59"/>
        <v>138.18191666666669</v>
      </c>
      <c r="O738" s="35">
        <f>MA1SONY[[#This Row],[Adj Close]]-MA1SONY[[#This Row],[6-MA]]</f>
        <v>2.5126833333333138</v>
      </c>
      <c r="P738" s="18">
        <f>(MA1SONY[[#This Row],[Adj Close]]-N738)^2</f>
        <v>6.3135775336110136</v>
      </c>
      <c r="Q738" s="18">
        <f>ABS(MA1SONY[[#This Row],[Erorr 3]])</f>
        <v>2.5126833333333138</v>
      </c>
      <c r="R738" s="36">
        <f>MA1SONY[[#This Row],[Abs Erorr 3]]/MA1SONY[[#This Row],[Adj Close]]</f>
        <v>1.7859131290989944E-2</v>
      </c>
    </row>
    <row r="739" spans="2:18">
      <c r="B739" s="26">
        <v>44852.291666666664</v>
      </c>
      <c r="C739" s="22">
        <v>142.01849999999999</v>
      </c>
      <c r="D739" s="31">
        <f t="shared" si="56"/>
        <v>140.69460000000001</v>
      </c>
      <c r="E739" s="32">
        <f>MA1SONY[[#This Row],[Adj Close]]-MA1SONY[[#This Row],[Naive Trend ]]</f>
        <v>1.3238999999999805</v>
      </c>
      <c r="F739" s="22">
        <f t="shared" si="55"/>
        <v>1.7527112099999484</v>
      </c>
      <c r="G739" s="22">
        <f>ABS(MA1SONY[[#This Row],[Erorr 1]])</f>
        <v>1.3238999999999805</v>
      </c>
      <c r="H739" s="33">
        <f>MA1SONY[[#This Row],[Abs Erorr 1]]/MA1SONY[[#This Row],[Adj Close]]</f>
        <v>9.3220249474538931E-3</v>
      </c>
      <c r="I739" s="31">
        <f t="shared" si="58"/>
        <v>139.55846666666665</v>
      </c>
      <c r="J739" s="34">
        <f>(MA1SONY[[#This Row],[Adj Close]]-MA1SONY[[#This Row],[3-MA]])</f>
        <v>2.4600333333333424</v>
      </c>
      <c r="K739" s="18">
        <f t="shared" si="57"/>
        <v>6.051764001111156</v>
      </c>
      <c r="L739" s="18">
        <f>ABS(MA1SONY[[#This Row],[Erorr 2]])</f>
        <v>2.4600333333333424</v>
      </c>
      <c r="M739" s="33">
        <f>MA1SONY[[#This Row],[Abs Erorr 2]]/MA1SONY[[#This Row],[Adj Close]]</f>
        <v>1.7321921674523691E-2</v>
      </c>
      <c r="N739" s="31">
        <f t="shared" si="59"/>
        <v>138.56391666666667</v>
      </c>
      <c r="O739" s="35">
        <f>MA1SONY[[#This Row],[Adj Close]]-MA1SONY[[#This Row],[6-MA]]</f>
        <v>3.4545833333333178</v>
      </c>
      <c r="P739" s="18">
        <f>(MA1SONY[[#This Row],[Adj Close]]-N739)^2</f>
        <v>11.934146006944337</v>
      </c>
      <c r="Q739" s="18">
        <f>ABS(MA1SONY[[#This Row],[Erorr 3]])</f>
        <v>3.4545833333333178</v>
      </c>
      <c r="R739" s="36">
        <f>MA1SONY[[#This Row],[Abs Erorr 3]]/MA1SONY[[#This Row],[Adj Close]]</f>
        <v>2.4324882556380458E-2</v>
      </c>
    </row>
    <row r="740" spans="2:18">
      <c r="B740" s="26">
        <v>44853.291666666664</v>
      </c>
      <c r="C740" s="22">
        <v>142.12719999999999</v>
      </c>
      <c r="D740" s="31">
        <f t="shared" si="56"/>
        <v>142.01849999999999</v>
      </c>
      <c r="E740" s="32">
        <f>MA1SONY[[#This Row],[Adj Close]]-MA1SONY[[#This Row],[Naive Trend ]]</f>
        <v>0.10869999999999891</v>
      </c>
      <c r="F740" s="22">
        <f t="shared" si="55"/>
        <v>1.1815689999999763E-2</v>
      </c>
      <c r="G740" s="22">
        <f>ABS(MA1SONY[[#This Row],[Erorr 1]])</f>
        <v>0.10869999999999891</v>
      </c>
      <c r="H740" s="33">
        <f>MA1SONY[[#This Row],[Abs Erorr 1]]/MA1SONY[[#This Row],[Adj Close]]</f>
        <v>7.6480786225296016E-4</v>
      </c>
      <c r="I740" s="31">
        <f t="shared" si="58"/>
        <v>139.80876666666666</v>
      </c>
      <c r="J740" s="34">
        <f>(MA1SONY[[#This Row],[Adj Close]]-MA1SONY[[#This Row],[3-MA]])</f>
        <v>2.3184333333333313</v>
      </c>
      <c r="K740" s="18">
        <f t="shared" si="57"/>
        <v>5.3751331211111015</v>
      </c>
      <c r="L740" s="18">
        <f>ABS(MA1SONY[[#This Row],[Erorr 2]])</f>
        <v>2.3184333333333313</v>
      </c>
      <c r="M740" s="33">
        <f>MA1SONY[[#This Row],[Abs Erorr 2]]/MA1SONY[[#This Row],[Adj Close]]</f>
        <v>1.6312383085949286E-2</v>
      </c>
      <c r="N740" s="31">
        <f t="shared" si="59"/>
        <v>139.11223333333336</v>
      </c>
      <c r="O740" s="35">
        <f>MA1SONY[[#This Row],[Adj Close]]-MA1SONY[[#This Row],[6-MA]]</f>
        <v>3.0149666666666235</v>
      </c>
      <c r="P740" s="18">
        <f>(MA1SONY[[#This Row],[Adj Close]]-N740)^2</f>
        <v>9.0900240011108515</v>
      </c>
      <c r="Q740" s="18">
        <f>ABS(MA1SONY[[#This Row],[Erorr 3]])</f>
        <v>3.0149666666666235</v>
      </c>
      <c r="R740" s="36">
        <f>MA1SONY[[#This Row],[Abs Erorr 3]]/MA1SONY[[#This Row],[Adj Close]]</f>
        <v>2.1213157415798128E-2</v>
      </c>
    </row>
    <row r="741" spans="2:18">
      <c r="B741" s="26">
        <v>44854.291666666664</v>
      </c>
      <c r="C741" s="22">
        <v>141.6628</v>
      </c>
      <c r="D741" s="31">
        <f t="shared" si="56"/>
        <v>142.12719999999999</v>
      </c>
      <c r="E741" s="32">
        <f>MA1SONY[[#This Row],[Adj Close]]-MA1SONY[[#This Row],[Naive Trend ]]</f>
        <v>-0.46439999999998349</v>
      </c>
      <c r="F741" s="22">
        <f t="shared" si="55"/>
        <v>0.21566735999998468</v>
      </c>
      <c r="G741" s="22">
        <f>ABS(MA1SONY[[#This Row],[Erorr 1]])</f>
        <v>0.46439999999998349</v>
      </c>
      <c r="H741" s="33">
        <f>MA1SONY[[#This Row],[Abs Erorr 1]]/MA1SONY[[#This Row],[Adj Close]]</f>
        <v>3.2782071228295889E-3</v>
      </c>
      <c r="I741" s="31">
        <f t="shared" si="58"/>
        <v>141.61343333333332</v>
      </c>
      <c r="J741" s="34">
        <f>(MA1SONY[[#This Row],[Adj Close]]-MA1SONY[[#This Row],[3-MA]])</f>
        <v>4.9366666666685433E-2</v>
      </c>
      <c r="K741" s="18">
        <f t="shared" si="57"/>
        <v>2.4370677777796304E-3</v>
      </c>
      <c r="L741" s="18">
        <f>ABS(MA1SONY[[#This Row],[Erorr 2]])</f>
        <v>4.9366666666685433E-2</v>
      </c>
      <c r="M741" s="33">
        <f>MA1SONY[[#This Row],[Abs Erorr 2]]/MA1SONY[[#This Row],[Adj Close]]</f>
        <v>3.4848009969226521E-4</v>
      </c>
      <c r="N741" s="31">
        <f t="shared" si="59"/>
        <v>139.91578333333334</v>
      </c>
      <c r="O741" s="35">
        <f>MA1SONY[[#This Row],[Adj Close]]-MA1SONY[[#This Row],[6-MA]]</f>
        <v>1.7470166666666671</v>
      </c>
      <c r="P741" s="18">
        <f>(MA1SONY[[#This Row],[Adj Close]]-N741)^2</f>
        <v>3.0520672336111128</v>
      </c>
      <c r="Q741" s="18">
        <f>ABS(MA1SONY[[#This Row],[Erorr 3]])</f>
        <v>1.7470166666666671</v>
      </c>
      <c r="R741" s="36">
        <f>MA1SONY[[#This Row],[Abs Erorr 3]]/MA1SONY[[#This Row],[Adj Close]]</f>
        <v>1.233221894997605E-2</v>
      </c>
    </row>
    <row r="742" spans="2:18">
      <c r="B742" s="26">
        <v>44855.291666666664</v>
      </c>
      <c r="C742" s="22">
        <v>145.49610000000001</v>
      </c>
      <c r="D742" s="31">
        <f t="shared" si="56"/>
        <v>141.6628</v>
      </c>
      <c r="E742" s="32">
        <f>MA1SONY[[#This Row],[Adj Close]]-MA1SONY[[#This Row],[Naive Trend ]]</f>
        <v>3.8333000000000084</v>
      </c>
      <c r="F742" s="22">
        <f t="shared" si="55"/>
        <v>14.694188890000063</v>
      </c>
      <c r="G742" s="22">
        <f>ABS(MA1SONY[[#This Row],[Erorr 1]])</f>
        <v>3.8333000000000084</v>
      </c>
      <c r="H742" s="33">
        <f>MA1SONY[[#This Row],[Abs Erorr 1]]/MA1SONY[[#This Row],[Adj Close]]</f>
        <v>2.6346410659804684E-2</v>
      </c>
      <c r="I742" s="31">
        <f t="shared" si="58"/>
        <v>141.93616666666665</v>
      </c>
      <c r="J742" s="34">
        <f>(MA1SONY[[#This Row],[Adj Close]]-MA1SONY[[#This Row],[3-MA]])</f>
        <v>3.5599333333333618</v>
      </c>
      <c r="K742" s="18">
        <f t="shared" si="57"/>
        <v>12.67312533777798</v>
      </c>
      <c r="L742" s="18">
        <f>ABS(MA1SONY[[#This Row],[Erorr 2]])</f>
        <v>3.5599333333333618</v>
      </c>
      <c r="M742" s="33">
        <f>MA1SONY[[#This Row],[Abs Erorr 2]]/MA1SONY[[#This Row],[Adj Close]]</f>
        <v>2.4467551593021129E-2</v>
      </c>
      <c r="N742" s="31">
        <f t="shared" si="59"/>
        <v>140.74731666666665</v>
      </c>
      <c r="O742" s="35">
        <f>MA1SONY[[#This Row],[Adj Close]]-MA1SONY[[#This Row],[6-MA]]</f>
        <v>4.748783333333364</v>
      </c>
      <c r="P742" s="18">
        <f>(MA1SONY[[#This Row],[Adj Close]]-N742)^2</f>
        <v>22.550943146944736</v>
      </c>
      <c r="Q742" s="18">
        <f>ABS(MA1SONY[[#This Row],[Erorr 3]])</f>
        <v>4.748783333333364</v>
      </c>
      <c r="R742" s="36">
        <f>MA1SONY[[#This Row],[Abs Erorr 3]]/MA1SONY[[#This Row],[Adj Close]]</f>
        <v>3.2638560987774679E-2</v>
      </c>
    </row>
    <row r="743" spans="2:18">
      <c r="B743" s="26">
        <v>44858.291666666664</v>
      </c>
      <c r="C743" s="22">
        <v>147.6498</v>
      </c>
      <c r="D743" s="31">
        <f t="shared" si="56"/>
        <v>145.49610000000001</v>
      </c>
      <c r="E743" s="32">
        <f>MA1SONY[[#This Row],[Adj Close]]-MA1SONY[[#This Row],[Naive Trend ]]</f>
        <v>2.1536999999999864</v>
      </c>
      <c r="F743" s="22">
        <f t="shared" si="55"/>
        <v>4.6384236899999411</v>
      </c>
      <c r="G743" s="22">
        <f>ABS(MA1SONY[[#This Row],[Erorr 1]])</f>
        <v>2.1536999999999864</v>
      </c>
      <c r="H743" s="33">
        <f>MA1SONY[[#This Row],[Abs Erorr 1]]/MA1SONY[[#This Row],[Adj Close]]</f>
        <v>1.4586541939101756E-2</v>
      </c>
      <c r="I743" s="31">
        <f t="shared" si="58"/>
        <v>143.09536666666665</v>
      </c>
      <c r="J743" s="34">
        <f>(MA1SONY[[#This Row],[Adj Close]]-MA1SONY[[#This Row],[3-MA]])</f>
        <v>4.5544333333333498</v>
      </c>
      <c r="K743" s="18">
        <f t="shared" si="57"/>
        <v>20.742862987777926</v>
      </c>
      <c r="L743" s="18">
        <f>ABS(MA1SONY[[#This Row],[Erorr 2]])</f>
        <v>4.5544333333333498</v>
      </c>
      <c r="M743" s="33">
        <f>MA1SONY[[#This Row],[Abs Erorr 2]]/MA1SONY[[#This Row],[Adj Close]]</f>
        <v>3.0846186945958271E-2</v>
      </c>
      <c r="N743" s="31">
        <f t="shared" si="59"/>
        <v>141.4520666666667</v>
      </c>
      <c r="O743" s="35">
        <f>MA1SONY[[#This Row],[Adj Close]]-MA1SONY[[#This Row],[6-MA]]</f>
        <v>6.1977333333333036</v>
      </c>
      <c r="P743" s="18">
        <f>(MA1SONY[[#This Row],[Adj Close]]-N743)^2</f>
        <v>38.411898471110739</v>
      </c>
      <c r="Q743" s="18">
        <f>ABS(MA1SONY[[#This Row],[Erorr 3]])</f>
        <v>6.1977333333333036</v>
      </c>
      <c r="R743" s="36">
        <f>MA1SONY[[#This Row],[Abs Erorr 3]]/MA1SONY[[#This Row],[Adj Close]]</f>
        <v>4.1975900633345276E-2</v>
      </c>
    </row>
    <row r="744" spans="2:18">
      <c r="B744" s="26">
        <v>44859.291666666664</v>
      </c>
      <c r="C744" s="22">
        <v>150.505</v>
      </c>
      <c r="D744" s="31">
        <f t="shared" si="56"/>
        <v>147.6498</v>
      </c>
      <c r="E744" s="32">
        <f>MA1SONY[[#This Row],[Adj Close]]-MA1SONY[[#This Row],[Naive Trend ]]</f>
        <v>2.8551999999999964</v>
      </c>
      <c r="F744" s="22">
        <f t="shared" si="55"/>
        <v>8.1521670399999788</v>
      </c>
      <c r="G744" s="22">
        <f>ABS(MA1SONY[[#This Row],[Erorr 1]])</f>
        <v>2.8551999999999964</v>
      </c>
      <c r="H744" s="33">
        <f>MA1SONY[[#This Row],[Abs Erorr 1]]/MA1SONY[[#This Row],[Adj Close]]</f>
        <v>1.8970798312348405E-2</v>
      </c>
      <c r="I744" s="31">
        <f t="shared" si="58"/>
        <v>144.93623333333335</v>
      </c>
      <c r="J744" s="34">
        <f>(MA1SONY[[#This Row],[Adj Close]]-MA1SONY[[#This Row],[3-MA]])</f>
        <v>5.5687666666666473</v>
      </c>
      <c r="K744" s="18">
        <f t="shared" si="57"/>
        <v>31.011162187777561</v>
      </c>
      <c r="L744" s="18">
        <f>ABS(MA1SONY[[#This Row],[Erorr 2]])</f>
        <v>5.5687666666666473</v>
      </c>
      <c r="M744" s="33">
        <f>MA1SONY[[#This Row],[Abs Erorr 2]]/MA1SONY[[#This Row],[Adj Close]]</f>
        <v>3.7000542617631624E-2</v>
      </c>
      <c r="N744" s="31">
        <f t="shared" si="59"/>
        <v>143.27483333333333</v>
      </c>
      <c r="O744" s="35">
        <f>MA1SONY[[#This Row],[Adj Close]]-MA1SONY[[#This Row],[6-MA]]</f>
        <v>7.230166666666662</v>
      </c>
      <c r="P744" s="18">
        <f>(MA1SONY[[#This Row],[Adj Close]]-N744)^2</f>
        <v>52.275310027777707</v>
      </c>
      <c r="Q744" s="18">
        <f>ABS(MA1SONY[[#This Row],[Erorr 3]])</f>
        <v>7.230166666666662</v>
      </c>
      <c r="R744" s="36">
        <f>MA1SONY[[#This Row],[Abs Erorr 3]]/MA1SONY[[#This Row],[Adj Close]]</f>
        <v>4.8039378536704175E-2</v>
      </c>
    </row>
    <row r="745" spans="2:18">
      <c r="B745" s="26">
        <v>44860.291666666664</v>
      </c>
      <c r="C745" s="22">
        <v>147.55099999999999</v>
      </c>
      <c r="D745" s="31">
        <f t="shared" si="56"/>
        <v>150.505</v>
      </c>
      <c r="E745" s="32">
        <f>MA1SONY[[#This Row],[Adj Close]]-MA1SONY[[#This Row],[Naive Trend ]]</f>
        <v>-2.9540000000000077</v>
      </c>
      <c r="F745" s="22">
        <f t="shared" si="55"/>
        <v>8.7261160000000455</v>
      </c>
      <c r="G745" s="22">
        <f>ABS(MA1SONY[[#This Row],[Erorr 1]])</f>
        <v>2.9540000000000077</v>
      </c>
      <c r="H745" s="33">
        <f>MA1SONY[[#This Row],[Abs Erorr 1]]/MA1SONY[[#This Row],[Adj Close]]</f>
        <v>2.0020196406666222E-2</v>
      </c>
      <c r="I745" s="31">
        <f t="shared" si="58"/>
        <v>147.88363333333334</v>
      </c>
      <c r="J745" s="34">
        <f>(MA1SONY[[#This Row],[Adj Close]]-MA1SONY[[#This Row],[3-MA]])</f>
        <v>-0.33263333333334799</v>
      </c>
      <c r="K745" s="18">
        <f t="shared" si="57"/>
        <v>0.1106449344444542</v>
      </c>
      <c r="L745" s="18">
        <f>ABS(MA1SONY[[#This Row],[Erorr 2]])</f>
        <v>0.33263333333334799</v>
      </c>
      <c r="M745" s="33">
        <f>MA1SONY[[#This Row],[Abs Erorr 2]]/MA1SONY[[#This Row],[Adj Close]]</f>
        <v>2.2543617686992838E-3</v>
      </c>
      <c r="N745" s="31">
        <f t="shared" si="59"/>
        <v>144.90989999999999</v>
      </c>
      <c r="O745" s="35">
        <f>MA1SONY[[#This Row],[Adj Close]]-MA1SONY[[#This Row],[6-MA]]</f>
        <v>2.6410999999999945</v>
      </c>
      <c r="P745" s="18">
        <f>(MA1SONY[[#This Row],[Adj Close]]-N745)^2</f>
        <v>6.9754092099999703</v>
      </c>
      <c r="Q745" s="18">
        <f>ABS(MA1SONY[[#This Row],[Erorr 3]])</f>
        <v>2.6410999999999945</v>
      </c>
      <c r="R745" s="36">
        <f>MA1SONY[[#This Row],[Abs Erorr 3]]/MA1SONY[[#This Row],[Adj Close]]</f>
        <v>1.7899573706718318E-2</v>
      </c>
    </row>
    <row r="746" spans="2:18">
      <c r="B746" s="26">
        <v>44861.291666666664</v>
      </c>
      <c r="C746" s="22">
        <v>143.0558</v>
      </c>
      <c r="D746" s="31">
        <f t="shared" si="56"/>
        <v>147.55099999999999</v>
      </c>
      <c r="E746" s="32">
        <f>MA1SONY[[#This Row],[Adj Close]]-MA1SONY[[#This Row],[Naive Trend ]]</f>
        <v>-4.4951999999999828</v>
      </c>
      <c r="F746" s="22">
        <f t="shared" si="55"/>
        <v>20.206823039999843</v>
      </c>
      <c r="G746" s="22">
        <f>ABS(MA1SONY[[#This Row],[Erorr 1]])</f>
        <v>4.4951999999999828</v>
      </c>
      <c r="H746" s="33">
        <f>MA1SONY[[#This Row],[Abs Erorr 1]]/MA1SONY[[#This Row],[Adj Close]]</f>
        <v>3.1422703588389861E-2</v>
      </c>
      <c r="I746" s="31">
        <f t="shared" si="58"/>
        <v>148.5686</v>
      </c>
      <c r="J746" s="34">
        <f>(MA1SONY[[#This Row],[Adj Close]]-MA1SONY[[#This Row],[3-MA]])</f>
        <v>-5.5127999999999986</v>
      </c>
      <c r="K746" s="18">
        <f t="shared" si="57"/>
        <v>30.390963839999984</v>
      </c>
      <c r="L746" s="18">
        <f>ABS(MA1SONY[[#This Row],[Erorr 2]])</f>
        <v>5.5127999999999986</v>
      </c>
      <c r="M746" s="33">
        <f>MA1SONY[[#This Row],[Abs Erorr 2]]/MA1SONY[[#This Row],[Adj Close]]</f>
        <v>3.853601182196037E-2</v>
      </c>
      <c r="N746" s="31">
        <f t="shared" si="59"/>
        <v>145.83198333333334</v>
      </c>
      <c r="O746" s="35">
        <f>MA1SONY[[#This Row],[Adj Close]]-MA1SONY[[#This Row],[6-MA]]</f>
        <v>-2.7761833333333357</v>
      </c>
      <c r="P746" s="18">
        <f>(MA1SONY[[#This Row],[Adj Close]]-N746)^2</f>
        <v>7.7071939002777912</v>
      </c>
      <c r="Q746" s="18">
        <f>ABS(MA1SONY[[#This Row],[Erorr 3]])</f>
        <v>2.7761833333333357</v>
      </c>
      <c r="R746" s="36">
        <f>MA1SONY[[#This Row],[Abs Erorr 3]]/MA1SONY[[#This Row],[Adj Close]]</f>
        <v>1.9406296936813016E-2</v>
      </c>
    </row>
    <row r="747" spans="2:18">
      <c r="B747" s="26">
        <v>44862.291666666664</v>
      </c>
      <c r="C747" s="22">
        <v>153.86410000000001</v>
      </c>
      <c r="D747" s="31">
        <f t="shared" si="56"/>
        <v>143.0558</v>
      </c>
      <c r="E747" s="32">
        <f>MA1SONY[[#This Row],[Adj Close]]-MA1SONY[[#This Row],[Naive Trend ]]</f>
        <v>10.808300000000003</v>
      </c>
      <c r="F747" s="22">
        <f t="shared" si="55"/>
        <v>116.81934889000006</v>
      </c>
      <c r="G747" s="22">
        <f>ABS(MA1SONY[[#This Row],[Erorr 1]])</f>
        <v>10.808300000000003</v>
      </c>
      <c r="H747" s="33">
        <f>MA1SONY[[#This Row],[Abs Erorr 1]]/MA1SONY[[#This Row],[Adj Close]]</f>
        <v>7.0245755832582149E-2</v>
      </c>
      <c r="I747" s="31">
        <f t="shared" si="58"/>
        <v>147.03726666666668</v>
      </c>
      <c r="J747" s="34">
        <f>(MA1SONY[[#This Row],[Adj Close]]-MA1SONY[[#This Row],[3-MA]])</f>
        <v>6.826833333333326</v>
      </c>
      <c r="K747" s="18">
        <f t="shared" si="57"/>
        <v>46.60565336111101</v>
      </c>
      <c r="L747" s="18">
        <f>ABS(MA1SONY[[#This Row],[Erorr 2]])</f>
        <v>6.826833333333326</v>
      </c>
      <c r="M747" s="33">
        <f>MA1SONY[[#This Row],[Abs Erorr 2]]/MA1SONY[[#This Row],[Adj Close]]</f>
        <v>4.4369240994704587E-2</v>
      </c>
      <c r="N747" s="31">
        <f t="shared" si="59"/>
        <v>145.98675</v>
      </c>
      <c r="O747" s="35">
        <f>MA1SONY[[#This Row],[Adj Close]]-MA1SONY[[#This Row],[6-MA]]</f>
        <v>7.877350000000007</v>
      </c>
      <c r="P747" s="18">
        <f>(MA1SONY[[#This Row],[Adj Close]]-N747)^2</f>
        <v>62.052643022500106</v>
      </c>
      <c r="Q747" s="18">
        <f>ABS(MA1SONY[[#This Row],[Erorr 3]])</f>
        <v>7.877350000000007</v>
      </c>
      <c r="R747" s="36">
        <f>MA1SONY[[#This Row],[Abs Erorr 3]]/MA1SONY[[#This Row],[Adj Close]]</f>
        <v>5.1196802892942581E-2</v>
      </c>
    </row>
    <row r="748" spans="2:18">
      <c r="B748" s="26">
        <v>44865.291666666664</v>
      </c>
      <c r="C748" s="22">
        <v>151.49299999999999</v>
      </c>
      <c r="D748" s="31">
        <f t="shared" si="56"/>
        <v>153.86410000000001</v>
      </c>
      <c r="E748" s="32">
        <f>MA1SONY[[#This Row],[Adj Close]]-MA1SONY[[#This Row],[Naive Trend ]]</f>
        <v>-2.3711000000000126</v>
      </c>
      <c r="F748" s="22">
        <f t="shared" si="55"/>
        <v>5.62211521000006</v>
      </c>
      <c r="G748" s="22">
        <f>ABS(MA1SONY[[#This Row],[Erorr 1]])</f>
        <v>2.3711000000000126</v>
      </c>
      <c r="H748" s="33">
        <f>MA1SONY[[#This Row],[Abs Erorr 1]]/MA1SONY[[#This Row],[Adj Close]]</f>
        <v>1.5651548256355164E-2</v>
      </c>
      <c r="I748" s="31">
        <f t="shared" si="58"/>
        <v>148.15696666666668</v>
      </c>
      <c r="J748" s="34">
        <f>(MA1SONY[[#This Row],[Adj Close]]-MA1SONY[[#This Row],[3-MA]])</f>
        <v>3.3360333333333188</v>
      </c>
      <c r="K748" s="18">
        <f t="shared" si="57"/>
        <v>11.129118401111015</v>
      </c>
      <c r="L748" s="18">
        <f>ABS(MA1SONY[[#This Row],[Erorr 2]])</f>
        <v>3.3360333333333188</v>
      </c>
      <c r="M748" s="33">
        <f>MA1SONY[[#This Row],[Abs Erorr 2]]/MA1SONY[[#This Row],[Adj Close]]</f>
        <v>2.2021039475971293E-2</v>
      </c>
      <c r="N748" s="31">
        <f t="shared" si="59"/>
        <v>148.02029999999999</v>
      </c>
      <c r="O748" s="35">
        <f>MA1SONY[[#This Row],[Adj Close]]-MA1SONY[[#This Row],[6-MA]]</f>
        <v>3.4727000000000032</v>
      </c>
      <c r="P748" s="18">
        <f>(MA1SONY[[#This Row],[Adj Close]]-N748)^2</f>
        <v>12.059645290000022</v>
      </c>
      <c r="Q748" s="18">
        <f>ABS(MA1SONY[[#This Row],[Erorr 3]])</f>
        <v>3.4727000000000032</v>
      </c>
      <c r="R748" s="36">
        <f>MA1SONY[[#This Row],[Abs Erorr 3]]/MA1SONY[[#This Row],[Adj Close]]</f>
        <v>2.2923171367653972E-2</v>
      </c>
    </row>
    <row r="749" spans="2:18">
      <c r="B749" s="26">
        <v>44866.291666666664</v>
      </c>
      <c r="C749" s="22">
        <v>148.83539999999999</v>
      </c>
      <c r="D749" s="31">
        <f t="shared" si="56"/>
        <v>151.49299999999999</v>
      </c>
      <c r="E749" s="32">
        <f>MA1SONY[[#This Row],[Adj Close]]-MA1SONY[[#This Row],[Naive Trend ]]</f>
        <v>-2.6576000000000022</v>
      </c>
      <c r="F749" s="22">
        <f t="shared" si="55"/>
        <v>7.0628377600000114</v>
      </c>
      <c r="G749" s="22">
        <f>ABS(MA1SONY[[#This Row],[Erorr 1]])</f>
        <v>2.6576000000000022</v>
      </c>
      <c r="H749" s="33">
        <f>MA1SONY[[#This Row],[Abs Erorr 1]]/MA1SONY[[#This Row],[Adj Close]]</f>
        <v>1.7855967061599608E-2</v>
      </c>
      <c r="I749" s="31">
        <f t="shared" si="58"/>
        <v>149.47096666666667</v>
      </c>
      <c r="J749" s="34">
        <f>(MA1SONY[[#This Row],[Adj Close]]-MA1SONY[[#This Row],[3-MA]])</f>
        <v>-0.63556666666667638</v>
      </c>
      <c r="K749" s="18">
        <f t="shared" si="57"/>
        <v>0.40394498777779014</v>
      </c>
      <c r="L749" s="18">
        <f>ABS(MA1SONY[[#This Row],[Erorr 2]])</f>
        <v>0.63556666666667638</v>
      </c>
      <c r="M749" s="33">
        <f>MA1SONY[[#This Row],[Abs Erorr 2]]/MA1SONY[[#This Row],[Adj Close]]</f>
        <v>4.2702654520811343E-3</v>
      </c>
      <c r="N749" s="31">
        <f t="shared" si="59"/>
        <v>149.01978333333332</v>
      </c>
      <c r="O749" s="35">
        <f>MA1SONY[[#This Row],[Adj Close]]-MA1SONY[[#This Row],[6-MA]]</f>
        <v>-0.18438333333332935</v>
      </c>
      <c r="P749" s="18">
        <f>(MA1SONY[[#This Row],[Adj Close]]-N749)^2</f>
        <v>3.399721361110964E-2</v>
      </c>
      <c r="Q749" s="18">
        <f>ABS(MA1SONY[[#This Row],[Erorr 3]])</f>
        <v>0.18438333333332935</v>
      </c>
      <c r="R749" s="36">
        <f>MA1SONY[[#This Row],[Abs Erorr 3]]/MA1SONY[[#This Row],[Adj Close]]</f>
        <v>1.2388405804891131E-3</v>
      </c>
    </row>
    <row r="750" spans="2:18">
      <c r="B750" s="26">
        <v>44867.291666666664</v>
      </c>
      <c r="C750" s="22">
        <v>143.28299999999999</v>
      </c>
      <c r="D750" s="31">
        <f t="shared" si="56"/>
        <v>148.83539999999999</v>
      </c>
      <c r="E750" s="32">
        <f>MA1SONY[[#This Row],[Adj Close]]-MA1SONY[[#This Row],[Naive Trend ]]</f>
        <v>-5.5524000000000058</v>
      </c>
      <c r="F750" s="22">
        <f t="shared" si="55"/>
        <v>30.829145760000063</v>
      </c>
      <c r="G750" s="22">
        <f>ABS(MA1SONY[[#This Row],[Erorr 1]])</f>
        <v>5.5524000000000058</v>
      </c>
      <c r="H750" s="33">
        <f>MA1SONY[[#This Row],[Abs Erorr 1]]/MA1SONY[[#This Row],[Adj Close]]</f>
        <v>3.8751282427084907E-2</v>
      </c>
      <c r="I750" s="31">
        <f t="shared" si="58"/>
        <v>151.39750000000001</v>
      </c>
      <c r="J750" s="34">
        <f>(MA1SONY[[#This Row],[Adj Close]]-MA1SONY[[#This Row],[3-MA]])</f>
        <v>-8.1145000000000209</v>
      </c>
      <c r="K750" s="18">
        <f t="shared" si="57"/>
        <v>65.845110250000346</v>
      </c>
      <c r="L750" s="18">
        <f>ABS(MA1SONY[[#This Row],[Erorr 2]])</f>
        <v>8.1145000000000209</v>
      </c>
      <c r="M750" s="33">
        <f>MA1SONY[[#This Row],[Abs Erorr 2]]/MA1SONY[[#This Row],[Adj Close]]</f>
        <v>5.6632677986921141E-2</v>
      </c>
      <c r="N750" s="31">
        <f t="shared" si="59"/>
        <v>149.21738333333334</v>
      </c>
      <c r="O750" s="35">
        <f>MA1SONY[[#This Row],[Adj Close]]-MA1SONY[[#This Row],[6-MA]]</f>
        <v>-5.9343833333333578</v>
      </c>
      <c r="P750" s="18">
        <f>(MA1SONY[[#This Row],[Adj Close]]-N750)^2</f>
        <v>35.216905546944737</v>
      </c>
      <c r="Q750" s="18">
        <f>ABS(MA1SONY[[#This Row],[Erorr 3]])</f>
        <v>5.9343833333333578</v>
      </c>
      <c r="R750" s="36">
        <f>MA1SONY[[#This Row],[Abs Erorr 3]]/MA1SONY[[#This Row],[Adj Close]]</f>
        <v>4.1417218604672977E-2</v>
      </c>
    </row>
    <row r="751" spans="2:18">
      <c r="B751" s="26">
        <v>44868.291666666664</v>
      </c>
      <c r="C751" s="22">
        <v>137.2071</v>
      </c>
      <c r="D751" s="31">
        <f t="shared" si="56"/>
        <v>143.28299999999999</v>
      </c>
      <c r="E751" s="32">
        <f>MA1SONY[[#This Row],[Adj Close]]-MA1SONY[[#This Row],[Naive Trend ]]</f>
        <v>-6.0758999999999901</v>
      </c>
      <c r="F751" s="22">
        <f t="shared" si="55"/>
        <v>36.916560809999879</v>
      </c>
      <c r="G751" s="22">
        <f>ABS(MA1SONY[[#This Row],[Erorr 1]])</f>
        <v>6.0758999999999901</v>
      </c>
      <c r="H751" s="33">
        <f>MA1SONY[[#This Row],[Abs Erorr 1]]/MA1SONY[[#This Row],[Adj Close]]</f>
        <v>4.4282693825610994E-2</v>
      </c>
      <c r="I751" s="31">
        <f t="shared" si="58"/>
        <v>147.87046666666666</v>
      </c>
      <c r="J751" s="34">
        <f>(MA1SONY[[#This Row],[Adj Close]]-MA1SONY[[#This Row],[3-MA]])</f>
        <v>-10.663366666666661</v>
      </c>
      <c r="K751" s="18">
        <f t="shared" si="57"/>
        <v>113.70738866777766</v>
      </c>
      <c r="L751" s="18">
        <f>ABS(MA1SONY[[#This Row],[Erorr 2]])</f>
        <v>10.663366666666661</v>
      </c>
      <c r="M751" s="33">
        <f>MA1SONY[[#This Row],[Abs Erorr 2]]/MA1SONY[[#This Row],[Adj Close]]</f>
        <v>7.7717309575573434E-2</v>
      </c>
      <c r="N751" s="31">
        <f t="shared" si="59"/>
        <v>148.01371666666665</v>
      </c>
      <c r="O751" s="35">
        <f>MA1SONY[[#This Row],[Adj Close]]-MA1SONY[[#This Row],[6-MA]]</f>
        <v>-10.806616666666656</v>
      </c>
      <c r="P751" s="18">
        <f>(MA1SONY[[#This Row],[Adj Close]]-N751)^2</f>
        <v>116.78296378027756</v>
      </c>
      <c r="Q751" s="18">
        <f>ABS(MA1SONY[[#This Row],[Erorr 3]])</f>
        <v>10.806616666666656</v>
      </c>
      <c r="R751" s="36">
        <f>MA1SONY[[#This Row],[Abs Erorr 3]]/MA1SONY[[#This Row],[Adj Close]]</f>
        <v>7.8761351757064002E-2</v>
      </c>
    </row>
    <row r="752" spans="2:18">
      <c r="B752" s="26">
        <v>44869.291666666664</v>
      </c>
      <c r="C752" s="22">
        <v>136.94</v>
      </c>
      <c r="D752" s="31">
        <f t="shared" si="56"/>
        <v>137.2071</v>
      </c>
      <c r="E752" s="32">
        <f>MA1SONY[[#This Row],[Adj Close]]-MA1SONY[[#This Row],[Naive Trend ]]</f>
        <v>-0.26709999999999923</v>
      </c>
      <c r="F752" s="22">
        <f t="shared" si="55"/>
        <v>7.1342409999999593E-2</v>
      </c>
      <c r="G752" s="22">
        <f>ABS(MA1SONY[[#This Row],[Erorr 1]])</f>
        <v>0.26709999999999923</v>
      </c>
      <c r="H752" s="33">
        <f>MA1SONY[[#This Row],[Abs Erorr 1]]/MA1SONY[[#This Row],[Adj Close]]</f>
        <v>1.95048926537169E-3</v>
      </c>
      <c r="I752" s="31">
        <f t="shared" si="58"/>
        <v>143.10849999999996</v>
      </c>
      <c r="J752" s="34">
        <f>(MA1SONY[[#This Row],[Adj Close]]-MA1SONY[[#This Row],[3-MA]])</f>
        <v>-6.1684999999999661</v>
      </c>
      <c r="K752" s="18">
        <f t="shared" si="57"/>
        <v>38.050392249999582</v>
      </c>
      <c r="L752" s="18">
        <f>ABS(MA1SONY[[#This Row],[Erorr 2]])</f>
        <v>6.1684999999999661</v>
      </c>
      <c r="M752" s="33">
        <f>MA1SONY[[#This Row],[Abs Erorr 2]]/MA1SONY[[#This Row],[Adj Close]]</f>
        <v>4.5045275303052183E-2</v>
      </c>
      <c r="N752" s="31">
        <f t="shared" si="59"/>
        <v>146.28973333333332</v>
      </c>
      <c r="O752" s="35">
        <f>MA1SONY[[#This Row],[Adj Close]]-MA1SONY[[#This Row],[6-MA]]</f>
        <v>-9.3497333333333188</v>
      </c>
      <c r="P752" s="18">
        <f>(MA1SONY[[#This Row],[Adj Close]]-N752)^2</f>
        <v>87.417513404444179</v>
      </c>
      <c r="Q752" s="18">
        <f>ABS(MA1SONY[[#This Row],[Erorr 3]])</f>
        <v>9.3497333333333188</v>
      </c>
      <c r="R752" s="36">
        <f>MA1SONY[[#This Row],[Abs Erorr 3]]/MA1SONY[[#This Row],[Adj Close]]</f>
        <v>6.8276130665498161E-2</v>
      </c>
    </row>
    <row r="753" spans="2:18">
      <c r="B753" s="26">
        <v>44872.291666666664</v>
      </c>
      <c r="C753" s="22">
        <v>137.4743</v>
      </c>
      <c r="D753" s="31">
        <f t="shared" si="56"/>
        <v>136.94</v>
      </c>
      <c r="E753" s="32">
        <f>MA1SONY[[#This Row],[Adj Close]]-MA1SONY[[#This Row],[Naive Trend ]]</f>
        <v>0.53430000000000177</v>
      </c>
      <c r="F753" s="22">
        <f t="shared" si="55"/>
        <v>0.28547649000000191</v>
      </c>
      <c r="G753" s="22">
        <f>ABS(MA1SONY[[#This Row],[Erorr 1]])</f>
        <v>0.53430000000000177</v>
      </c>
      <c r="H753" s="33">
        <f>MA1SONY[[#This Row],[Abs Erorr 1]]/MA1SONY[[#This Row],[Adj Close]]</f>
        <v>3.8865446123384647E-3</v>
      </c>
      <c r="I753" s="31">
        <f t="shared" si="58"/>
        <v>139.14336666666665</v>
      </c>
      <c r="J753" s="34">
        <f>(MA1SONY[[#This Row],[Adj Close]]-MA1SONY[[#This Row],[3-MA]])</f>
        <v>-1.6690666666666516</v>
      </c>
      <c r="K753" s="18">
        <f t="shared" si="57"/>
        <v>2.7857835377777276</v>
      </c>
      <c r="L753" s="18">
        <f>ABS(MA1SONY[[#This Row],[Erorr 2]])</f>
        <v>1.6690666666666516</v>
      </c>
      <c r="M753" s="33">
        <f>MA1SONY[[#This Row],[Abs Erorr 2]]/MA1SONY[[#This Row],[Adj Close]]</f>
        <v>1.2140935917961769E-2</v>
      </c>
      <c r="N753" s="31">
        <f t="shared" si="59"/>
        <v>145.27043333333333</v>
      </c>
      <c r="O753" s="35">
        <f>MA1SONY[[#This Row],[Adj Close]]-MA1SONY[[#This Row],[6-MA]]</f>
        <v>-7.79613333333333</v>
      </c>
      <c r="P753" s="18">
        <f>(MA1SONY[[#This Row],[Adj Close]]-N753)^2</f>
        <v>60.779694951111061</v>
      </c>
      <c r="Q753" s="18">
        <f>ABS(MA1SONY[[#This Row],[Erorr 3]])</f>
        <v>7.79613333333333</v>
      </c>
      <c r="R753" s="36">
        <f>MA1SONY[[#This Row],[Abs Erorr 3]]/MA1SONY[[#This Row],[Adj Close]]</f>
        <v>5.6709751083172125E-2</v>
      </c>
    </row>
    <row r="754" spans="2:18">
      <c r="B754" s="26">
        <v>44873.291666666664</v>
      </c>
      <c r="C754" s="22">
        <v>138.04830000000001</v>
      </c>
      <c r="D754" s="31">
        <f t="shared" si="56"/>
        <v>137.4743</v>
      </c>
      <c r="E754" s="32">
        <f>MA1SONY[[#This Row],[Adj Close]]-MA1SONY[[#This Row],[Naive Trend ]]</f>
        <v>0.57400000000001228</v>
      </c>
      <c r="F754" s="22">
        <f t="shared" si="55"/>
        <v>0.32947600000001409</v>
      </c>
      <c r="G754" s="22">
        <f>ABS(MA1SONY[[#This Row],[Erorr 1]])</f>
        <v>0.57400000000001228</v>
      </c>
      <c r="H754" s="33">
        <f>MA1SONY[[#This Row],[Abs Erorr 1]]/MA1SONY[[#This Row],[Adj Close]]</f>
        <v>4.1579650021044247E-3</v>
      </c>
      <c r="I754" s="31">
        <f t="shared" si="58"/>
        <v>137.20713333333333</v>
      </c>
      <c r="J754" s="34">
        <f>(MA1SONY[[#This Row],[Adj Close]]-MA1SONY[[#This Row],[3-MA]])</f>
        <v>0.84116666666668038</v>
      </c>
      <c r="K754" s="18">
        <f t="shared" si="57"/>
        <v>0.70756136111113421</v>
      </c>
      <c r="L754" s="18">
        <f>ABS(MA1SONY[[#This Row],[Erorr 2]])</f>
        <v>0.84116666666668038</v>
      </c>
      <c r="M754" s="33">
        <f>MA1SONY[[#This Row],[Abs Erorr 2]]/MA1SONY[[#This Row],[Adj Close]]</f>
        <v>6.0932779807261681E-3</v>
      </c>
      <c r="N754" s="31">
        <f t="shared" si="59"/>
        <v>142.53879999999998</v>
      </c>
      <c r="O754" s="35">
        <f>MA1SONY[[#This Row],[Adj Close]]-MA1SONY[[#This Row],[6-MA]]</f>
        <v>-4.4904999999999688</v>
      </c>
      <c r="P754" s="18">
        <f>(MA1SONY[[#This Row],[Adj Close]]-N754)^2</f>
        <v>20.164590249999719</v>
      </c>
      <c r="Q754" s="18">
        <f>ABS(MA1SONY[[#This Row],[Erorr 3]])</f>
        <v>4.4904999999999688</v>
      </c>
      <c r="R754" s="36">
        <f>MA1SONY[[#This Row],[Abs Erorr 3]]/MA1SONY[[#This Row],[Adj Close]]</f>
        <v>3.2528470107925762E-2</v>
      </c>
    </row>
    <row r="755" spans="2:18">
      <c r="B755" s="26">
        <v>44874.291666666664</v>
      </c>
      <c r="C755" s="22">
        <v>133.4665</v>
      </c>
      <c r="D755" s="31">
        <f t="shared" si="56"/>
        <v>138.04830000000001</v>
      </c>
      <c r="E755" s="32">
        <f>MA1SONY[[#This Row],[Adj Close]]-MA1SONY[[#This Row],[Naive Trend ]]</f>
        <v>-4.5818000000000154</v>
      </c>
      <c r="F755" s="22">
        <f t="shared" si="55"/>
        <v>20.992891240000141</v>
      </c>
      <c r="G755" s="22">
        <f>ABS(MA1SONY[[#This Row],[Erorr 1]])</f>
        <v>4.5818000000000154</v>
      </c>
      <c r="H755" s="33">
        <f>MA1SONY[[#This Row],[Abs Erorr 1]]/MA1SONY[[#This Row],[Adj Close]]</f>
        <v>3.4329213697819418E-2</v>
      </c>
      <c r="I755" s="31">
        <f t="shared" si="58"/>
        <v>137.48753333333335</v>
      </c>
      <c r="J755" s="34">
        <f>(MA1SONY[[#This Row],[Adj Close]]-MA1SONY[[#This Row],[3-MA]])</f>
        <v>-4.0210333333333494</v>
      </c>
      <c r="K755" s="18">
        <f t="shared" si="57"/>
        <v>16.168709067777908</v>
      </c>
      <c r="L755" s="18">
        <f>ABS(MA1SONY[[#This Row],[Erorr 2]])</f>
        <v>4.0210333333333494</v>
      </c>
      <c r="M755" s="33">
        <f>MA1SONY[[#This Row],[Abs Erorr 2]]/MA1SONY[[#This Row],[Adj Close]]</f>
        <v>3.0127659999575545E-2</v>
      </c>
      <c r="N755" s="31">
        <f t="shared" si="59"/>
        <v>140.29801666666665</v>
      </c>
      <c r="O755" s="35">
        <f>MA1SONY[[#This Row],[Adj Close]]-MA1SONY[[#This Row],[6-MA]]</f>
        <v>-6.8315166666666585</v>
      </c>
      <c r="P755" s="18">
        <f>(MA1SONY[[#This Row],[Adj Close]]-N755)^2</f>
        <v>46.669619966944332</v>
      </c>
      <c r="Q755" s="18">
        <f>ABS(MA1SONY[[#This Row],[Erorr 3]])</f>
        <v>6.8315166666666585</v>
      </c>
      <c r="R755" s="36">
        <f>MA1SONY[[#This Row],[Abs Erorr 3]]/MA1SONY[[#This Row],[Adj Close]]</f>
        <v>5.1185253727839261E-2</v>
      </c>
    </row>
    <row r="756" spans="2:18">
      <c r="B756" s="26">
        <v>44875.291666666664</v>
      </c>
      <c r="C756" s="22">
        <v>145.3416</v>
      </c>
      <c r="D756" s="31">
        <f t="shared" si="56"/>
        <v>133.4665</v>
      </c>
      <c r="E756" s="32">
        <f>MA1SONY[[#This Row],[Adj Close]]-MA1SONY[[#This Row],[Naive Trend ]]</f>
        <v>11.875100000000003</v>
      </c>
      <c r="F756" s="22">
        <f t="shared" si="55"/>
        <v>141.01800001000007</v>
      </c>
      <c r="G756" s="22">
        <f>ABS(MA1SONY[[#This Row],[Erorr 1]])</f>
        <v>11.875100000000003</v>
      </c>
      <c r="H756" s="33">
        <f>MA1SONY[[#This Row],[Abs Erorr 1]]/MA1SONY[[#This Row],[Adj Close]]</f>
        <v>8.170475624322289E-2</v>
      </c>
      <c r="I756" s="31">
        <f t="shared" si="58"/>
        <v>136.3297</v>
      </c>
      <c r="J756" s="34">
        <f>(MA1SONY[[#This Row],[Adj Close]]-MA1SONY[[#This Row],[3-MA]])</f>
        <v>9.0118999999999971</v>
      </c>
      <c r="K756" s="18">
        <f t="shared" si="57"/>
        <v>81.214341609999948</v>
      </c>
      <c r="L756" s="18">
        <f>ABS(MA1SONY[[#This Row],[Erorr 2]])</f>
        <v>9.0118999999999971</v>
      </c>
      <c r="M756" s="33">
        <f>MA1SONY[[#This Row],[Abs Erorr 2]]/MA1SONY[[#This Row],[Adj Close]]</f>
        <v>6.200495935093598E-2</v>
      </c>
      <c r="N756" s="31">
        <f t="shared" si="59"/>
        <v>137.73653333333334</v>
      </c>
      <c r="O756" s="35">
        <f>MA1SONY[[#This Row],[Adj Close]]-MA1SONY[[#This Row],[6-MA]]</f>
        <v>7.6050666666666586</v>
      </c>
      <c r="P756" s="18">
        <f>(MA1SONY[[#This Row],[Adj Close]]-N756)^2</f>
        <v>57.837039004444321</v>
      </c>
      <c r="Q756" s="18">
        <f>ABS(MA1SONY[[#This Row],[Erorr 3]])</f>
        <v>7.6050666666666586</v>
      </c>
      <c r="R756" s="36">
        <f>MA1SONY[[#This Row],[Abs Erorr 3]]/MA1SONY[[#This Row],[Adj Close]]</f>
        <v>5.2325464056172895E-2</v>
      </c>
    </row>
    <row r="757" spans="2:18">
      <c r="B757" s="26">
        <v>44876.291666666664</v>
      </c>
      <c r="C757" s="22">
        <v>148.1422</v>
      </c>
      <c r="D757" s="31">
        <f t="shared" si="56"/>
        <v>145.3416</v>
      </c>
      <c r="E757" s="32">
        <f>MA1SONY[[#This Row],[Adj Close]]-MA1SONY[[#This Row],[Naive Trend ]]</f>
        <v>2.8006000000000029</v>
      </c>
      <c r="F757" s="22">
        <f t="shared" si="55"/>
        <v>7.8433603600000161</v>
      </c>
      <c r="G757" s="22">
        <f>ABS(MA1SONY[[#This Row],[Erorr 1]])</f>
        <v>2.8006000000000029</v>
      </c>
      <c r="H757" s="33">
        <f>MA1SONY[[#This Row],[Abs Erorr 1]]/MA1SONY[[#This Row],[Adj Close]]</f>
        <v>1.8904809028082496E-2</v>
      </c>
      <c r="I757" s="31">
        <f t="shared" si="58"/>
        <v>138.95213333333334</v>
      </c>
      <c r="J757" s="34">
        <f>(MA1SONY[[#This Row],[Adj Close]]-MA1SONY[[#This Row],[3-MA]])</f>
        <v>9.1900666666666666</v>
      </c>
      <c r="K757" s="18">
        <f t="shared" si="57"/>
        <v>84.457325337777775</v>
      </c>
      <c r="L757" s="18">
        <f>ABS(MA1SONY[[#This Row],[Erorr 2]])</f>
        <v>9.1900666666666666</v>
      </c>
      <c r="M757" s="33">
        <f>MA1SONY[[#This Row],[Abs Erorr 2]]/MA1SONY[[#This Row],[Adj Close]]</f>
        <v>6.2035440722945027E-2</v>
      </c>
      <c r="N757" s="31">
        <f t="shared" si="59"/>
        <v>138.07963333333333</v>
      </c>
      <c r="O757" s="35">
        <f>MA1SONY[[#This Row],[Adj Close]]-MA1SONY[[#This Row],[6-MA]]</f>
        <v>10.062566666666669</v>
      </c>
      <c r="P757" s="18">
        <f>(MA1SONY[[#This Row],[Adj Close]]-N757)^2</f>
        <v>101.25524792111115</v>
      </c>
      <c r="Q757" s="18">
        <f>ABS(MA1SONY[[#This Row],[Erorr 3]])</f>
        <v>10.062566666666669</v>
      </c>
      <c r="R757" s="36">
        <f>MA1SONY[[#This Row],[Abs Erorr 3]]/MA1SONY[[#This Row],[Adj Close]]</f>
        <v>6.7925052190845478E-2</v>
      </c>
    </row>
    <row r="758" spans="2:18">
      <c r="B758" s="26">
        <v>44879.291666666664</v>
      </c>
      <c r="C758" s="22">
        <v>146.73689999999999</v>
      </c>
      <c r="D758" s="31">
        <f t="shared" si="56"/>
        <v>148.1422</v>
      </c>
      <c r="E758" s="32">
        <f>MA1SONY[[#This Row],[Adj Close]]-MA1SONY[[#This Row],[Naive Trend ]]</f>
        <v>-1.4053000000000111</v>
      </c>
      <c r="F758" s="22">
        <f t="shared" si="55"/>
        <v>1.9748680900000313</v>
      </c>
      <c r="G758" s="22">
        <f>ABS(MA1SONY[[#This Row],[Erorr 1]])</f>
        <v>1.4053000000000111</v>
      </c>
      <c r="H758" s="33">
        <f>MA1SONY[[#This Row],[Abs Erorr 1]]/MA1SONY[[#This Row],[Adj Close]]</f>
        <v>9.5770048297327479E-3</v>
      </c>
      <c r="I758" s="31">
        <f t="shared" si="58"/>
        <v>142.31676666666667</v>
      </c>
      <c r="J758" s="34">
        <f>(MA1SONY[[#This Row],[Adj Close]]-MA1SONY[[#This Row],[3-MA]])</f>
        <v>4.4201333333333253</v>
      </c>
      <c r="K758" s="18">
        <f t="shared" si="57"/>
        <v>19.537578684444373</v>
      </c>
      <c r="L758" s="18">
        <f>ABS(MA1SONY[[#This Row],[Erorr 2]])</f>
        <v>4.4201333333333253</v>
      </c>
      <c r="M758" s="33">
        <f>MA1SONY[[#This Row],[Abs Erorr 2]]/MA1SONY[[#This Row],[Adj Close]]</f>
        <v>3.0122847990746195E-2</v>
      </c>
      <c r="N758" s="31">
        <f t="shared" si="59"/>
        <v>139.90215000000001</v>
      </c>
      <c r="O758" s="35">
        <f>MA1SONY[[#This Row],[Adj Close]]-MA1SONY[[#This Row],[6-MA]]</f>
        <v>6.8347499999999854</v>
      </c>
      <c r="P758" s="18">
        <f>(MA1SONY[[#This Row],[Adj Close]]-N758)^2</f>
        <v>46.713807562499802</v>
      </c>
      <c r="Q758" s="18">
        <f>ABS(MA1SONY[[#This Row],[Erorr 3]])</f>
        <v>6.8347499999999854</v>
      </c>
      <c r="R758" s="36">
        <f>MA1SONY[[#This Row],[Abs Erorr 3]]/MA1SONY[[#This Row],[Adj Close]]</f>
        <v>4.6578263545161348E-2</v>
      </c>
    </row>
    <row r="759" spans="2:18">
      <c r="B759" s="26">
        <v>44880.291666666664</v>
      </c>
      <c r="C759" s="22">
        <v>148.4786</v>
      </c>
      <c r="D759" s="31">
        <f t="shared" si="56"/>
        <v>146.73689999999999</v>
      </c>
      <c r="E759" s="32">
        <f>MA1SONY[[#This Row],[Adj Close]]-MA1SONY[[#This Row],[Naive Trend ]]</f>
        <v>1.7417000000000087</v>
      </c>
      <c r="F759" s="22">
        <f t="shared" si="55"/>
        <v>3.0335188900000301</v>
      </c>
      <c r="G759" s="22">
        <f>ABS(MA1SONY[[#This Row],[Erorr 1]])</f>
        <v>1.7417000000000087</v>
      </c>
      <c r="H759" s="33">
        <f>MA1SONY[[#This Row],[Abs Erorr 1]]/MA1SONY[[#This Row],[Adj Close]]</f>
        <v>1.1730309957125193E-2</v>
      </c>
      <c r="I759" s="31">
        <f t="shared" si="58"/>
        <v>146.74023333333332</v>
      </c>
      <c r="J759" s="34">
        <f>(MA1SONY[[#This Row],[Adj Close]]-MA1SONY[[#This Row],[3-MA]])</f>
        <v>1.7383666666666784</v>
      </c>
      <c r="K759" s="18">
        <f t="shared" si="57"/>
        <v>3.0219186677778187</v>
      </c>
      <c r="L759" s="18">
        <f>ABS(MA1SONY[[#This Row],[Erorr 2]])</f>
        <v>1.7383666666666784</v>
      </c>
      <c r="M759" s="33">
        <f>MA1SONY[[#This Row],[Abs Erorr 2]]/MA1SONY[[#This Row],[Adj Close]]</f>
        <v>1.1707860032803908E-2</v>
      </c>
      <c r="N759" s="31">
        <f t="shared" si="59"/>
        <v>141.53496666666666</v>
      </c>
      <c r="O759" s="35">
        <f>MA1SONY[[#This Row],[Adj Close]]-MA1SONY[[#This Row],[6-MA]]</f>
        <v>6.943633333333338</v>
      </c>
      <c r="P759" s="18">
        <f>(MA1SONY[[#This Row],[Adj Close]]-N759)^2</f>
        <v>48.214043867777839</v>
      </c>
      <c r="Q759" s="18">
        <f>ABS(MA1SONY[[#This Row],[Erorr 3]])</f>
        <v>6.943633333333338</v>
      </c>
      <c r="R759" s="36">
        <f>MA1SONY[[#This Row],[Abs Erorr 3]]/MA1SONY[[#This Row],[Adj Close]]</f>
        <v>4.6765212854467497E-2</v>
      </c>
    </row>
    <row r="760" spans="2:18">
      <c r="B760" s="26">
        <v>44881.291666666664</v>
      </c>
      <c r="C760" s="22">
        <v>147.24160000000001</v>
      </c>
      <c r="D760" s="31">
        <f t="shared" si="56"/>
        <v>148.4786</v>
      </c>
      <c r="E760" s="32">
        <f>MA1SONY[[#This Row],[Adj Close]]-MA1SONY[[#This Row],[Naive Trend ]]</f>
        <v>-1.2369999999999948</v>
      </c>
      <c r="F760" s="22">
        <f t="shared" si="55"/>
        <v>1.530168999999987</v>
      </c>
      <c r="G760" s="22">
        <f>ABS(MA1SONY[[#This Row],[Erorr 1]])</f>
        <v>1.2369999999999948</v>
      </c>
      <c r="H760" s="33">
        <f>MA1SONY[[#This Row],[Abs Erorr 1]]/MA1SONY[[#This Row],[Adj Close]]</f>
        <v>8.4011583682871878E-3</v>
      </c>
      <c r="I760" s="31">
        <f t="shared" si="58"/>
        <v>147.7859</v>
      </c>
      <c r="J760" s="34">
        <f>(MA1SONY[[#This Row],[Adj Close]]-MA1SONY[[#This Row],[3-MA]])</f>
        <v>-0.54429999999999268</v>
      </c>
      <c r="K760" s="18">
        <f t="shared" si="57"/>
        <v>0.29626248999999205</v>
      </c>
      <c r="L760" s="18">
        <f>ABS(MA1SONY[[#This Row],[Erorr 2]])</f>
        <v>0.54429999999999268</v>
      </c>
      <c r="M760" s="33">
        <f>MA1SONY[[#This Row],[Abs Erorr 2]]/MA1SONY[[#This Row],[Adj Close]]</f>
        <v>3.6966455132244735E-3</v>
      </c>
      <c r="N760" s="31">
        <f t="shared" si="59"/>
        <v>143.36901666666668</v>
      </c>
      <c r="O760" s="35">
        <f>MA1SONY[[#This Row],[Adj Close]]-MA1SONY[[#This Row],[6-MA]]</f>
        <v>3.8725833333333242</v>
      </c>
      <c r="P760" s="18">
        <f>(MA1SONY[[#This Row],[Adj Close]]-N760)^2</f>
        <v>14.99690167361104</v>
      </c>
      <c r="Q760" s="18">
        <f>ABS(MA1SONY[[#This Row],[Erorr 3]])</f>
        <v>3.8725833333333242</v>
      </c>
      <c r="R760" s="36">
        <f>MA1SONY[[#This Row],[Abs Erorr 3]]/MA1SONY[[#This Row],[Adj Close]]</f>
        <v>2.6300877831627229E-2</v>
      </c>
    </row>
    <row r="761" spans="2:18">
      <c r="B761" s="26">
        <v>44882.291666666664</v>
      </c>
      <c r="C761" s="22">
        <v>149.1515</v>
      </c>
      <c r="D761" s="31">
        <f t="shared" si="56"/>
        <v>147.24160000000001</v>
      </c>
      <c r="E761" s="32">
        <f>MA1SONY[[#This Row],[Adj Close]]-MA1SONY[[#This Row],[Naive Trend ]]</f>
        <v>1.9098999999999933</v>
      </c>
      <c r="F761" s="22">
        <f t="shared" si="55"/>
        <v>3.6477180099999744</v>
      </c>
      <c r="G761" s="22">
        <f>ABS(MA1SONY[[#This Row],[Erorr 1]])</f>
        <v>1.9098999999999933</v>
      </c>
      <c r="H761" s="33">
        <f>MA1SONY[[#This Row],[Abs Erorr 1]]/MA1SONY[[#This Row],[Adj Close]]</f>
        <v>1.2805100853829786E-2</v>
      </c>
      <c r="I761" s="31">
        <f t="shared" si="58"/>
        <v>147.48570000000001</v>
      </c>
      <c r="J761" s="34">
        <f>(MA1SONY[[#This Row],[Adj Close]]-MA1SONY[[#This Row],[3-MA]])</f>
        <v>1.6657999999999902</v>
      </c>
      <c r="K761" s="18">
        <f t="shared" si="57"/>
        <v>2.7748896399999672</v>
      </c>
      <c r="L761" s="18">
        <f>ABS(MA1SONY[[#This Row],[Erorr 2]])</f>
        <v>1.6657999999999902</v>
      </c>
      <c r="M761" s="33">
        <f>MA1SONY[[#This Row],[Abs Erorr 2]]/MA1SONY[[#This Row],[Adj Close]]</f>
        <v>1.1168509870835964E-2</v>
      </c>
      <c r="N761" s="31">
        <f t="shared" si="59"/>
        <v>144.90123333333335</v>
      </c>
      <c r="O761" s="35">
        <f>MA1SONY[[#This Row],[Adj Close]]-MA1SONY[[#This Row],[6-MA]]</f>
        <v>4.2502666666666471</v>
      </c>
      <c r="P761" s="18">
        <f>(MA1SONY[[#This Row],[Adj Close]]-N761)^2</f>
        <v>18.06476673777761</v>
      </c>
      <c r="Q761" s="18">
        <f>ABS(MA1SONY[[#This Row],[Erorr 3]])</f>
        <v>4.2502666666666471</v>
      </c>
      <c r="R761" s="36">
        <f>MA1SONY[[#This Row],[Abs Erorr 3]]/MA1SONY[[#This Row],[Adj Close]]</f>
        <v>2.8496305210920756E-2</v>
      </c>
    </row>
    <row r="762" spans="2:18">
      <c r="B762" s="26">
        <v>44883.291666666664</v>
      </c>
      <c r="C762" s="22">
        <v>149.71559999999999</v>
      </c>
      <c r="D762" s="31">
        <f t="shared" si="56"/>
        <v>149.1515</v>
      </c>
      <c r="E762" s="32">
        <f>MA1SONY[[#This Row],[Adj Close]]-MA1SONY[[#This Row],[Naive Trend ]]</f>
        <v>0.56409999999999627</v>
      </c>
      <c r="F762" s="22">
        <f t="shared" si="55"/>
        <v>0.31820880999999579</v>
      </c>
      <c r="G762" s="22">
        <f>ABS(MA1SONY[[#This Row],[Erorr 1]])</f>
        <v>0.56409999999999627</v>
      </c>
      <c r="H762" s="33">
        <f>MA1SONY[[#This Row],[Abs Erorr 1]]/MA1SONY[[#This Row],[Adj Close]]</f>
        <v>3.7678104352518796E-3</v>
      </c>
      <c r="I762" s="31">
        <f t="shared" si="58"/>
        <v>148.29056666666665</v>
      </c>
      <c r="J762" s="34">
        <f>(MA1SONY[[#This Row],[Adj Close]]-MA1SONY[[#This Row],[3-MA]])</f>
        <v>1.4250333333333458</v>
      </c>
      <c r="K762" s="18">
        <f t="shared" si="57"/>
        <v>2.0307200011111468</v>
      </c>
      <c r="L762" s="18">
        <f>ABS(MA1SONY[[#This Row],[Erorr 2]])</f>
        <v>1.4250333333333458</v>
      </c>
      <c r="M762" s="33">
        <f>MA1SONY[[#This Row],[Abs Erorr 2]]/MA1SONY[[#This Row],[Adj Close]]</f>
        <v>9.5182688599808295E-3</v>
      </c>
      <c r="N762" s="31">
        <f t="shared" si="59"/>
        <v>147.5154</v>
      </c>
      <c r="O762" s="35">
        <f>MA1SONY[[#This Row],[Adj Close]]-MA1SONY[[#This Row],[6-MA]]</f>
        <v>2.2001999999999953</v>
      </c>
      <c r="P762" s="18">
        <f>(MA1SONY[[#This Row],[Adj Close]]-N762)^2</f>
        <v>4.8408800399999796</v>
      </c>
      <c r="Q762" s="18">
        <f>ABS(MA1SONY[[#This Row],[Erorr 3]])</f>
        <v>2.2001999999999953</v>
      </c>
      <c r="R762" s="36">
        <f>MA1SONY[[#This Row],[Abs Erorr 3]]/MA1SONY[[#This Row],[Adj Close]]</f>
        <v>1.4695863356924698E-2</v>
      </c>
    </row>
    <row r="763" spans="2:18">
      <c r="B763" s="26">
        <v>44886.291666666664</v>
      </c>
      <c r="C763" s="22">
        <v>146.46969999999999</v>
      </c>
      <c r="D763" s="31">
        <f t="shared" si="56"/>
        <v>149.71559999999999</v>
      </c>
      <c r="E763" s="32">
        <f>MA1SONY[[#This Row],[Adj Close]]-MA1SONY[[#This Row],[Naive Trend ]]</f>
        <v>-3.245900000000006</v>
      </c>
      <c r="F763" s="22">
        <f t="shared" si="55"/>
        <v>10.535866810000039</v>
      </c>
      <c r="G763" s="22">
        <f>ABS(MA1SONY[[#This Row],[Erorr 1]])</f>
        <v>3.245900000000006</v>
      </c>
      <c r="H763" s="33">
        <f>MA1SONY[[#This Row],[Abs Erorr 1]]/MA1SONY[[#This Row],[Adj Close]]</f>
        <v>2.2160897441586936E-2</v>
      </c>
      <c r="I763" s="31">
        <f t="shared" si="58"/>
        <v>148.7029</v>
      </c>
      <c r="J763" s="34">
        <f>(MA1SONY[[#This Row],[Adj Close]]-MA1SONY[[#This Row],[3-MA]])</f>
        <v>-2.2332000000000107</v>
      </c>
      <c r="K763" s="18">
        <f t="shared" si="57"/>
        <v>4.9871822400000481</v>
      </c>
      <c r="L763" s="18">
        <f>ABS(MA1SONY[[#This Row],[Erorr 2]])</f>
        <v>2.2332000000000107</v>
      </c>
      <c r="M763" s="33">
        <f>MA1SONY[[#This Row],[Abs Erorr 2]]/MA1SONY[[#This Row],[Adj Close]]</f>
        <v>1.5246839448705165E-2</v>
      </c>
      <c r="N763" s="31">
        <f t="shared" si="59"/>
        <v>148.24440000000001</v>
      </c>
      <c r="O763" s="35">
        <f>MA1SONY[[#This Row],[Adj Close]]-MA1SONY[[#This Row],[6-MA]]</f>
        <v>-1.7747000000000241</v>
      </c>
      <c r="P763" s="18">
        <f>(MA1SONY[[#This Row],[Adj Close]]-N763)^2</f>
        <v>3.1495600900000857</v>
      </c>
      <c r="Q763" s="18">
        <f>ABS(MA1SONY[[#This Row],[Erorr 3]])</f>
        <v>1.7747000000000241</v>
      </c>
      <c r="R763" s="36">
        <f>MA1SONY[[#This Row],[Abs Erorr 3]]/MA1SONY[[#This Row],[Adj Close]]</f>
        <v>1.2116499180376722E-2</v>
      </c>
    </row>
    <row r="764" spans="2:18">
      <c r="B764" s="26">
        <v>44887.291666666664</v>
      </c>
      <c r="C764" s="22">
        <v>148.61709999999999</v>
      </c>
      <c r="D764" s="31">
        <f t="shared" si="56"/>
        <v>146.46969999999999</v>
      </c>
      <c r="E764" s="32">
        <f>MA1SONY[[#This Row],[Adj Close]]-MA1SONY[[#This Row],[Naive Trend ]]</f>
        <v>2.1474000000000046</v>
      </c>
      <c r="F764" s="22">
        <f t="shared" si="55"/>
        <v>4.6113267600000203</v>
      </c>
      <c r="G764" s="22">
        <f>ABS(MA1SONY[[#This Row],[Erorr 1]])</f>
        <v>2.1474000000000046</v>
      </c>
      <c r="H764" s="33">
        <f>MA1SONY[[#This Row],[Abs Erorr 1]]/MA1SONY[[#This Row],[Adj Close]]</f>
        <v>1.4449212102779592E-2</v>
      </c>
      <c r="I764" s="31">
        <f t="shared" si="58"/>
        <v>148.44559999999998</v>
      </c>
      <c r="J764" s="34">
        <f>(MA1SONY[[#This Row],[Adj Close]]-MA1SONY[[#This Row],[3-MA]])</f>
        <v>0.17150000000000887</v>
      </c>
      <c r="K764" s="18">
        <f t="shared" si="57"/>
        <v>2.941225000000304E-2</v>
      </c>
      <c r="L764" s="18">
        <f>ABS(MA1SONY[[#This Row],[Erorr 2]])</f>
        <v>0.17150000000000887</v>
      </c>
      <c r="M764" s="33">
        <f>MA1SONY[[#This Row],[Abs Erorr 2]]/MA1SONY[[#This Row],[Adj Close]]</f>
        <v>1.1539721875881636E-3</v>
      </c>
      <c r="N764" s="31">
        <f t="shared" si="59"/>
        <v>147.96565000000001</v>
      </c>
      <c r="O764" s="35">
        <f>MA1SONY[[#This Row],[Adj Close]]-MA1SONY[[#This Row],[6-MA]]</f>
        <v>0.65144999999998277</v>
      </c>
      <c r="P764" s="18">
        <f>(MA1SONY[[#This Row],[Adj Close]]-N764)^2</f>
        <v>0.42438710249997752</v>
      </c>
      <c r="Q764" s="18">
        <f>ABS(MA1SONY[[#This Row],[Erorr 3]])</f>
        <v>0.65144999999998277</v>
      </c>
      <c r="R764" s="36">
        <f>MA1SONY[[#This Row],[Abs Erorr 3]]/MA1SONY[[#This Row],[Adj Close]]</f>
        <v>4.383412137634113E-3</v>
      </c>
    </row>
    <row r="765" spans="2:18">
      <c r="B765" s="26">
        <v>44888.291666666664</v>
      </c>
      <c r="C765" s="22">
        <v>149.49789999999999</v>
      </c>
      <c r="D765" s="31">
        <f t="shared" si="56"/>
        <v>148.61709999999999</v>
      </c>
      <c r="E765" s="32">
        <f>MA1SONY[[#This Row],[Adj Close]]-MA1SONY[[#This Row],[Naive Trend ]]</f>
        <v>0.88079999999999359</v>
      </c>
      <c r="F765" s="22">
        <f t="shared" si="55"/>
        <v>0.77580863999998873</v>
      </c>
      <c r="G765" s="22">
        <f>ABS(MA1SONY[[#This Row],[Erorr 1]])</f>
        <v>0.88079999999999359</v>
      </c>
      <c r="H765" s="33">
        <f>MA1SONY[[#This Row],[Abs Erorr 1]]/MA1SONY[[#This Row],[Adj Close]]</f>
        <v>5.8917215559549244E-3</v>
      </c>
      <c r="I765" s="31">
        <f t="shared" si="58"/>
        <v>148.26746666666665</v>
      </c>
      <c r="J765" s="34">
        <f>(MA1SONY[[#This Row],[Adj Close]]-MA1SONY[[#This Row],[3-MA]])</f>
        <v>1.2304333333333375</v>
      </c>
      <c r="K765" s="18">
        <f t="shared" si="57"/>
        <v>1.5139661877777879</v>
      </c>
      <c r="L765" s="18">
        <f>ABS(MA1SONY[[#This Row],[Erorr 2]])</f>
        <v>1.2304333333333375</v>
      </c>
      <c r="M765" s="33">
        <f>MA1SONY[[#This Row],[Abs Erorr 2]]/MA1SONY[[#This Row],[Adj Close]]</f>
        <v>8.2304389114050275E-3</v>
      </c>
      <c r="N765" s="31">
        <f t="shared" si="59"/>
        <v>148.27901666666665</v>
      </c>
      <c r="O765" s="35">
        <f>MA1SONY[[#This Row],[Adj Close]]-MA1SONY[[#This Row],[6-MA]]</f>
        <v>1.2188833333333378</v>
      </c>
      <c r="P765" s="18">
        <f>(MA1SONY[[#This Row],[Adj Close]]-N765)^2</f>
        <v>1.4856765802777885</v>
      </c>
      <c r="Q765" s="18">
        <f>ABS(MA1SONY[[#This Row],[Erorr 3]])</f>
        <v>1.2188833333333378</v>
      </c>
      <c r="R765" s="36">
        <f>MA1SONY[[#This Row],[Abs Erorr 3]]/MA1SONY[[#This Row],[Adj Close]]</f>
        <v>8.1531803010834129E-3</v>
      </c>
    </row>
    <row r="766" spans="2:18">
      <c r="B766" s="26">
        <v>44890.291666666664</v>
      </c>
      <c r="C766" s="22">
        <v>146.56870000000001</v>
      </c>
      <c r="D766" s="31">
        <f t="shared" si="56"/>
        <v>149.49789999999999</v>
      </c>
      <c r="E766" s="32">
        <f>MA1SONY[[#This Row],[Adj Close]]-MA1SONY[[#This Row],[Naive Trend ]]</f>
        <v>-2.9291999999999803</v>
      </c>
      <c r="F766" s="22">
        <f t="shared" si="55"/>
        <v>8.5802126399998837</v>
      </c>
      <c r="G766" s="22">
        <f>ABS(MA1SONY[[#This Row],[Erorr 1]])</f>
        <v>2.9291999999999803</v>
      </c>
      <c r="H766" s="33">
        <f>MA1SONY[[#This Row],[Abs Erorr 1]]/MA1SONY[[#This Row],[Adj Close]]</f>
        <v>1.9985167365201301E-2</v>
      </c>
      <c r="I766" s="31">
        <f t="shared" si="58"/>
        <v>148.19489999999999</v>
      </c>
      <c r="J766" s="34">
        <f>(MA1SONY[[#This Row],[Adj Close]]-MA1SONY[[#This Row],[3-MA]])</f>
        <v>-1.626199999999983</v>
      </c>
      <c r="K766" s="18">
        <f t="shared" si="57"/>
        <v>2.6445264399999449</v>
      </c>
      <c r="L766" s="18">
        <f>ABS(MA1SONY[[#This Row],[Erorr 2]])</f>
        <v>1.626199999999983</v>
      </c>
      <c r="M766" s="33">
        <f>MA1SONY[[#This Row],[Abs Erorr 2]]/MA1SONY[[#This Row],[Adj Close]]</f>
        <v>1.1095138320800982E-2</v>
      </c>
      <c r="N766" s="31">
        <f t="shared" si="59"/>
        <v>148.44890000000001</v>
      </c>
      <c r="O766" s="35">
        <f>MA1SONY[[#This Row],[Adj Close]]-MA1SONY[[#This Row],[6-MA]]</f>
        <v>-1.8802000000000021</v>
      </c>
      <c r="P766" s="18">
        <f>(MA1SONY[[#This Row],[Adj Close]]-N766)^2</f>
        <v>3.5351520400000078</v>
      </c>
      <c r="Q766" s="18">
        <f>ABS(MA1SONY[[#This Row],[Erorr 3]])</f>
        <v>1.8802000000000021</v>
      </c>
      <c r="R766" s="36">
        <f>MA1SONY[[#This Row],[Abs Erorr 3]]/MA1SONY[[#This Row],[Adj Close]]</f>
        <v>1.2828114051635867E-2</v>
      </c>
    </row>
    <row r="767" spans="2:18">
      <c r="B767" s="26">
        <v>44893.291666666664</v>
      </c>
      <c r="C767" s="22">
        <v>142.7192</v>
      </c>
      <c r="D767" s="31">
        <f t="shared" si="56"/>
        <v>146.56870000000001</v>
      </c>
      <c r="E767" s="32">
        <f>MA1SONY[[#This Row],[Adj Close]]-MA1SONY[[#This Row],[Naive Trend ]]</f>
        <v>-3.8495000000000061</v>
      </c>
      <c r="F767" s="22">
        <f t="shared" si="55"/>
        <v>14.818650250000047</v>
      </c>
      <c r="G767" s="22">
        <f>ABS(MA1SONY[[#This Row],[Erorr 1]])</f>
        <v>3.8495000000000061</v>
      </c>
      <c r="H767" s="33">
        <f>MA1SONY[[#This Row],[Abs Erorr 1]]/MA1SONY[[#This Row],[Adj Close]]</f>
        <v>2.6972544689151889E-2</v>
      </c>
      <c r="I767" s="31">
        <f t="shared" si="58"/>
        <v>148.22790000000001</v>
      </c>
      <c r="J767" s="34">
        <f>(MA1SONY[[#This Row],[Adj Close]]-MA1SONY[[#This Row],[3-MA]])</f>
        <v>-5.5087000000000046</v>
      </c>
      <c r="K767" s="18">
        <f t="shared" si="57"/>
        <v>30.34577569000005</v>
      </c>
      <c r="L767" s="18">
        <f>ABS(MA1SONY[[#This Row],[Erorr 2]])</f>
        <v>5.5087000000000046</v>
      </c>
      <c r="M767" s="33">
        <f>MA1SONY[[#This Row],[Abs Erorr 2]]/MA1SONY[[#This Row],[Adj Close]]</f>
        <v>3.8598170393331833E-2</v>
      </c>
      <c r="N767" s="31">
        <f t="shared" si="59"/>
        <v>148.33674999999999</v>
      </c>
      <c r="O767" s="35">
        <f>MA1SONY[[#This Row],[Adj Close]]-MA1SONY[[#This Row],[6-MA]]</f>
        <v>-5.6175499999999943</v>
      </c>
      <c r="P767" s="18">
        <f>(MA1SONY[[#This Row],[Adj Close]]-N767)^2</f>
        <v>31.556868002499936</v>
      </c>
      <c r="Q767" s="18">
        <f>ABS(MA1SONY[[#This Row],[Erorr 3]])</f>
        <v>5.6175499999999943</v>
      </c>
      <c r="R767" s="36">
        <f>MA1SONY[[#This Row],[Abs Erorr 3]]/MA1SONY[[#This Row],[Adj Close]]</f>
        <v>3.9360856843367917E-2</v>
      </c>
    </row>
    <row r="768" spans="2:18">
      <c r="B768" s="26">
        <v>44894.291666666664</v>
      </c>
      <c r="C768" s="22">
        <v>139.70089999999999</v>
      </c>
      <c r="D768" s="31">
        <f t="shared" si="56"/>
        <v>142.7192</v>
      </c>
      <c r="E768" s="32">
        <f>MA1SONY[[#This Row],[Adj Close]]-MA1SONY[[#This Row],[Naive Trend ]]</f>
        <v>-3.0183000000000106</v>
      </c>
      <c r="F768" s="22">
        <f t="shared" si="55"/>
        <v>9.1101348900000634</v>
      </c>
      <c r="G768" s="22">
        <f>ABS(MA1SONY[[#This Row],[Erorr 1]])</f>
        <v>3.0183000000000106</v>
      </c>
      <c r="H768" s="33">
        <f>MA1SONY[[#This Row],[Abs Erorr 1]]/MA1SONY[[#This Row],[Adj Close]]</f>
        <v>2.1605444202578587E-2</v>
      </c>
      <c r="I768" s="31">
        <f t="shared" si="58"/>
        <v>146.26193333333333</v>
      </c>
      <c r="J768" s="34">
        <f>(MA1SONY[[#This Row],[Adj Close]]-MA1SONY[[#This Row],[3-MA]])</f>
        <v>-6.5610333333333415</v>
      </c>
      <c r="K768" s="18">
        <f t="shared" si="57"/>
        <v>43.047158401111218</v>
      </c>
      <c r="L768" s="18">
        <f>ABS(MA1SONY[[#This Row],[Erorr 2]])</f>
        <v>6.5610333333333415</v>
      </c>
      <c r="M768" s="33">
        <f>MA1SONY[[#This Row],[Abs Erorr 2]]/MA1SONY[[#This Row],[Adj Close]]</f>
        <v>4.6964860880161413E-2</v>
      </c>
      <c r="N768" s="31">
        <f t="shared" si="59"/>
        <v>147.2647</v>
      </c>
      <c r="O768" s="35">
        <f>MA1SONY[[#This Row],[Adj Close]]-MA1SONY[[#This Row],[6-MA]]</f>
        <v>-7.5638000000000147</v>
      </c>
      <c r="P768" s="18">
        <f>(MA1SONY[[#This Row],[Adj Close]]-N768)^2</f>
        <v>57.211070440000221</v>
      </c>
      <c r="Q768" s="18">
        <f>ABS(MA1SONY[[#This Row],[Erorr 3]])</f>
        <v>7.5638000000000147</v>
      </c>
      <c r="R768" s="36">
        <f>MA1SONY[[#This Row],[Abs Erorr 3]]/MA1SONY[[#This Row],[Adj Close]]</f>
        <v>5.4142815114290713E-2</v>
      </c>
    </row>
    <row r="769" spans="2:18">
      <c r="B769" s="26">
        <v>44895.291666666664</v>
      </c>
      <c r="C769" s="22">
        <v>146.48949999999999</v>
      </c>
      <c r="D769" s="31">
        <f t="shared" si="56"/>
        <v>139.70089999999999</v>
      </c>
      <c r="E769" s="32">
        <f>MA1SONY[[#This Row],[Adj Close]]-MA1SONY[[#This Row],[Naive Trend ]]</f>
        <v>6.7886000000000024</v>
      </c>
      <c r="F769" s="22">
        <f t="shared" si="55"/>
        <v>46.085089960000033</v>
      </c>
      <c r="G769" s="22">
        <f>ABS(MA1SONY[[#This Row],[Erorr 1]])</f>
        <v>6.7886000000000024</v>
      </c>
      <c r="H769" s="33">
        <f>MA1SONY[[#This Row],[Abs Erorr 1]]/MA1SONY[[#This Row],[Adj Close]]</f>
        <v>4.6341887985145713E-2</v>
      </c>
      <c r="I769" s="31">
        <f t="shared" si="58"/>
        <v>142.99626666666668</v>
      </c>
      <c r="J769" s="34">
        <f>(MA1SONY[[#This Row],[Adj Close]]-MA1SONY[[#This Row],[3-MA]])</f>
        <v>3.4932333333333077</v>
      </c>
      <c r="K769" s="18">
        <f t="shared" si="57"/>
        <v>12.202679121110931</v>
      </c>
      <c r="L769" s="18">
        <f>ABS(MA1SONY[[#This Row],[Erorr 2]])</f>
        <v>3.4932333333333077</v>
      </c>
      <c r="M769" s="33">
        <f>MA1SONY[[#This Row],[Abs Erorr 2]]/MA1SONY[[#This Row],[Adj Close]]</f>
        <v>2.3846305252822268E-2</v>
      </c>
      <c r="N769" s="31">
        <f t="shared" si="59"/>
        <v>145.59558333333334</v>
      </c>
      <c r="O769" s="35">
        <f>MA1SONY[[#This Row],[Adj Close]]-MA1SONY[[#This Row],[6-MA]]</f>
        <v>0.89391666666665515</v>
      </c>
      <c r="P769" s="18">
        <f>(MA1SONY[[#This Row],[Adj Close]]-N769)^2</f>
        <v>0.79908700694442381</v>
      </c>
      <c r="Q769" s="18">
        <f>ABS(MA1SONY[[#This Row],[Erorr 3]])</f>
        <v>0.89391666666665515</v>
      </c>
      <c r="R769" s="36">
        <f>MA1SONY[[#This Row],[Abs Erorr 3]]/MA1SONY[[#This Row],[Adj Close]]</f>
        <v>6.1022576134579969E-3</v>
      </c>
    </row>
    <row r="770" spans="2:18">
      <c r="B770" s="26">
        <v>44896.291666666664</v>
      </c>
      <c r="C770" s="22">
        <v>146.76660000000001</v>
      </c>
      <c r="D770" s="31">
        <f t="shared" si="56"/>
        <v>146.48949999999999</v>
      </c>
      <c r="E770" s="32">
        <f>MA1SONY[[#This Row],[Adj Close]]-MA1SONY[[#This Row],[Naive Trend ]]</f>
        <v>0.27710000000001855</v>
      </c>
      <c r="F770" s="22">
        <f t="shared" si="55"/>
        <v>7.6784410000010281E-2</v>
      </c>
      <c r="G770" s="22">
        <f>ABS(MA1SONY[[#This Row],[Erorr 1]])</f>
        <v>0.27710000000001855</v>
      </c>
      <c r="H770" s="33">
        <f>MA1SONY[[#This Row],[Abs Erorr 1]]/MA1SONY[[#This Row],[Adj Close]]</f>
        <v>1.8880317456425272E-3</v>
      </c>
      <c r="I770" s="31">
        <f t="shared" si="58"/>
        <v>142.96986666666666</v>
      </c>
      <c r="J770" s="34">
        <f>(MA1SONY[[#This Row],[Adj Close]]-MA1SONY[[#This Row],[3-MA]])</f>
        <v>3.7967333333333499</v>
      </c>
      <c r="K770" s="18">
        <f t="shared" si="57"/>
        <v>14.415184004444571</v>
      </c>
      <c r="L770" s="18">
        <f>ABS(MA1SONY[[#This Row],[Erorr 2]])</f>
        <v>3.7967333333333499</v>
      </c>
      <c r="M770" s="33">
        <f>MA1SONY[[#This Row],[Abs Erorr 2]]/MA1SONY[[#This Row],[Adj Close]]</f>
        <v>2.5869191855186054E-2</v>
      </c>
      <c r="N770" s="31">
        <f t="shared" si="59"/>
        <v>145.59888333333336</v>
      </c>
      <c r="O770" s="35">
        <f>MA1SONY[[#This Row],[Adj Close]]-MA1SONY[[#This Row],[6-MA]]</f>
        <v>1.1677166666666494</v>
      </c>
      <c r="P770" s="18">
        <f>(MA1SONY[[#This Row],[Adj Close]]-N770)^2</f>
        <v>1.3635622136110708</v>
      </c>
      <c r="Q770" s="18">
        <f>ABS(MA1SONY[[#This Row],[Erorr 3]])</f>
        <v>1.1677166666666494</v>
      </c>
      <c r="R770" s="36">
        <f>MA1SONY[[#This Row],[Abs Erorr 3]]/MA1SONY[[#This Row],[Adj Close]]</f>
        <v>7.9562834232492219E-3</v>
      </c>
    </row>
    <row r="771" spans="2:18">
      <c r="B771" s="26">
        <v>44897.291666666664</v>
      </c>
      <c r="C771" s="22">
        <v>146.27180000000001</v>
      </c>
      <c r="D771" s="31">
        <f t="shared" si="56"/>
        <v>146.76660000000001</v>
      </c>
      <c r="E771" s="32">
        <f>MA1SONY[[#This Row],[Adj Close]]-MA1SONY[[#This Row],[Naive Trend ]]</f>
        <v>-0.49479999999999791</v>
      </c>
      <c r="F771" s="22">
        <f t="shared" si="55"/>
        <v>0.24482703999999794</v>
      </c>
      <c r="G771" s="22">
        <f>ABS(MA1SONY[[#This Row],[Erorr 1]])</f>
        <v>0.49479999999999791</v>
      </c>
      <c r="H771" s="33">
        <f>MA1SONY[[#This Row],[Abs Erorr 1]]/MA1SONY[[#This Row],[Adj Close]]</f>
        <v>3.3827436320603005E-3</v>
      </c>
      <c r="I771" s="31">
        <f t="shared" si="58"/>
        <v>144.31899999999999</v>
      </c>
      <c r="J771" s="34">
        <f>(MA1SONY[[#This Row],[Adj Close]]-MA1SONY[[#This Row],[3-MA]])</f>
        <v>1.9528000000000247</v>
      </c>
      <c r="K771" s="18">
        <f t="shared" si="57"/>
        <v>3.8134278400000965</v>
      </c>
      <c r="L771" s="18">
        <f>ABS(MA1SONY[[#This Row],[Erorr 2]])</f>
        <v>1.9528000000000247</v>
      </c>
      <c r="M771" s="33">
        <f>MA1SONY[[#This Row],[Abs Erorr 2]]/MA1SONY[[#This Row],[Adj Close]]</f>
        <v>1.335048861092859E-2</v>
      </c>
      <c r="N771" s="31">
        <f t="shared" si="59"/>
        <v>145.29046666666667</v>
      </c>
      <c r="O771" s="35">
        <f>MA1SONY[[#This Row],[Adj Close]]-MA1SONY[[#This Row],[6-MA]]</f>
        <v>0.98133333333333894</v>
      </c>
      <c r="P771" s="18">
        <f>(MA1SONY[[#This Row],[Adj Close]]-N771)^2</f>
        <v>0.96301511111112215</v>
      </c>
      <c r="Q771" s="18">
        <f>ABS(MA1SONY[[#This Row],[Erorr 3]])</f>
        <v>0.98133333333333894</v>
      </c>
      <c r="R771" s="36">
        <f>MA1SONY[[#This Row],[Abs Erorr 3]]/MA1SONY[[#This Row],[Adj Close]]</f>
        <v>6.7089714718307891E-3</v>
      </c>
    </row>
    <row r="772" spans="2:18">
      <c r="B772" s="26">
        <v>44900.291666666664</v>
      </c>
      <c r="C772" s="22">
        <v>145.10409999999999</v>
      </c>
      <c r="D772" s="31">
        <f t="shared" si="56"/>
        <v>146.27180000000001</v>
      </c>
      <c r="E772" s="32">
        <f>MA1SONY[[#This Row],[Adj Close]]-MA1SONY[[#This Row],[Naive Trend ]]</f>
        <v>-1.1677000000000248</v>
      </c>
      <c r="F772" s="22">
        <f t="shared" ref="F772:F835" si="60">(C772-D772)^2</f>
        <v>1.363523290000058</v>
      </c>
      <c r="G772" s="22">
        <f>ABS(MA1SONY[[#This Row],[Erorr 1]])</f>
        <v>1.1677000000000248</v>
      </c>
      <c r="H772" s="33">
        <f>MA1SONY[[#This Row],[Abs Erorr 1]]/MA1SONY[[#This Row],[Adj Close]]</f>
        <v>8.0473260231793929E-3</v>
      </c>
      <c r="I772" s="31">
        <f t="shared" si="58"/>
        <v>146.50930000000002</v>
      </c>
      <c r="J772" s="34">
        <f>(MA1SONY[[#This Row],[Adj Close]]-MA1SONY[[#This Row],[3-MA]])</f>
        <v>-1.4052000000000362</v>
      </c>
      <c r="K772" s="18">
        <f t="shared" si="57"/>
        <v>1.9745870400001018</v>
      </c>
      <c r="L772" s="18">
        <f>ABS(MA1SONY[[#This Row],[Erorr 2]])</f>
        <v>1.4052000000000362</v>
      </c>
      <c r="M772" s="33">
        <f>MA1SONY[[#This Row],[Abs Erorr 2]]/MA1SONY[[#This Row],[Adj Close]]</f>
        <v>9.6840819797651221E-3</v>
      </c>
      <c r="N772" s="31">
        <f t="shared" si="59"/>
        <v>144.75278333333333</v>
      </c>
      <c r="O772" s="35">
        <f>MA1SONY[[#This Row],[Adj Close]]-MA1SONY[[#This Row],[6-MA]]</f>
        <v>0.35131666666666206</v>
      </c>
      <c r="P772" s="18">
        <f>(MA1SONY[[#This Row],[Adj Close]]-N772)^2</f>
        <v>0.12342340027777454</v>
      </c>
      <c r="Q772" s="18">
        <f>ABS(MA1SONY[[#This Row],[Erorr 3]])</f>
        <v>0.35131666666666206</v>
      </c>
      <c r="R772" s="36">
        <f>MA1SONY[[#This Row],[Abs Erorr 3]]/MA1SONY[[#This Row],[Adj Close]]</f>
        <v>2.4211353550083153E-3</v>
      </c>
    </row>
    <row r="773" spans="2:18">
      <c r="B773" s="26">
        <v>44901.291666666664</v>
      </c>
      <c r="C773" s="22">
        <v>141.4228</v>
      </c>
      <c r="D773" s="31">
        <f t="shared" ref="D773:D836" si="61">C772</f>
        <v>145.10409999999999</v>
      </c>
      <c r="E773" s="32">
        <f>MA1SONY[[#This Row],[Adj Close]]-MA1SONY[[#This Row],[Naive Trend ]]</f>
        <v>-3.6812999999999931</v>
      </c>
      <c r="F773" s="22">
        <f t="shared" si="60"/>
        <v>13.55196968999995</v>
      </c>
      <c r="G773" s="22">
        <f>ABS(MA1SONY[[#This Row],[Erorr 1]])</f>
        <v>3.6812999999999931</v>
      </c>
      <c r="H773" s="33">
        <f>MA1SONY[[#This Row],[Abs Erorr 1]]/MA1SONY[[#This Row],[Adj Close]]</f>
        <v>2.6030456192353661E-2</v>
      </c>
      <c r="I773" s="31">
        <f t="shared" si="58"/>
        <v>146.04750000000001</v>
      </c>
      <c r="J773" s="34">
        <f>(MA1SONY[[#This Row],[Adj Close]]-MA1SONY[[#This Row],[3-MA]])</f>
        <v>-4.6247000000000185</v>
      </c>
      <c r="K773" s="18">
        <f t="shared" si="57"/>
        <v>21.387850090000171</v>
      </c>
      <c r="L773" s="18">
        <f>ABS(MA1SONY[[#This Row],[Erorr 2]])</f>
        <v>4.6247000000000185</v>
      </c>
      <c r="M773" s="33">
        <f>MA1SONY[[#This Row],[Abs Erorr 2]]/MA1SONY[[#This Row],[Adj Close]]</f>
        <v>3.2701233464476863E-2</v>
      </c>
      <c r="N773" s="31">
        <f t="shared" si="59"/>
        <v>144.50868333333332</v>
      </c>
      <c r="O773" s="35">
        <f>MA1SONY[[#This Row],[Adj Close]]-MA1SONY[[#This Row],[6-MA]]</f>
        <v>-3.085883333333328</v>
      </c>
      <c r="P773" s="18">
        <f>(MA1SONY[[#This Row],[Adj Close]]-N773)^2</f>
        <v>9.5226759469444122</v>
      </c>
      <c r="Q773" s="18">
        <f>ABS(MA1SONY[[#This Row],[Erorr 3]])</f>
        <v>3.085883333333328</v>
      </c>
      <c r="R773" s="36">
        <f>MA1SONY[[#This Row],[Abs Erorr 3]]/MA1SONY[[#This Row],[Adj Close]]</f>
        <v>2.1820267547618403E-2</v>
      </c>
    </row>
    <row r="774" spans="2:18">
      <c r="B774" s="26">
        <v>44902.291666666664</v>
      </c>
      <c r="C774" s="22">
        <v>139.47329999999999</v>
      </c>
      <c r="D774" s="31">
        <f t="shared" si="61"/>
        <v>141.4228</v>
      </c>
      <c r="E774" s="32">
        <f>MA1SONY[[#This Row],[Adj Close]]-MA1SONY[[#This Row],[Naive Trend ]]</f>
        <v>-1.9495000000000005</v>
      </c>
      <c r="F774" s="22">
        <f t="shared" si="60"/>
        <v>3.8005502500000019</v>
      </c>
      <c r="G774" s="22">
        <f>ABS(MA1SONY[[#This Row],[Erorr 1]])</f>
        <v>1.9495000000000005</v>
      </c>
      <c r="H774" s="33">
        <f>MA1SONY[[#This Row],[Abs Erorr 1]]/MA1SONY[[#This Row],[Adj Close]]</f>
        <v>1.3977585674103937E-2</v>
      </c>
      <c r="I774" s="31">
        <f t="shared" si="58"/>
        <v>144.26623333333333</v>
      </c>
      <c r="J774" s="34">
        <f>(MA1SONY[[#This Row],[Adj Close]]-MA1SONY[[#This Row],[3-MA]])</f>
        <v>-4.7929333333333375</v>
      </c>
      <c r="K774" s="18">
        <f t="shared" ref="K774:K837" si="62">(C774-I774)^2</f>
        <v>22.972209937777819</v>
      </c>
      <c r="L774" s="18">
        <f>ABS(MA1SONY[[#This Row],[Erorr 2]])</f>
        <v>4.7929333333333375</v>
      </c>
      <c r="M774" s="33">
        <f>MA1SONY[[#This Row],[Abs Erorr 2]]/MA1SONY[[#This Row],[Adj Close]]</f>
        <v>3.4364522337489239E-2</v>
      </c>
      <c r="N774" s="31">
        <f t="shared" si="59"/>
        <v>144.29261666666665</v>
      </c>
      <c r="O774" s="35">
        <f>MA1SONY[[#This Row],[Adj Close]]-MA1SONY[[#This Row],[6-MA]]</f>
        <v>-4.8193166666666514</v>
      </c>
      <c r="P774" s="18">
        <f>(MA1SONY[[#This Row],[Adj Close]]-N774)^2</f>
        <v>23.225813133610963</v>
      </c>
      <c r="Q774" s="18">
        <f>ABS(MA1SONY[[#This Row],[Erorr 3]])</f>
        <v>4.8193166666666514</v>
      </c>
      <c r="R774" s="36">
        <f>MA1SONY[[#This Row],[Abs Erorr 3]]/MA1SONY[[#This Row],[Adj Close]]</f>
        <v>3.4553686380595076E-2</v>
      </c>
    </row>
    <row r="775" spans="2:18">
      <c r="B775" s="26">
        <v>44903.291666666664</v>
      </c>
      <c r="C775" s="22">
        <v>141.16550000000001</v>
      </c>
      <c r="D775" s="31">
        <f t="shared" si="61"/>
        <v>139.47329999999999</v>
      </c>
      <c r="E775" s="32">
        <f>MA1SONY[[#This Row],[Adj Close]]-MA1SONY[[#This Row],[Naive Trend ]]</f>
        <v>1.6922000000000139</v>
      </c>
      <c r="F775" s="22">
        <f t="shared" si="60"/>
        <v>2.8635408400000473</v>
      </c>
      <c r="G775" s="22">
        <f>ABS(MA1SONY[[#This Row],[Erorr 1]])</f>
        <v>1.6922000000000139</v>
      </c>
      <c r="H775" s="33">
        <f>MA1SONY[[#This Row],[Abs Erorr 1]]/MA1SONY[[#This Row],[Adj Close]]</f>
        <v>1.1987348183515191E-2</v>
      </c>
      <c r="I775" s="31">
        <f t="shared" ref="I775:I838" si="63">AVERAGE(C772:C774)</f>
        <v>142.00006666666664</v>
      </c>
      <c r="J775" s="34">
        <f>(MA1SONY[[#This Row],[Adj Close]]-MA1SONY[[#This Row],[3-MA]])</f>
        <v>-0.83456666666663182</v>
      </c>
      <c r="K775" s="18">
        <f t="shared" si="62"/>
        <v>0.6965015211110529</v>
      </c>
      <c r="L775" s="18">
        <f>ABS(MA1SONY[[#This Row],[Erorr 2]])</f>
        <v>0.83456666666663182</v>
      </c>
      <c r="M775" s="33">
        <f>MA1SONY[[#This Row],[Abs Erorr 2]]/MA1SONY[[#This Row],[Adj Close]]</f>
        <v>5.9119732984803776E-3</v>
      </c>
      <c r="N775" s="31">
        <f t="shared" si="59"/>
        <v>144.25468333333336</v>
      </c>
      <c r="O775" s="35">
        <f>MA1SONY[[#This Row],[Adj Close]]-MA1SONY[[#This Row],[6-MA]]</f>
        <v>-3.0891833333333523</v>
      </c>
      <c r="P775" s="18">
        <f>(MA1SONY[[#This Row],[Adj Close]]-N775)^2</f>
        <v>9.5430536669445623</v>
      </c>
      <c r="Q775" s="18">
        <f>ABS(MA1SONY[[#This Row],[Erorr 3]])</f>
        <v>3.0891833333333523</v>
      </c>
      <c r="R775" s="36">
        <f>MA1SONY[[#This Row],[Abs Erorr 3]]/MA1SONY[[#This Row],[Adj Close]]</f>
        <v>2.1883415801547488E-2</v>
      </c>
    </row>
    <row r="776" spans="2:18">
      <c r="B776" s="26">
        <v>44904.291666666664</v>
      </c>
      <c r="C776" s="22">
        <v>140.6806</v>
      </c>
      <c r="D776" s="31">
        <f t="shared" si="61"/>
        <v>141.16550000000001</v>
      </c>
      <c r="E776" s="32">
        <f>MA1SONY[[#This Row],[Adj Close]]-MA1SONY[[#This Row],[Naive Trend ]]</f>
        <v>-0.48490000000001032</v>
      </c>
      <c r="F776" s="22">
        <f t="shared" si="60"/>
        <v>0.23512801000001002</v>
      </c>
      <c r="G776" s="22">
        <f>ABS(MA1SONY[[#This Row],[Erorr 1]])</f>
        <v>0.48490000000001032</v>
      </c>
      <c r="H776" s="33">
        <f>MA1SONY[[#This Row],[Abs Erorr 1]]/MA1SONY[[#This Row],[Adj Close]]</f>
        <v>3.4468149837291731E-3</v>
      </c>
      <c r="I776" s="31">
        <f t="shared" si="63"/>
        <v>140.68719999999999</v>
      </c>
      <c r="J776" s="34">
        <f>(MA1SONY[[#This Row],[Adj Close]]-MA1SONY[[#This Row],[3-MA]])</f>
        <v>-6.5999999999917236E-3</v>
      </c>
      <c r="K776" s="18">
        <f t="shared" si="62"/>
        <v>4.3559999999890749E-5</v>
      </c>
      <c r="L776" s="18">
        <f>ABS(MA1SONY[[#This Row],[Erorr 2]])</f>
        <v>6.5999999999917236E-3</v>
      </c>
      <c r="M776" s="33">
        <f>MA1SONY[[#This Row],[Abs Erorr 2]]/MA1SONY[[#This Row],[Adj Close]]</f>
        <v>4.6914784270124834E-5</v>
      </c>
      <c r="N776" s="31">
        <f t="shared" si="59"/>
        <v>143.36734999999999</v>
      </c>
      <c r="O776" s="35">
        <f>MA1SONY[[#This Row],[Adj Close]]-MA1SONY[[#This Row],[6-MA]]</f>
        <v>-2.6867499999999893</v>
      </c>
      <c r="P776" s="18">
        <f>(MA1SONY[[#This Row],[Adj Close]]-N776)^2</f>
        <v>7.2186255624999429</v>
      </c>
      <c r="Q776" s="18">
        <f>ABS(MA1SONY[[#This Row],[Erorr 3]])</f>
        <v>2.6867499999999893</v>
      </c>
      <c r="R776" s="36">
        <f>MA1SONY[[#This Row],[Abs Erorr 3]]/MA1SONY[[#This Row],[Adj Close]]</f>
        <v>1.9098226763320524E-2</v>
      </c>
    </row>
    <row r="777" spans="2:18">
      <c r="B777" s="26">
        <v>44907.291666666664</v>
      </c>
      <c r="C777" s="22">
        <v>142.9864</v>
      </c>
      <c r="D777" s="31">
        <f t="shared" si="61"/>
        <v>140.6806</v>
      </c>
      <c r="E777" s="32">
        <f>MA1SONY[[#This Row],[Adj Close]]-MA1SONY[[#This Row],[Naive Trend ]]</f>
        <v>2.305800000000005</v>
      </c>
      <c r="F777" s="22">
        <f t="shared" si="60"/>
        <v>5.3167136400000228</v>
      </c>
      <c r="G777" s="22">
        <f>ABS(MA1SONY[[#This Row],[Erorr 1]])</f>
        <v>2.305800000000005</v>
      </c>
      <c r="H777" s="33">
        <f>MA1SONY[[#This Row],[Abs Erorr 1]]/MA1SONY[[#This Row],[Adj Close]]</f>
        <v>1.6126009186887738E-2</v>
      </c>
      <c r="I777" s="31">
        <f t="shared" si="63"/>
        <v>140.43979999999999</v>
      </c>
      <c r="J777" s="34">
        <f>(MA1SONY[[#This Row],[Adj Close]]-MA1SONY[[#This Row],[3-MA]])</f>
        <v>2.5466000000000122</v>
      </c>
      <c r="K777" s="18">
        <f t="shared" si="62"/>
        <v>6.4851715600000617</v>
      </c>
      <c r="L777" s="18">
        <f>ABS(MA1SONY[[#This Row],[Erorr 2]])</f>
        <v>2.5466000000000122</v>
      </c>
      <c r="M777" s="33">
        <f>MA1SONY[[#This Row],[Abs Erorr 2]]/MA1SONY[[#This Row],[Adj Close]]</f>
        <v>1.781008543469877E-2</v>
      </c>
      <c r="N777" s="31">
        <f t="shared" si="59"/>
        <v>142.35301666666666</v>
      </c>
      <c r="O777" s="35">
        <f>MA1SONY[[#This Row],[Adj Close]]-MA1SONY[[#This Row],[6-MA]]</f>
        <v>0.63338333333334162</v>
      </c>
      <c r="P777" s="18">
        <f>(MA1SONY[[#This Row],[Adj Close]]-N777)^2</f>
        <v>0.40117444694445492</v>
      </c>
      <c r="Q777" s="18">
        <f>ABS(MA1SONY[[#This Row],[Erorr 3]])</f>
        <v>0.63338333333334162</v>
      </c>
      <c r="R777" s="36">
        <f>MA1SONY[[#This Row],[Abs Erorr 3]]/MA1SONY[[#This Row],[Adj Close]]</f>
        <v>4.4296753630648899E-3</v>
      </c>
    </row>
    <row r="778" spans="2:18">
      <c r="B778" s="26">
        <v>44908.291666666664</v>
      </c>
      <c r="C778" s="22">
        <v>143.9562</v>
      </c>
      <c r="D778" s="31">
        <f t="shared" si="61"/>
        <v>142.9864</v>
      </c>
      <c r="E778" s="32">
        <f>MA1SONY[[#This Row],[Adj Close]]-MA1SONY[[#This Row],[Naive Trend ]]</f>
        <v>0.96979999999999222</v>
      </c>
      <c r="F778" s="22">
        <f t="shared" si="60"/>
        <v>0.94051203999998489</v>
      </c>
      <c r="G778" s="22">
        <f>ABS(MA1SONY[[#This Row],[Erorr 1]])</f>
        <v>0.96979999999999222</v>
      </c>
      <c r="H778" s="33">
        <f>MA1SONY[[#This Row],[Abs Erorr 1]]/MA1SONY[[#This Row],[Adj Close]]</f>
        <v>6.736771323499733E-3</v>
      </c>
      <c r="I778" s="31">
        <f t="shared" si="63"/>
        <v>141.61083333333332</v>
      </c>
      <c r="J778" s="34">
        <f>(MA1SONY[[#This Row],[Adj Close]]-MA1SONY[[#This Row],[3-MA]])</f>
        <v>2.3453666666666777</v>
      </c>
      <c r="K778" s="18">
        <f t="shared" si="62"/>
        <v>5.5007448011111633</v>
      </c>
      <c r="L778" s="18">
        <f>ABS(MA1SONY[[#This Row],[Erorr 2]])</f>
        <v>2.3453666666666777</v>
      </c>
      <c r="M778" s="33">
        <f>MA1SONY[[#This Row],[Abs Erorr 2]]/MA1SONY[[#This Row],[Adj Close]]</f>
        <v>1.6292224070006557E-2</v>
      </c>
      <c r="N778" s="31">
        <f t="shared" ref="N778:N841" si="64">AVERAGE(C772:C777)</f>
        <v>141.80545000000001</v>
      </c>
      <c r="O778" s="35">
        <f>MA1SONY[[#This Row],[Adj Close]]-MA1SONY[[#This Row],[6-MA]]</f>
        <v>2.1507499999999879</v>
      </c>
      <c r="P778" s="18">
        <f>(MA1SONY[[#This Row],[Adj Close]]-N778)^2</f>
        <v>4.625725562499948</v>
      </c>
      <c r="Q778" s="18">
        <f>ABS(MA1SONY[[#This Row],[Erorr 3]])</f>
        <v>2.1507499999999879</v>
      </c>
      <c r="R778" s="36">
        <f>MA1SONY[[#This Row],[Abs Erorr 3]]/MA1SONY[[#This Row],[Adj Close]]</f>
        <v>1.4940308232642901E-2</v>
      </c>
    </row>
    <row r="779" spans="2:18">
      <c r="B779" s="26">
        <v>44909.291666666664</v>
      </c>
      <c r="C779" s="22">
        <v>141.71969999999999</v>
      </c>
      <c r="D779" s="31">
        <f t="shared" si="61"/>
        <v>143.9562</v>
      </c>
      <c r="E779" s="32">
        <f>MA1SONY[[#This Row],[Adj Close]]-MA1SONY[[#This Row],[Naive Trend ]]</f>
        <v>-2.2365000000000066</v>
      </c>
      <c r="F779" s="22">
        <f t="shared" si="60"/>
        <v>5.0019322500000296</v>
      </c>
      <c r="G779" s="22">
        <f>ABS(MA1SONY[[#This Row],[Erorr 1]])</f>
        <v>2.2365000000000066</v>
      </c>
      <c r="H779" s="33">
        <f>MA1SONY[[#This Row],[Abs Erorr 1]]/MA1SONY[[#This Row],[Adj Close]]</f>
        <v>1.5781151103198828E-2</v>
      </c>
      <c r="I779" s="31">
        <f t="shared" si="63"/>
        <v>142.54106666666667</v>
      </c>
      <c r="J779" s="34">
        <f>(MA1SONY[[#This Row],[Adj Close]]-MA1SONY[[#This Row],[3-MA]])</f>
        <v>-0.82136666666667679</v>
      </c>
      <c r="K779" s="18">
        <f t="shared" si="62"/>
        <v>0.67464320111112774</v>
      </c>
      <c r="L779" s="18">
        <f>ABS(MA1SONY[[#This Row],[Erorr 2]])</f>
        <v>0.82136666666667679</v>
      </c>
      <c r="M779" s="33">
        <f>MA1SONY[[#This Row],[Abs Erorr 2]]/MA1SONY[[#This Row],[Adj Close]]</f>
        <v>5.7957127108417307E-3</v>
      </c>
      <c r="N779" s="31">
        <f t="shared" si="64"/>
        <v>141.61413333333334</v>
      </c>
      <c r="O779" s="35">
        <f>MA1SONY[[#This Row],[Adj Close]]-MA1SONY[[#This Row],[6-MA]]</f>
        <v>0.10556666666664682</v>
      </c>
      <c r="P779" s="18">
        <f>(MA1SONY[[#This Row],[Adj Close]]-N779)^2</f>
        <v>1.1144321111106921E-2</v>
      </c>
      <c r="Q779" s="18">
        <f>ABS(MA1SONY[[#This Row],[Erorr 3]])</f>
        <v>0.10556666666664682</v>
      </c>
      <c r="R779" s="36">
        <f>MA1SONY[[#This Row],[Abs Erorr 3]]/MA1SONY[[#This Row],[Adj Close]]</f>
        <v>7.448976159746798E-4</v>
      </c>
    </row>
    <row r="780" spans="2:18">
      <c r="B780" s="26">
        <v>44910.291666666664</v>
      </c>
      <c r="C780" s="22">
        <v>135.0795</v>
      </c>
      <c r="D780" s="31">
        <f t="shared" si="61"/>
        <v>141.71969999999999</v>
      </c>
      <c r="E780" s="32">
        <f>MA1SONY[[#This Row],[Adj Close]]-MA1SONY[[#This Row],[Naive Trend ]]</f>
        <v>-6.640199999999993</v>
      </c>
      <c r="F780" s="22">
        <f t="shared" si="60"/>
        <v>44.09225603999991</v>
      </c>
      <c r="G780" s="22">
        <f>ABS(MA1SONY[[#This Row],[Erorr 1]])</f>
        <v>6.640199999999993</v>
      </c>
      <c r="H780" s="33">
        <f>MA1SONY[[#This Row],[Abs Erorr 1]]/MA1SONY[[#This Row],[Adj Close]]</f>
        <v>4.9157718232596306E-2</v>
      </c>
      <c r="I780" s="31">
        <f t="shared" si="63"/>
        <v>142.88743333333332</v>
      </c>
      <c r="J780" s="34">
        <f>(MA1SONY[[#This Row],[Adj Close]]-MA1SONY[[#This Row],[3-MA]])</f>
        <v>-7.8079333333333238</v>
      </c>
      <c r="K780" s="18">
        <f t="shared" si="62"/>
        <v>60.963822937777628</v>
      </c>
      <c r="L780" s="18">
        <f>ABS(MA1SONY[[#This Row],[Erorr 2]])</f>
        <v>7.8079333333333238</v>
      </c>
      <c r="M780" s="33">
        <f>MA1SONY[[#This Row],[Abs Erorr 2]]/MA1SONY[[#This Row],[Adj Close]]</f>
        <v>5.7802503957545923E-2</v>
      </c>
      <c r="N780" s="31">
        <f t="shared" si="64"/>
        <v>141.66361666666666</v>
      </c>
      <c r="O780" s="35">
        <f>MA1SONY[[#This Row],[Adj Close]]-MA1SONY[[#This Row],[6-MA]]</f>
        <v>-6.5841166666666595</v>
      </c>
      <c r="P780" s="18">
        <f>(MA1SONY[[#This Row],[Adj Close]]-N780)^2</f>
        <v>43.350592280277681</v>
      </c>
      <c r="Q780" s="18">
        <f>ABS(MA1SONY[[#This Row],[Erorr 3]])</f>
        <v>6.5841166666666595</v>
      </c>
      <c r="R780" s="36">
        <f>MA1SONY[[#This Row],[Abs Erorr 3]]/MA1SONY[[#This Row],[Adj Close]]</f>
        <v>4.8742530633194968E-2</v>
      </c>
    </row>
    <row r="781" spans="2:18">
      <c r="B781" s="26">
        <v>44911.291666666664</v>
      </c>
      <c r="C781" s="22">
        <v>133.11019999999999</v>
      </c>
      <c r="D781" s="31">
        <f t="shared" si="61"/>
        <v>135.0795</v>
      </c>
      <c r="E781" s="32">
        <f>MA1SONY[[#This Row],[Adj Close]]-MA1SONY[[#This Row],[Naive Trend ]]</f>
        <v>-1.969300000000004</v>
      </c>
      <c r="F781" s="22">
        <f t="shared" si="60"/>
        <v>3.8781424900000161</v>
      </c>
      <c r="G781" s="22">
        <f>ABS(MA1SONY[[#This Row],[Erorr 1]])</f>
        <v>1.969300000000004</v>
      </c>
      <c r="H781" s="33">
        <f>MA1SONY[[#This Row],[Abs Erorr 1]]/MA1SONY[[#This Row],[Adj Close]]</f>
        <v>1.4794508610159133E-2</v>
      </c>
      <c r="I781" s="31">
        <f t="shared" si="63"/>
        <v>140.25179999999997</v>
      </c>
      <c r="J781" s="34">
        <f>(MA1SONY[[#This Row],[Adj Close]]-MA1SONY[[#This Row],[3-MA]])</f>
        <v>-7.1415999999999826</v>
      </c>
      <c r="K781" s="18">
        <f t="shared" si="62"/>
        <v>51.002450559999751</v>
      </c>
      <c r="L781" s="18">
        <f>ABS(MA1SONY[[#This Row],[Erorr 2]])</f>
        <v>7.1415999999999826</v>
      </c>
      <c r="M781" s="33">
        <f>MA1SONY[[#This Row],[Abs Erorr 2]]/MA1SONY[[#This Row],[Adj Close]]</f>
        <v>5.3651786264313203E-2</v>
      </c>
      <c r="N781" s="31">
        <f t="shared" si="64"/>
        <v>140.93131666666667</v>
      </c>
      <c r="O781" s="35">
        <f>MA1SONY[[#This Row],[Adj Close]]-MA1SONY[[#This Row],[6-MA]]</f>
        <v>-7.8211166666666827</v>
      </c>
      <c r="P781" s="18">
        <f>(MA1SONY[[#This Row],[Adj Close]]-N781)^2</f>
        <v>61.16986591361136</v>
      </c>
      <c r="Q781" s="18">
        <f>ABS(MA1SONY[[#This Row],[Erorr 3]])</f>
        <v>7.8211166666666827</v>
      </c>
      <c r="R781" s="36">
        <f>MA1SONY[[#This Row],[Abs Erorr 3]]/MA1SONY[[#This Row],[Adj Close]]</f>
        <v>5.8756704344721015E-2</v>
      </c>
    </row>
    <row r="782" spans="2:18">
      <c r="B782" s="26">
        <v>44914.291666666664</v>
      </c>
      <c r="C782" s="22">
        <v>130.99250000000001</v>
      </c>
      <c r="D782" s="31">
        <f t="shared" si="61"/>
        <v>133.11019999999999</v>
      </c>
      <c r="E782" s="32">
        <f>MA1SONY[[#This Row],[Adj Close]]-MA1SONY[[#This Row],[Naive Trend ]]</f>
        <v>-2.117699999999985</v>
      </c>
      <c r="F782" s="22">
        <f t="shared" si="60"/>
        <v>4.4846532899999367</v>
      </c>
      <c r="G782" s="22">
        <f>ABS(MA1SONY[[#This Row],[Erorr 1]])</f>
        <v>2.117699999999985</v>
      </c>
      <c r="H782" s="33">
        <f>MA1SONY[[#This Row],[Abs Erorr 1]]/MA1SONY[[#This Row],[Adj Close]]</f>
        <v>1.6166574422199629E-2</v>
      </c>
      <c r="I782" s="31">
        <f t="shared" si="63"/>
        <v>136.63646666666668</v>
      </c>
      <c r="J782" s="34">
        <f>(MA1SONY[[#This Row],[Adj Close]]-MA1SONY[[#This Row],[3-MA]])</f>
        <v>-5.643966666666671</v>
      </c>
      <c r="K782" s="18">
        <f t="shared" si="62"/>
        <v>31.854359734444493</v>
      </c>
      <c r="L782" s="18">
        <f>ABS(MA1SONY[[#This Row],[Erorr 2]])</f>
        <v>5.643966666666671</v>
      </c>
      <c r="M782" s="33">
        <f>MA1SONY[[#This Row],[Abs Erorr 2]]/MA1SONY[[#This Row],[Adj Close]]</f>
        <v>4.3086181778855051E-2</v>
      </c>
      <c r="N782" s="31">
        <f t="shared" si="64"/>
        <v>139.58876666666666</v>
      </c>
      <c r="O782" s="35">
        <f>MA1SONY[[#This Row],[Adj Close]]-MA1SONY[[#This Row],[6-MA]]</f>
        <v>-8.5962666666666507</v>
      </c>
      <c r="P782" s="18">
        <f>(MA1SONY[[#This Row],[Adj Close]]-N782)^2</f>
        <v>73.895800604444176</v>
      </c>
      <c r="Q782" s="18">
        <f>ABS(MA1SONY[[#This Row],[Erorr 3]])</f>
        <v>8.5962666666666507</v>
      </c>
      <c r="R782" s="36">
        <f>MA1SONY[[#This Row],[Abs Erorr 3]]/MA1SONY[[#This Row],[Adj Close]]</f>
        <v>6.5624113339822127E-2</v>
      </c>
    </row>
    <row r="783" spans="2:18">
      <c r="B783" s="26">
        <v>44915.291666666664</v>
      </c>
      <c r="C783" s="22">
        <v>130.92320000000001</v>
      </c>
      <c r="D783" s="31">
        <f t="shared" si="61"/>
        <v>130.99250000000001</v>
      </c>
      <c r="E783" s="32">
        <f>MA1SONY[[#This Row],[Adj Close]]-MA1SONY[[#This Row],[Naive Trend ]]</f>
        <v>-6.9299999999998363E-2</v>
      </c>
      <c r="F783" s="22">
        <f t="shared" si="60"/>
        <v>4.8024899999997732E-3</v>
      </c>
      <c r="G783" s="22">
        <f>ABS(MA1SONY[[#This Row],[Erorr 1]])</f>
        <v>6.9299999999998363E-2</v>
      </c>
      <c r="H783" s="33">
        <f>MA1SONY[[#This Row],[Abs Erorr 1]]/MA1SONY[[#This Row],[Adj Close]]</f>
        <v>5.2931795128745979E-4</v>
      </c>
      <c r="I783" s="31">
        <f t="shared" si="63"/>
        <v>133.06073333333333</v>
      </c>
      <c r="J783" s="34">
        <f>(MA1SONY[[#This Row],[Adj Close]]-MA1SONY[[#This Row],[3-MA]])</f>
        <v>-2.1375333333333231</v>
      </c>
      <c r="K783" s="18">
        <f t="shared" si="62"/>
        <v>4.5690487511110671</v>
      </c>
      <c r="L783" s="18">
        <f>ABS(MA1SONY[[#This Row],[Erorr 2]])</f>
        <v>2.1375333333333231</v>
      </c>
      <c r="M783" s="33">
        <f>MA1SONY[[#This Row],[Abs Erorr 2]]/MA1SONY[[#This Row],[Adj Close]]</f>
        <v>1.6326619982809182E-2</v>
      </c>
      <c r="N783" s="31">
        <f t="shared" si="64"/>
        <v>137.97408333333331</v>
      </c>
      <c r="O783" s="35">
        <f>MA1SONY[[#This Row],[Adj Close]]-MA1SONY[[#This Row],[6-MA]]</f>
        <v>-7.050883333333303</v>
      </c>
      <c r="P783" s="18">
        <f>(MA1SONY[[#This Row],[Adj Close]]-N783)^2</f>
        <v>49.71495578027735</v>
      </c>
      <c r="Q783" s="18">
        <f>ABS(MA1SONY[[#This Row],[Erorr 3]])</f>
        <v>7.050883333333303</v>
      </c>
      <c r="R783" s="36">
        <f>MA1SONY[[#This Row],[Abs Erorr 3]]/MA1SONY[[#This Row],[Adj Close]]</f>
        <v>5.3855109967777315E-2</v>
      </c>
    </row>
    <row r="784" spans="2:18">
      <c r="B784" s="26">
        <v>44916.291666666664</v>
      </c>
      <c r="C784" s="22">
        <v>134.04040000000001</v>
      </c>
      <c r="D784" s="31">
        <f t="shared" si="61"/>
        <v>130.92320000000001</v>
      </c>
      <c r="E784" s="32">
        <f>MA1SONY[[#This Row],[Adj Close]]-MA1SONY[[#This Row],[Naive Trend ]]</f>
        <v>3.1171999999999969</v>
      </c>
      <c r="F784" s="22">
        <f t="shared" si="60"/>
        <v>9.7169358399999801</v>
      </c>
      <c r="G784" s="22">
        <f>ABS(MA1SONY[[#This Row],[Erorr 1]])</f>
        <v>3.1171999999999969</v>
      </c>
      <c r="H784" s="33">
        <f>MA1SONY[[#This Row],[Abs Erorr 1]]/MA1SONY[[#This Row],[Adj Close]]</f>
        <v>2.3255675154654841E-2</v>
      </c>
      <c r="I784" s="31">
        <f t="shared" si="63"/>
        <v>131.67530000000002</v>
      </c>
      <c r="J784" s="34">
        <f>(MA1SONY[[#This Row],[Adj Close]]-MA1SONY[[#This Row],[3-MA]])</f>
        <v>2.365099999999984</v>
      </c>
      <c r="K784" s="18">
        <f t="shared" si="62"/>
        <v>5.5936980099999243</v>
      </c>
      <c r="L784" s="18">
        <f>ABS(MA1SONY[[#This Row],[Erorr 2]])</f>
        <v>2.365099999999984</v>
      </c>
      <c r="M784" s="33">
        <f>MA1SONY[[#This Row],[Abs Erorr 2]]/MA1SONY[[#This Row],[Adj Close]]</f>
        <v>1.7644680260578034E-2</v>
      </c>
      <c r="N784" s="31">
        <f t="shared" si="64"/>
        <v>135.96354999999997</v>
      </c>
      <c r="O784" s="35">
        <f>MA1SONY[[#This Row],[Adj Close]]-MA1SONY[[#This Row],[6-MA]]</f>
        <v>-1.9231499999999642</v>
      </c>
      <c r="P784" s="18">
        <f>(MA1SONY[[#This Row],[Adj Close]]-N784)^2</f>
        <v>3.6985059224998622</v>
      </c>
      <c r="Q784" s="18">
        <f>ABS(MA1SONY[[#This Row],[Erorr 3]])</f>
        <v>1.9231499999999642</v>
      </c>
      <c r="R784" s="36">
        <f>MA1SONY[[#This Row],[Abs Erorr 3]]/MA1SONY[[#This Row],[Adj Close]]</f>
        <v>1.4347539995404102E-2</v>
      </c>
    </row>
    <row r="785" spans="2:18">
      <c r="B785" s="26">
        <v>44917.291666666664</v>
      </c>
      <c r="C785" s="22">
        <v>130.85390000000001</v>
      </c>
      <c r="D785" s="31">
        <f t="shared" si="61"/>
        <v>134.04040000000001</v>
      </c>
      <c r="E785" s="32">
        <f>MA1SONY[[#This Row],[Adj Close]]-MA1SONY[[#This Row],[Naive Trend ]]</f>
        <v>-3.1864999999999952</v>
      </c>
      <c r="F785" s="22">
        <f t="shared" si="60"/>
        <v>10.153782249999969</v>
      </c>
      <c r="G785" s="22">
        <f>ABS(MA1SONY[[#This Row],[Erorr 1]])</f>
        <v>3.1864999999999952</v>
      </c>
      <c r="H785" s="33">
        <f>MA1SONY[[#This Row],[Abs Erorr 1]]/MA1SONY[[#This Row],[Adj Close]]</f>
        <v>2.4351586005461015E-2</v>
      </c>
      <c r="I785" s="31">
        <f t="shared" si="63"/>
        <v>131.98536666666666</v>
      </c>
      <c r="J785" s="34">
        <f>(MA1SONY[[#This Row],[Adj Close]]-MA1SONY[[#This Row],[3-MA]])</f>
        <v>-1.131466666666654</v>
      </c>
      <c r="K785" s="18">
        <f t="shared" si="62"/>
        <v>1.2802168177777491</v>
      </c>
      <c r="L785" s="18">
        <f>ABS(MA1SONY[[#This Row],[Erorr 2]])</f>
        <v>1.131466666666654</v>
      </c>
      <c r="M785" s="33">
        <f>MA1SONY[[#This Row],[Abs Erorr 2]]/MA1SONY[[#This Row],[Adj Close]]</f>
        <v>8.6467936123161317E-3</v>
      </c>
      <c r="N785" s="31">
        <f t="shared" si="64"/>
        <v>134.31091666666666</v>
      </c>
      <c r="O785" s="35">
        <f>MA1SONY[[#This Row],[Adj Close]]-MA1SONY[[#This Row],[6-MA]]</f>
        <v>-3.4570166666666466</v>
      </c>
      <c r="P785" s="18">
        <f>(MA1SONY[[#This Row],[Adj Close]]-N785)^2</f>
        <v>11.950964233610973</v>
      </c>
      <c r="Q785" s="18">
        <f>ABS(MA1SONY[[#This Row],[Erorr 3]])</f>
        <v>3.4570166666666466</v>
      </c>
      <c r="R785" s="36">
        <f>MA1SONY[[#This Row],[Abs Erorr 3]]/MA1SONY[[#This Row],[Adj Close]]</f>
        <v>2.641890434038761E-2</v>
      </c>
    </row>
    <row r="786" spans="2:18">
      <c r="B786" s="26">
        <v>44918.291666666664</v>
      </c>
      <c r="C786" s="22">
        <v>130.48779999999999</v>
      </c>
      <c r="D786" s="31">
        <f t="shared" si="61"/>
        <v>130.85390000000001</v>
      </c>
      <c r="E786" s="32">
        <f>MA1SONY[[#This Row],[Adj Close]]-MA1SONY[[#This Row],[Naive Trend ]]</f>
        <v>-0.36610000000001719</v>
      </c>
      <c r="F786" s="22">
        <f t="shared" si="60"/>
        <v>0.13402921000001258</v>
      </c>
      <c r="G786" s="22">
        <f>ABS(MA1SONY[[#This Row],[Erorr 1]])</f>
        <v>0.36610000000001719</v>
      </c>
      <c r="H786" s="33">
        <f>MA1SONY[[#This Row],[Abs Erorr 1]]/MA1SONY[[#This Row],[Adj Close]]</f>
        <v>2.8056262731076561E-3</v>
      </c>
      <c r="I786" s="31">
        <f t="shared" si="63"/>
        <v>131.93916666666669</v>
      </c>
      <c r="J786" s="34">
        <f>(MA1SONY[[#This Row],[Adj Close]]-MA1SONY[[#This Row],[3-MA]])</f>
        <v>-1.4513666666667007</v>
      </c>
      <c r="K786" s="18">
        <f t="shared" si="62"/>
        <v>2.1064652011112099</v>
      </c>
      <c r="L786" s="18">
        <f>ABS(MA1SONY[[#This Row],[Erorr 2]])</f>
        <v>1.4513666666667007</v>
      </c>
      <c r="M786" s="33">
        <f>MA1SONY[[#This Row],[Abs Erorr 2]]/MA1SONY[[#This Row],[Adj Close]]</f>
        <v>1.1122623468758771E-2</v>
      </c>
      <c r="N786" s="31">
        <f t="shared" si="64"/>
        <v>132.49995000000001</v>
      </c>
      <c r="O786" s="35">
        <f>MA1SONY[[#This Row],[Adj Close]]-MA1SONY[[#This Row],[6-MA]]</f>
        <v>-2.0121500000000196</v>
      </c>
      <c r="P786" s="18">
        <f>(MA1SONY[[#This Row],[Adj Close]]-N786)^2</f>
        <v>4.0487476225000787</v>
      </c>
      <c r="Q786" s="18">
        <f>ABS(MA1SONY[[#This Row],[Erorr 3]])</f>
        <v>2.0121500000000196</v>
      </c>
      <c r="R786" s="36">
        <f>MA1SONY[[#This Row],[Abs Erorr 3]]/MA1SONY[[#This Row],[Adj Close]]</f>
        <v>1.5420215529727836E-2</v>
      </c>
    </row>
    <row r="787" spans="2:18">
      <c r="B787" s="26">
        <v>44922.291666666664</v>
      </c>
      <c r="C787" s="22">
        <v>128.67679999999999</v>
      </c>
      <c r="D787" s="31">
        <f t="shared" si="61"/>
        <v>130.48779999999999</v>
      </c>
      <c r="E787" s="32">
        <f>MA1SONY[[#This Row],[Adj Close]]-MA1SONY[[#This Row],[Naive Trend ]]</f>
        <v>-1.811000000000007</v>
      </c>
      <c r="F787" s="22">
        <f t="shared" si="60"/>
        <v>3.2797210000000256</v>
      </c>
      <c r="G787" s="22">
        <f>ABS(MA1SONY[[#This Row],[Erorr 1]])</f>
        <v>1.811000000000007</v>
      </c>
      <c r="H787" s="33">
        <f>MA1SONY[[#This Row],[Abs Erorr 1]]/MA1SONY[[#This Row],[Adj Close]]</f>
        <v>1.407402111336315E-2</v>
      </c>
      <c r="I787" s="31">
        <f t="shared" si="63"/>
        <v>131.79403333333335</v>
      </c>
      <c r="J787" s="34">
        <f>(MA1SONY[[#This Row],[Adj Close]]-MA1SONY[[#This Row],[3-MA]])</f>
        <v>-3.1172333333333597</v>
      </c>
      <c r="K787" s="18">
        <f t="shared" si="62"/>
        <v>9.7171436544446088</v>
      </c>
      <c r="L787" s="18">
        <f>ABS(MA1SONY[[#This Row],[Erorr 2]])</f>
        <v>3.1172333333333597</v>
      </c>
      <c r="M787" s="33">
        <f>MA1SONY[[#This Row],[Abs Erorr 2]]/MA1SONY[[#This Row],[Adj Close]]</f>
        <v>2.4225294173723315E-2</v>
      </c>
      <c r="N787" s="31">
        <f t="shared" si="64"/>
        <v>131.73466666666667</v>
      </c>
      <c r="O787" s="35">
        <f>MA1SONY[[#This Row],[Adj Close]]-MA1SONY[[#This Row],[6-MA]]</f>
        <v>-3.0578666666666834</v>
      </c>
      <c r="P787" s="18">
        <f>(MA1SONY[[#This Row],[Adj Close]]-N787)^2</f>
        <v>9.3505485511112134</v>
      </c>
      <c r="Q787" s="18">
        <f>ABS(MA1SONY[[#This Row],[Erorr 3]])</f>
        <v>3.0578666666666834</v>
      </c>
      <c r="R787" s="36">
        <f>MA1SONY[[#This Row],[Abs Erorr 3]]/MA1SONY[[#This Row],[Adj Close]]</f>
        <v>2.3763931545287758E-2</v>
      </c>
    </row>
    <row r="788" spans="2:18">
      <c r="B788" s="26">
        <v>44923.291666666664</v>
      </c>
      <c r="C788" s="22">
        <v>124.72839999999999</v>
      </c>
      <c r="D788" s="31">
        <f t="shared" si="61"/>
        <v>128.67679999999999</v>
      </c>
      <c r="E788" s="32">
        <f>MA1SONY[[#This Row],[Adj Close]]-MA1SONY[[#This Row],[Naive Trend ]]</f>
        <v>-3.9483999999999924</v>
      </c>
      <c r="F788" s="22">
        <f t="shared" si="60"/>
        <v>15.58986255999994</v>
      </c>
      <c r="G788" s="22">
        <f>ABS(MA1SONY[[#This Row],[Erorr 1]])</f>
        <v>3.9483999999999924</v>
      </c>
      <c r="H788" s="33">
        <f>MA1SONY[[#This Row],[Abs Erorr 1]]/MA1SONY[[#This Row],[Adj Close]]</f>
        <v>3.1655982117945812E-2</v>
      </c>
      <c r="I788" s="31">
        <f t="shared" si="63"/>
        <v>130.00616666666667</v>
      </c>
      <c r="J788" s="34">
        <f>(MA1SONY[[#This Row],[Adj Close]]-MA1SONY[[#This Row],[3-MA]])</f>
        <v>-5.2777666666666789</v>
      </c>
      <c r="K788" s="18">
        <f t="shared" si="62"/>
        <v>27.854820987777906</v>
      </c>
      <c r="L788" s="18">
        <f>ABS(MA1SONY[[#This Row],[Erorr 2]])</f>
        <v>5.2777666666666789</v>
      </c>
      <c r="M788" s="33">
        <f>MA1SONY[[#This Row],[Abs Erorr 2]]/MA1SONY[[#This Row],[Adj Close]]</f>
        <v>4.2314073351912472E-2</v>
      </c>
      <c r="N788" s="31">
        <f t="shared" si="64"/>
        <v>130.99576666666664</v>
      </c>
      <c r="O788" s="35">
        <f>MA1SONY[[#This Row],[Adj Close]]-MA1SONY[[#This Row],[6-MA]]</f>
        <v>-6.2673666666666463</v>
      </c>
      <c r="P788" s="18">
        <f>(MA1SONY[[#This Row],[Adj Close]]-N788)^2</f>
        <v>39.27988493444419</v>
      </c>
      <c r="Q788" s="18">
        <f>ABS(MA1SONY[[#This Row],[Erorr 3]])</f>
        <v>6.2673666666666463</v>
      </c>
      <c r="R788" s="36">
        <f>MA1SONY[[#This Row],[Abs Erorr 3]]/MA1SONY[[#This Row],[Adj Close]]</f>
        <v>5.0248112432025475E-2</v>
      </c>
    </row>
    <row r="789" spans="2:18">
      <c r="B789" s="26">
        <v>44924.291666666664</v>
      </c>
      <c r="C789" s="22">
        <v>128.2612</v>
      </c>
      <c r="D789" s="31">
        <f t="shared" si="61"/>
        <v>124.72839999999999</v>
      </c>
      <c r="E789" s="32">
        <f>MA1SONY[[#This Row],[Adj Close]]-MA1SONY[[#This Row],[Naive Trend ]]</f>
        <v>3.5328000000000088</v>
      </c>
      <c r="F789" s="22">
        <f t="shared" si="60"/>
        <v>12.480675840000062</v>
      </c>
      <c r="G789" s="22">
        <f>ABS(MA1SONY[[#This Row],[Erorr 1]])</f>
        <v>3.5328000000000088</v>
      </c>
      <c r="H789" s="33">
        <f>MA1SONY[[#This Row],[Abs Erorr 1]]/MA1SONY[[#This Row],[Adj Close]]</f>
        <v>2.7543793446498308E-2</v>
      </c>
      <c r="I789" s="31">
        <f t="shared" si="63"/>
        <v>127.9643333333333</v>
      </c>
      <c r="J789" s="34">
        <f>(MA1SONY[[#This Row],[Adj Close]]-MA1SONY[[#This Row],[3-MA]])</f>
        <v>0.29686666666670192</v>
      </c>
      <c r="K789" s="18">
        <f t="shared" si="62"/>
        <v>8.8129817777798714E-2</v>
      </c>
      <c r="L789" s="18">
        <f>ABS(MA1SONY[[#This Row],[Erorr 2]])</f>
        <v>0.29686666666670192</v>
      </c>
      <c r="M789" s="33">
        <f>MA1SONY[[#This Row],[Abs Erorr 2]]/MA1SONY[[#This Row],[Adj Close]]</f>
        <v>2.3145477094140858E-3</v>
      </c>
      <c r="N789" s="31">
        <f t="shared" si="64"/>
        <v>129.95174999999998</v>
      </c>
      <c r="O789" s="35">
        <f>MA1SONY[[#This Row],[Adj Close]]-MA1SONY[[#This Row],[6-MA]]</f>
        <v>-1.6905499999999734</v>
      </c>
      <c r="P789" s="18">
        <f>(MA1SONY[[#This Row],[Adj Close]]-N789)^2</f>
        <v>2.8579593024999097</v>
      </c>
      <c r="Q789" s="18">
        <f>ABS(MA1SONY[[#This Row],[Erorr 3]])</f>
        <v>1.6905499999999734</v>
      </c>
      <c r="R789" s="36">
        <f>MA1SONY[[#This Row],[Abs Erorr 3]]/MA1SONY[[#This Row],[Adj Close]]</f>
        <v>1.3180525365425969E-2</v>
      </c>
    </row>
    <row r="790" spans="2:18">
      <c r="B790" s="26">
        <v>44925.291666666664</v>
      </c>
      <c r="C790" s="22">
        <v>128.5779</v>
      </c>
      <c r="D790" s="31">
        <f t="shared" si="61"/>
        <v>128.2612</v>
      </c>
      <c r="E790" s="32">
        <f>MA1SONY[[#This Row],[Adj Close]]-MA1SONY[[#This Row],[Naive Trend ]]</f>
        <v>0.31669999999999732</v>
      </c>
      <c r="F790" s="22">
        <f t="shared" si="60"/>
        <v>0.10029888999999829</v>
      </c>
      <c r="G790" s="22">
        <f>ABS(MA1SONY[[#This Row],[Erorr 1]])</f>
        <v>0.31669999999999732</v>
      </c>
      <c r="H790" s="33">
        <f>MA1SONY[[#This Row],[Abs Erorr 1]]/MA1SONY[[#This Row],[Adj Close]]</f>
        <v>2.4630982462771388E-3</v>
      </c>
      <c r="I790" s="31">
        <f t="shared" si="63"/>
        <v>127.22213333333332</v>
      </c>
      <c r="J790" s="34">
        <f>(MA1SONY[[#This Row],[Adj Close]]-MA1SONY[[#This Row],[3-MA]])</f>
        <v>1.3557666666666819</v>
      </c>
      <c r="K790" s="18">
        <f t="shared" si="62"/>
        <v>1.8381032544444857</v>
      </c>
      <c r="L790" s="18">
        <f>ABS(MA1SONY[[#This Row],[Erorr 2]])</f>
        <v>1.3557666666666819</v>
      </c>
      <c r="M790" s="33">
        <f>MA1SONY[[#This Row],[Abs Erorr 2]]/MA1SONY[[#This Row],[Adj Close]]</f>
        <v>1.0544321121022212E-2</v>
      </c>
      <c r="N790" s="31">
        <f t="shared" si="64"/>
        <v>129.50808333333333</v>
      </c>
      <c r="O790" s="35">
        <f>MA1SONY[[#This Row],[Adj Close]]-MA1SONY[[#This Row],[6-MA]]</f>
        <v>-0.93018333333333203</v>
      </c>
      <c r="P790" s="18">
        <f>(MA1SONY[[#This Row],[Adj Close]]-N790)^2</f>
        <v>0.86524103361110871</v>
      </c>
      <c r="Q790" s="18">
        <f>ABS(MA1SONY[[#This Row],[Erorr 3]])</f>
        <v>0.93018333333333203</v>
      </c>
      <c r="R790" s="36">
        <f>MA1SONY[[#This Row],[Abs Erorr 3]]/MA1SONY[[#This Row],[Adj Close]]</f>
        <v>7.2343951280378046E-3</v>
      </c>
    </row>
    <row r="791" spans="2:18">
      <c r="B791" s="26">
        <v>44929.291666666664</v>
      </c>
      <c r="C791" s="22">
        <v>123.7685</v>
      </c>
      <c r="D791" s="31">
        <f t="shared" si="61"/>
        <v>128.5779</v>
      </c>
      <c r="E791" s="32">
        <f>MA1SONY[[#This Row],[Adj Close]]-MA1SONY[[#This Row],[Naive Trend ]]</f>
        <v>-4.8093999999999966</v>
      </c>
      <c r="F791" s="22">
        <f t="shared" si="60"/>
        <v>23.130328359999968</v>
      </c>
      <c r="G791" s="22">
        <f>ABS(MA1SONY[[#This Row],[Erorr 1]])</f>
        <v>4.8093999999999966</v>
      </c>
      <c r="H791" s="33">
        <f>MA1SONY[[#This Row],[Abs Erorr 1]]/MA1SONY[[#This Row],[Adj Close]]</f>
        <v>3.8858029304709975E-2</v>
      </c>
      <c r="I791" s="31">
        <f t="shared" si="63"/>
        <v>127.18916666666667</v>
      </c>
      <c r="J791" s="34">
        <f>(MA1SONY[[#This Row],[Adj Close]]-MA1SONY[[#This Row],[3-MA]])</f>
        <v>-3.4206666666666621</v>
      </c>
      <c r="K791" s="18">
        <f t="shared" si="62"/>
        <v>11.700960444444412</v>
      </c>
      <c r="L791" s="18">
        <f>ABS(MA1SONY[[#This Row],[Erorr 2]])</f>
        <v>3.4206666666666621</v>
      </c>
      <c r="M791" s="33">
        <f>MA1SONY[[#This Row],[Abs Erorr 2]]/MA1SONY[[#This Row],[Adj Close]]</f>
        <v>2.7637619157270726E-2</v>
      </c>
      <c r="N791" s="31">
        <f t="shared" si="64"/>
        <v>128.59766666666667</v>
      </c>
      <c r="O791" s="35">
        <f>MA1SONY[[#This Row],[Adj Close]]-MA1SONY[[#This Row],[6-MA]]</f>
        <v>-4.8291666666666657</v>
      </c>
      <c r="P791" s="18">
        <f>(MA1SONY[[#This Row],[Adj Close]]-N791)^2</f>
        <v>23.320850694444434</v>
      </c>
      <c r="Q791" s="18">
        <f>ABS(MA1SONY[[#This Row],[Erorr 3]])</f>
        <v>4.8291666666666657</v>
      </c>
      <c r="R791" s="36">
        <f>MA1SONY[[#This Row],[Abs Erorr 3]]/MA1SONY[[#This Row],[Adj Close]]</f>
        <v>3.9017736069085956E-2</v>
      </c>
    </row>
    <row r="792" spans="2:18">
      <c r="B792" s="26">
        <v>44930.291666666664</v>
      </c>
      <c r="C792" s="22">
        <v>125.045</v>
      </c>
      <c r="D792" s="31">
        <f t="shared" si="61"/>
        <v>123.7685</v>
      </c>
      <c r="E792" s="32">
        <f>MA1SONY[[#This Row],[Adj Close]]-MA1SONY[[#This Row],[Naive Trend ]]</f>
        <v>1.2764999999999986</v>
      </c>
      <c r="F792" s="22">
        <f t="shared" si="60"/>
        <v>1.6294522499999966</v>
      </c>
      <c r="G792" s="22">
        <f>ABS(MA1SONY[[#This Row],[Erorr 1]])</f>
        <v>1.2764999999999986</v>
      </c>
      <c r="H792" s="33">
        <f>MA1SONY[[#This Row],[Abs Erorr 1]]/MA1SONY[[#This Row],[Adj Close]]</f>
        <v>1.0208325002998909E-2</v>
      </c>
      <c r="I792" s="31">
        <f t="shared" si="63"/>
        <v>126.86920000000002</v>
      </c>
      <c r="J792" s="34">
        <f>(MA1SONY[[#This Row],[Adj Close]]-MA1SONY[[#This Row],[3-MA]])</f>
        <v>-1.8242000000000189</v>
      </c>
      <c r="K792" s="18">
        <f t="shared" si="62"/>
        <v>3.3277056400000689</v>
      </c>
      <c r="L792" s="18">
        <f>ABS(MA1SONY[[#This Row],[Erorr 2]])</f>
        <v>1.8242000000000189</v>
      </c>
      <c r="M792" s="33">
        <f>MA1SONY[[#This Row],[Abs Erorr 2]]/MA1SONY[[#This Row],[Adj Close]]</f>
        <v>1.4588348194650077E-2</v>
      </c>
      <c r="N792" s="31">
        <f t="shared" si="64"/>
        <v>127.41676666666666</v>
      </c>
      <c r="O792" s="35">
        <f>MA1SONY[[#This Row],[Adj Close]]-MA1SONY[[#This Row],[6-MA]]</f>
        <v>-2.3717666666666588</v>
      </c>
      <c r="P792" s="18">
        <f>(MA1SONY[[#This Row],[Adj Close]]-N792)^2</f>
        <v>5.6252771211110737</v>
      </c>
      <c r="Q792" s="18">
        <f>ABS(MA1SONY[[#This Row],[Erorr 3]])</f>
        <v>2.3717666666666588</v>
      </c>
      <c r="R792" s="36">
        <f>MA1SONY[[#This Row],[Abs Erorr 3]]/MA1SONY[[#This Row],[Adj Close]]</f>
        <v>1.8967305103496011E-2</v>
      </c>
    </row>
    <row r="793" spans="2:18">
      <c r="B793" s="26">
        <v>44931.291666666664</v>
      </c>
      <c r="C793" s="22">
        <v>123.71899999999999</v>
      </c>
      <c r="D793" s="31">
        <f t="shared" si="61"/>
        <v>125.045</v>
      </c>
      <c r="E793" s="32">
        <f>MA1SONY[[#This Row],[Adj Close]]-MA1SONY[[#This Row],[Naive Trend ]]</f>
        <v>-1.3260000000000076</v>
      </c>
      <c r="F793" s="22">
        <f t="shared" si="60"/>
        <v>1.7582760000000202</v>
      </c>
      <c r="G793" s="22">
        <f>ABS(MA1SONY[[#This Row],[Erorr 1]])</f>
        <v>1.3260000000000076</v>
      </c>
      <c r="H793" s="33">
        <f>MA1SONY[[#This Row],[Abs Erorr 1]]/MA1SONY[[#This Row],[Adj Close]]</f>
        <v>1.0717836387297081E-2</v>
      </c>
      <c r="I793" s="31">
        <f t="shared" si="63"/>
        <v>125.79713333333335</v>
      </c>
      <c r="J793" s="34">
        <f>(MA1SONY[[#This Row],[Adj Close]]-MA1SONY[[#This Row],[3-MA]])</f>
        <v>-2.0781333333333549</v>
      </c>
      <c r="K793" s="18">
        <f t="shared" si="62"/>
        <v>4.3186381511112009</v>
      </c>
      <c r="L793" s="18">
        <f>ABS(MA1SONY[[#This Row],[Erorr 2]])</f>
        <v>2.0781333333333549</v>
      </c>
      <c r="M793" s="33">
        <f>MA1SONY[[#This Row],[Abs Erorr 2]]/MA1SONY[[#This Row],[Adj Close]]</f>
        <v>1.6797204417537768E-2</v>
      </c>
      <c r="N793" s="31">
        <f t="shared" si="64"/>
        <v>126.50963333333333</v>
      </c>
      <c r="O793" s="35">
        <f>MA1SONY[[#This Row],[Adj Close]]-MA1SONY[[#This Row],[6-MA]]</f>
        <v>-2.7906333333333322</v>
      </c>
      <c r="P793" s="18">
        <f>(MA1SONY[[#This Row],[Adj Close]]-N793)^2</f>
        <v>7.7876344011111049</v>
      </c>
      <c r="Q793" s="18">
        <f>ABS(MA1SONY[[#This Row],[Erorr 3]])</f>
        <v>2.7906333333333322</v>
      </c>
      <c r="R793" s="36">
        <f>MA1SONY[[#This Row],[Abs Erorr 3]]/MA1SONY[[#This Row],[Adj Close]]</f>
        <v>2.2556222838313697E-2</v>
      </c>
    </row>
    <row r="794" spans="2:18">
      <c r="B794" s="26">
        <v>44932.291666666664</v>
      </c>
      <c r="C794" s="22">
        <v>128.27109999999999</v>
      </c>
      <c r="D794" s="31">
        <f t="shared" si="61"/>
        <v>123.71899999999999</v>
      </c>
      <c r="E794" s="32">
        <f>MA1SONY[[#This Row],[Adj Close]]-MA1SONY[[#This Row],[Naive Trend ]]</f>
        <v>4.5520999999999958</v>
      </c>
      <c r="F794" s="22">
        <f t="shared" si="60"/>
        <v>20.721614409999962</v>
      </c>
      <c r="G794" s="22">
        <f>ABS(MA1SONY[[#This Row],[Erorr 1]])</f>
        <v>4.5520999999999958</v>
      </c>
      <c r="H794" s="33">
        <f>MA1SONY[[#This Row],[Abs Erorr 1]]/MA1SONY[[#This Row],[Adj Close]]</f>
        <v>3.5488118523969908E-2</v>
      </c>
      <c r="I794" s="31">
        <f t="shared" si="63"/>
        <v>124.17750000000001</v>
      </c>
      <c r="J794" s="34">
        <f>(MA1SONY[[#This Row],[Adj Close]]-MA1SONY[[#This Row],[3-MA]])</f>
        <v>4.0935999999999808</v>
      </c>
      <c r="K794" s="18">
        <f t="shared" si="62"/>
        <v>16.757560959999843</v>
      </c>
      <c r="L794" s="18">
        <f>ABS(MA1SONY[[#This Row],[Erorr 2]])</f>
        <v>4.0935999999999808</v>
      </c>
      <c r="M794" s="33">
        <f>MA1SONY[[#This Row],[Abs Erorr 2]]/MA1SONY[[#This Row],[Adj Close]]</f>
        <v>3.1913657869933144E-2</v>
      </c>
      <c r="N794" s="31">
        <f t="shared" si="64"/>
        <v>125.68333333333332</v>
      </c>
      <c r="O794" s="35">
        <f>MA1SONY[[#This Row],[Adj Close]]-MA1SONY[[#This Row],[6-MA]]</f>
        <v>2.587766666666667</v>
      </c>
      <c r="P794" s="18">
        <f>(MA1SONY[[#This Row],[Adj Close]]-N794)^2</f>
        <v>6.6965363211111129</v>
      </c>
      <c r="Q794" s="18">
        <f>ABS(MA1SONY[[#This Row],[Erorr 3]])</f>
        <v>2.587766666666667</v>
      </c>
      <c r="R794" s="36">
        <f>MA1SONY[[#This Row],[Abs Erorr 3]]/MA1SONY[[#This Row],[Adj Close]]</f>
        <v>2.0174198760801672E-2</v>
      </c>
    </row>
    <row r="795" spans="2:18">
      <c r="B795" s="26">
        <v>44935.291666666664</v>
      </c>
      <c r="C795" s="22">
        <v>128.79560000000001</v>
      </c>
      <c r="D795" s="31">
        <f t="shared" si="61"/>
        <v>128.27109999999999</v>
      </c>
      <c r="E795" s="32">
        <f>MA1SONY[[#This Row],[Adj Close]]-MA1SONY[[#This Row],[Naive Trend ]]</f>
        <v>0.52450000000001751</v>
      </c>
      <c r="F795" s="22">
        <f t="shared" si="60"/>
        <v>0.27510025000001836</v>
      </c>
      <c r="G795" s="22">
        <f>ABS(MA1SONY[[#This Row],[Erorr 1]])</f>
        <v>0.52450000000001751</v>
      </c>
      <c r="H795" s="33">
        <f>MA1SONY[[#This Row],[Abs Erorr 1]]/MA1SONY[[#This Row],[Adj Close]]</f>
        <v>4.0723440862887976E-3</v>
      </c>
      <c r="I795" s="31">
        <f t="shared" si="63"/>
        <v>125.67836666666666</v>
      </c>
      <c r="J795" s="34">
        <f>(MA1SONY[[#This Row],[Adj Close]]-MA1SONY[[#This Row],[3-MA]])</f>
        <v>3.1172333333333455</v>
      </c>
      <c r="K795" s="18">
        <f t="shared" si="62"/>
        <v>9.71714365444452</v>
      </c>
      <c r="L795" s="18">
        <f>ABS(MA1SONY[[#This Row],[Erorr 2]])</f>
        <v>3.1172333333333455</v>
      </c>
      <c r="M795" s="33">
        <f>MA1SONY[[#This Row],[Abs Erorr 2]]/MA1SONY[[#This Row],[Adj Close]]</f>
        <v>2.4202948962024677E-2</v>
      </c>
      <c r="N795" s="31">
        <f t="shared" si="64"/>
        <v>126.27378333333336</v>
      </c>
      <c r="O795" s="35">
        <f>MA1SONY[[#This Row],[Adj Close]]-MA1SONY[[#This Row],[6-MA]]</f>
        <v>2.5218166666666519</v>
      </c>
      <c r="P795" s="18">
        <f>(MA1SONY[[#This Row],[Adj Close]]-N795)^2</f>
        <v>6.3595593002777031</v>
      </c>
      <c r="Q795" s="18">
        <f>ABS(MA1SONY[[#This Row],[Erorr 3]])</f>
        <v>2.5218166666666519</v>
      </c>
      <c r="R795" s="36">
        <f>MA1SONY[[#This Row],[Abs Erorr 3]]/MA1SONY[[#This Row],[Adj Close]]</f>
        <v>1.95799908278439E-2</v>
      </c>
    </row>
    <row r="796" spans="2:18">
      <c r="B796" s="26">
        <v>44936.291666666664</v>
      </c>
      <c r="C796" s="22">
        <v>129.36959999999999</v>
      </c>
      <c r="D796" s="31">
        <f t="shared" si="61"/>
        <v>128.79560000000001</v>
      </c>
      <c r="E796" s="32">
        <f>MA1SONY[[#This Row],[Adj Close]]-MA1SONY[[#This Row],[Naive Trend ]]</f>
        <v>0.57399999999998386</v>
      </c>
      <c r="F796" s="22">
        <f t="shared" si="60"/>
        <v>0.32947599999998145</v>
      </c>
      <c r="G796" s="22">
        <f>ABS(MA1SONY[[#This Row],[Erorr 1]])</f>
        <v>0.57399999999998386</v>
      </c>
      <c r="H796" s="33">
        <f>MA1SONY[[#This Row],[Abs Erorr 1]]/MA1SONY[[#This Row],[Adj Close]]</f>
        <v>4.4369001682001323E-3</v>
      </c>
      <c r="I796" s="31">
        <f t="shared" si="63"/>
        <v>126.92856666666667</v>
      </c>
      <c r="J796" s="34">
        <f>(MA1SONY[[#This Row],[Adj Close]]-MA1SONY[[#This Row],[3-MA]])</f>
        <v>2.4410333333333227</v>
      </c>
      <c r="K796" s="18">
        <f t="shared" si="62"/>
        <v>5.9586437344443928</v>
      </c>
      <c r="L796" s="18">
        <f>ABS(MA1SONY[[#This Row],[Erorr 2]])</f>
        <v>2.4410333333333227</v>
      </c>
      <c r="M796" s="33">
        <f>MA1SONY[[#This Row],[Abs Erorr 2]]/MA1SONY[[#This Row],[Adj Close]]</f>
        <v>1.8868678061409502E-2</v>
      </c>
      <c r="N796" s="31">
        <f t="shared" si="64"/>
        <v>126.36284999999999</v>
      </c>
      <c r="O796" s="35">
        <f>MA1SONY[[#This Row],[Adj Close]]-MA1SONY[[#This Row],[6-MA]]</f>
        <v>3.0067499999999967</v>
      </c>
      <c r="P796" s="18">
        <f>(MA1SONY[[#This Row],[Adj Close]]-N796)^2</f>
        <v>9.0405455624999806</v>
      </c>
      <c r="Q796" s="18">
        <f>ABS(MA1SONY[[#This Row],[Erorr 3]])</f>
        <v>3.0067499999999967</v>
      </c>
      <c r="R796" s="36">
        <f>MA1SONY[[#This Row],[Abs Erorr 3]]/MA1SONY[[#This Row],[Adj Close]]</f>
        <v>2.3241549792223187E-2</v>
      </c>
    </row>
    <row r="797" spans="2:18">
      <c r="B797" s="26">
        <v>44937.291666666664</v>
      </c>
      <c r="C797" s="22">
        <v>132.1009</v>
      </c>
      <c r="D797" s="31">
        <f t="shared" si="61"/>
        <v>129.36959999999999</v>
      </c>
      <c r="E797" s="32">
        <f>MA1SONY[[#This Row],[Adj Close]]-MA1SONY[[#This Row],[Naive Trend ]]</f>
        <v>2.7313000000000045</v>
      </c>
      <c r="F797" s="22">
        <f t="shared" si="60"/>
        <v>7.4599996900000249</v>
      </c>
      <c r="G797" s="22">
        <f>ABS(MA1SONY[[#This Row],[Erorr 1]])</f>
        <v>2.7313000000000045</v>
      </c>
      <c r="H797" s="33">
        <f>MA1SONY[[#This Row],[Abs Erorr 1]]/MA1SONY[[#This Row],[Adj Close]]</f>
        <v>2.0675862162937608E-2</v>
      </c>
      <c r="I797" s="31">
        <f t="shared" si="63"/>
        <v>128.81209999999999</v>
      </c>
      <c r="J797" s="34">
        <f>(MA1SONY[[#This Row],[Adj Close]]-MA1SONY[[#This Row],[3-MA]])</f>
        <v>3.288800000000009</v>
      </c>
      <c r="K797" s="18">
        <f t="shared" si="62"/>
        <v>10.81620544000006</v>
      </c>
      <c r="L797" s="18">
        <f>ABS(MA1SONY[[#This Row],[Erorr 2]])</f>
        <v>3.288800000000009</v>
      </c>
      <c r="M797" s="33">
        <f>MA1SONY[[#This Row],[Abs Erorr 2]]/MA1SONY[[#This Row],[Adj Close]]</f>
        <v>2.4896121071090425E-2</v>
      </c>
      <c r="N797" s="31">
        <f t="shared" si="64"/>
        <v>126.4948</v>
      </c>
      <c r="O797" s="35">
        <f>MA1SONY[[#This Row],[Adj Close]]-MA1SONY[[#This Row],[6-MA]]</f>
        <v>5.6060999999999979</v>
      </c>
      <c r="P797" s="18">
        <f>(MA1SONY[[#This Row],[Adj Close]]-N797)^2</f>
        <v>31.428357209999977</v>
      </c>
      <c r="Q797" s="18">
        <f>ABS(MA1SONY[[#This Row],[Erorr 3]])</f>
        <v>5.6060999999999979</v>
      </c>
      <c r="R797" s="36">
        <f>MA1SONY[[#This Row],[Abs Erorr 3]]/MA1SONY[[#This Row],[Adj Close]]</f>
        <v>4.2438015183848092E-2</v>
      </c>
    </row>
    <row r="798" spans="2:18">
      <c r="B798" s="26">
        <v>44938.291666666664</v>
      </c>
      <c r="C798" s="22">
        <v>132.02170000000001</v>
      </c>
      <c r="D798" s="31">
        <f t="shared" si="61"/>
        <v>132.1009</v>
      </c>
      <c r="E798" s="32">
        <f>MA1SONY[[#This Row],[Adj Close]]-MA1SONY[[#This Row],[Naive Trend ]]</f>
        <v>-7.9199999999985948E-2</v>
      </c>
      <c r="F798" s="22">
        <f t="shared" si="60"/>
        <v>6.2726399999977738E-3</v>
      </c>
      <c r="G798" s="22">
        <f>ABS(MA1SONY[[#This Row],[Erorr 1]])</f>
        <v>7.9199999999985948E-2</v>
      </c>
      <c r="H798" s="33">
        <f>MA1SONY[[#This Row],[Abs Erorr 1]]/MA1SONY[[#This Row],[Adj Close]]</f>
        <v>5.9990137984881225E-4</v>
      </c>
      <c r="I798" s="31">
        <f t="shared" si="63"/>
        <v>130.08870000000002</v>
      </c>
      <c r="J798" s="34">
        <f>(MA1SONY[[#This Row],[Adj Close]]-MA1SONY[[#This Row],[3-MA]])</f>
        <v>1.9329999999999927</v>
      </c>
      <c r="K798" s="18">
        <f t="shared" si="62"/>
        <v>3.7364889999999717</v>
      </c>
      <c r="L798" s="18">
        <f>ABS(MA1SONY[[#This Row],[Erorr 2]])</f>
        <v>1.9329999999999927</v>
      </c>
      <c r="M798" s="33">
        <f>MA1SONY[[#This Row],[Abs Erorr 2]]/MA1SONY[[#This Row],[Adj Close]]</f>
        <v>1.4641532414746913E-2</v>
      </c>
      <c r="N798" s="31">
        <f t="shared" si="64"/>
        <v>127.88353333333333</v>
      </c>
      <c r="O798" s="35">
        <f>MA1SONY[[#This Row],[Adj Close]]-MA1SONY[[#This Row],[6-MA]]</f>
        <v>4.1381666666666774</v>
      </c>
      <c r="P798" s="18">
        <f>(MA1SONY[[#This Row],[Adj Close]]-N798)^2</f>
        <v>17.124423361111202</v>
      </c>
      <c r="Q798" s="18">
        <f>ABS(MA1SONY[[#This Row],[Erorr 3]])</f>
        <v>4.1381666666666774</v>
      </c>
      <c r="R798" s="36">
        <f>MA1SONY[[#This Row],[Abs Erorr 3]]/MA1SONY[[#This Row],[Adj Close]]</f>
        <v>3.1344594613360359E-2</v>
      </c>
    </row>
    <row r="799" spans="2:18">
      <c r="B799" s="26">
        <v>44939.291666666664</v>
      </c>
      <c r="C799" s="22">
        <v>133.35759999999999</v>
      </c>
      <c r="D799" s="31">
        <f t="shared" si="61"/>
        <v>132.02170000000001</v>
      </c>
      <c r="E799" s="32">
        <f>MA1SONY[[#This Row],[Adj Close]]-MA1SONY[[#This Row],[Naive Trend ]]</f>
        <v>1.335899999999981</v>
      </c>
      <c r="F799" s="22">
        <f t="shared" si="60"/>
        <v>1.7846288099999492</v>
      </c>
      <c r="G799" s="22">
        <f>ABS(MA1SONY[[#This Row],[Erorr 1]])</f>
        <v>1.335899999999981</v>
      </c>
      <c r="H799" s="33">
        <f>MA1SONY[[#This Row],[Abs Erorr 1]]/MA1SONY[[#This Row],[Adj Close]]</f>
        <v>1.0017426828317104E-2</v>
      </c>
      <c r="I799" s="31">
        <f t="shared" si="63"/>
        <v>131.16406666666668</v>
      </c>
      <c r="J799" s="34">
        <f>(MA1SONY[[#This Row],[Adj Close]]-MA1SONY[[#This Row],[3-MA]])</f>
        <v>2.1935333333333062</v>
      </c>
      <c r="K799" s="18">
        <f t="shared" si="62"/>
        <v>4.811588484444326</v>
      </c>
      <c r="L799" s="18">
        <f>ABS(MA1SONY[[#This Row],[Erorr 2]])</f>
        <v>2.1935333333333062</v>
      </c>
      <c r="M799" s="33">
        <f>MA1SONY[[#This Row],[Abs Erorr 2]]/MA1SONY[[#This Row],[Adj Close]]</f>
        <v>1.6448506371840123E-2</v>
      </c>
      <c r="N799" s="31">
        <f t="shared" si="64"/>
        <v>129.04631666666668</v>
      </c>
      <c r="O799" s="35">
        <f>MA1SONY[[#This Row],[Adj Close]]-MA1SONY[[#This Row],[6-MA]]</f>
        <v>4.3112833333333072</v>
      </c>
      <c r="P799" s="18">
        <f>(MA1SONY[[#This Row],[Adj Close]]-N799)^2</f>
        <v>18.587163980277552</v>
      </c>
      <c r="Q799" s="18">
        <f>ABS(MA1SONY[[#This Row],[Erorr 3]])</f>
        <v>4.3112833333333072</v>
      </c>
      <c r="R799" s="36">
        <f>MA1SONY[[#This Row],[Abs Erorr 3]]/MA1SONY[[#This Row],[Adj Close]]</f>
        <v>3.2328741169107028E-2</v>
      </c>
    </row>
    <row r="800" spans="2:18">
      <c r="B800" s="26">
        <v>44943.291666666664</v>
      </c>
      <c r="C800" s="22">
        <v>134.52529999999999</v>
      </c>
      <c r="D800" s="31">
        <f t="shared" si="61"/>
        <v>133.35759999999999</v>
      </c>
      <c r="E800" s="32">
        <f>MA1SONY[[#This Row],[Adj Close]]-MA1SONY[[#This Row],[Naive Trend ]]</f>
        <v>1.1676999999999964</v>
      </c>
      <c r="F800" s="22">
        <f t="shared" si="60"/>
        <v>1.3635232899999916</v>
      </c>
      <c r="G800" s="22">
        <f>ABS(MA1SONY[[#This Row],[Erorr 1]])</f>
        <v>1.1676999999999964</v>
      </c>
      <c r="H800" s="33">
        <f>MA1SONY[[#This Row],[Abs Erorr 1]]/MA1SONY[[#This Row],[Adj Close]]</f>
        <v>8.6801516146033236E-3</v>
      </c>
      <c r="I800" s="31">
        <f t="shared" si="63"/>
        <v>132.49340000000001</v>
      </c>
      <c r="J800" s="34">
        <f>(MA1SONY[[#This Row],[Adj Close]]-MA1SONY[[#This Row],[3-MA]])</f>
        <v>2.0318999999999789</v>
      </c>
      <c r="K800" s="18">
        <f t="shared" si="62"/>
        <v>4.1286176099999148</v>
      </c>
      <c r="L800" s="18">
        <f>ABS(MA1SONY[[#This Row],[Erorr 2]])</f>
        <v>2.0318999999999789</v>
      </c>
      <c r="M800" s="33">
        <f>MA1SONY[[#This Row],[Abs Erorr 2]]/MA1SONY[[#This Row],[Adj Close]]</f>
        <v>1.510422203109734E-2</v>
      </c>
      <c r="N800" s="31">
        <f t="shared" si="64"/>
        <v>130.65275</v>
      </c>
      <c r="O800" s="35">
        <f>MA1SONY[[#This Row],[Adj Close]]-MA1SONY[[#This Row],[6-MA]]</f>
        <v>3.8725499999999897</v>
      </c>
      <c r="P800" s="18">
        <f>(MA1SONY[[#This Row],[Adj Close]]-N800)^2</f>
        <v>14.99664350249992</v>
      </c>
      <c r="Q800" s="18">
        <f>ABS(MA1SONY[[#This Row],[Erorr 3]])</f>
        <v>3.8725499999999897</v>
      </c>
      <c r="R800" s="36">
        <f>MA1SONY[[#This Row],[Abs Erorr 3]]/MA1SONY[[#This Row],[Adj Close]]</f>
        <v>2.8786778397818031E-2</v>
      </c>
    </row>
    <row r="801" spans="2:18">
      <c r="B801" s="26">
        <v>44944.291666666664</v>
      </c>
      <c r="C801" s="22">
        <v>133.80289999999999</v>
      </c>
      <c r="D801" s="31">
        <f t="shared" si="61"/>
        <v>134.52529999999999</v>
      </c>
      <c r="E801" s="32">
        <f>MA1SONY[[#This Row],[Adj Close]]-MA1SONY[[#This Row],[Naive Trend ]]</f>
        <v>-0.72239999999999327</v>
      </c>
      <c r="F801" s="22">
        <f t="shared" si="60"/>
        <v>0.52186175999999029</v>
      </c>
      <c r="G801" s="22">
        <f>ABS(MA1SONY[[#This Row],[Erorr 1]])</f>
        <v>0.72239999999999327</v>
      </c>
      <c r="H801" s="33">
        <f>MA1SONY[[#This Row],[Abs Erorr 1]]/MA1SONY[[#This Row],[Adj Close]]</f>
        <v>5.3989861206296223E-3</v>
      </c>
      <c r="I801" s="31">
        <f t="shared" si="63"/>
        <v>133.30153333333331</v>
      </c>
      <c r="J801" s="34">
        <f>(MA1SONY[[#This Row],[Adj Close]]-MA1SONY[[#This Row],[3-MA]])</f>
        <v>0.50136666666668361</v>
      </c>
      <c r="K801" s="18">
        <f t="shared" si="62"/>
        <v>0.25136853444446144</v>
      </c>
      <c r="L801" s="18">
        <f>ABS(MA1SONY[[#This Row],[Erorr 2]])</f>
        <v>0.50136666666668361</v>
      </c>
      <c r="M801" s="33">
        <f>MA1SONY[[#This Row],[Abs Erorr 2]]/MA1SONY[[#This Row],[Adj Close]]</f>
        <v>3.7470538132333728E-3</v>
      </c>
      <c r="N801" s="31">
        <f t="shared" si="64"/>
        <v>131.69511666666668</v>
      </c>
      <c r="O801" s="35">
        <f>MA1SONY[[#This Row],[Adj Close]]-MA1SONY[[#This Row],[6-MA]]</f>
        <v>2.107783333333316</v>
      </c>
      <c r="P801" s="18">
        <f>(MA1SONY[[#This Row],[Adj Close]]-N801)^2</f>
        <v>4.4427505802777052</v>
      </c>
      <c r="Q801" s="18">
        <f>ABS(MA1SONY[[#This Row],[Erorr 3]])</f>
        <v>2.107783333333316</v>
      </c>
      <c r="R801" s="36">
        <f>MA1SONY[[#This Row],[Abs Erorr 3]]/MA1SONY[[#This Row],[Adj Close]]</f>
        <v>1.5752897234165449E-2</v>
      </c>
    </row>
    <row r="802" spans="2:18">
      <c r="B802" s="26">
        <v>44945.291666666664</v>
      </c>
      <c r="C802" s="22">
        <v>133.8623</v>
      </c>
      <c r="D802" s="31">
        <f t="shared" si="61"/>
        <v>133.80289999999999</v>
      </c>
      <c r="E802" s="32">
        <f>MA1SONY[[#This Row],[Adj Close]]-MA1SONY[[#This Row],[Naive Trend ]]</f>
        <v>5.9400000000010778E-2</v>
      </c>
      <c r="F802" s="22">
        <f t="shared" si="60"/>
        <v>3.5283600000012806E-3</v>
      </c>
      <c r="G802" s="22">
        <f>ABS(MA1SONY[[#This Row],[Erorr 1]])</f>
        <v>5.9400000000010778E-2</v>
      </c>
      <c r="H802" s="33">
        <f>MA1SONY[[#This Row],[Abs Erorr 1]]/MA1SONY[[#This Row],[Adj Close]]</f>
        <v>4.4373957417443729E-4</v>
      </c>
      <c r="I802" s="31">
        <f t="shared" si="63"/>
        <v>133.89526666666666</v>
      </c>
      <c r="J802" s="34">
        <f>(MA1SONY[[#This Row],[Adj Close]]-MA1SONY[[#This Row],[3-MA]])</f>
        <v>-3.29666666666526E-2</v>
      </c>
      <c r="K802" s="18">
        <f t="shared" si="62"/>
        <v>1.0868011111101836E-3</v>
      </c>
      <c r="L802" s="18">
        <f>ABS(MA1SONY[[#This Row],[Erorr 2]])</f>
        <v>3.29666666666526E-2</v>
      </c>
      <c r="M802" s="33">
        <f>MA1SONY[[#This Row],[Abs Erorr 2]]/MA1SONY[[#This Row],[Adj Close]]</f>
        <v>2.4627297354559572E-4</v>
      </c>
      <c r="N802" s="31">
        <f t="shared" si="64"/>
        <v>132.52966666666666</v>
      </c>
      <c r="O802" s="35">
        <f>MA1SONY[[#This Row],[Adj Close]]-MA1SONY[[#This Row],[6-MA]]</f>
        <v>1.332633333333348</v>
      </c>
      <c r="P802" s="18">
        <f>(MA1SONY[[#This Row],[Adj Close]]-N802)^2</f>
        <v>1.7759116011111502</v>
      </c>
      <c r="Q802" s="18">
        <f>ABS(MA1SONY[[#This Row],[Erorr 3]])</f>
        <v>1.332633333333348</v>
      </c>
      <c r="R802" s="36">
        <f>MA1SONY[[#This Row],[Abs Erorr 3]]/MA1SONY[[#This Row],[Adj Close]]</f>
        <v>9.9552550145436611E-3</v>
      </c>
    </row>
    <row r="803" spans="2:18">
      <c r="B803" s="26">
        <v>44946.291666666664</v>
      </c>
      <c r="C803" s="22">
        <v>136.43520000000001</v>
      </c>
      <c r="D803" s="31">
        <f t="shared" si="61"/>
        <v>133.8623</v>
      </c>
      <c r="E803" s="32">
        <f>MA1SONY[[#This Row],[Adj Close]]-MA1SONY[[#This Row],[Naive Trend ]]</f>
        <v>2.5729000000000042</v>
      </c>
      <c r="F803" s="22">
        <f t="shared" si="60"/>
        <v>6.6198144100000214</v>
      </c>
      <c r="G803" s="22">
        <f>ABS(MA1SONY[[#This Row],[Erorr 1]])</f>
        <v>2.5729000000000042</v>
      </c>
      <c r="H803" s="33">
        <f>MA1SONY[[#This Row],[Abs Erorr 1]]/MA1SONY[[#This Row],[Adj Close]]</f>
        <v>1.8858036635706944E-2</v>
      </c>
      <c r="I803" s="31">
        <f t="shared" si="63"/>
        <v>134.0635</v>
      </c>
      <c r="J803" s="34">
        <f>(MA1SONY[[#This Row],[Adj Close]]-MA1SONY[[#This Row],[3-MA]])</f>
        <v>2.3717000000000041</v>
      </c>
      <c r="K803" s="18">
        <f t="shared" si="62"/>
        <v>5.6249608900000192</v>
      </c>
      <c r="L803" s="18">
        <f>ABS(MA1SONY[[#This Row],[Erorr 2]])</f>
        <v>2.3717000000000041</v>
      </c>
      <c r="M803" s="33">
        <f>MA1SONY[[#This Row],[Abs Erorr 2]]/MA1SONY[[#This Row],[Adj Close]]</f>
        <v>1.7383343887794382E-2</v>
      </c>
      <c r="N803" s="31">
        <f t="shared" si="64"/>
        <v>133.27844999999999</v>
      </c>
      <c r="O803" s="35">
        <f>MA1SONY[[#This Row],[Adj Close]]-MA1SONY[[#This Row],[6-MA]]</f>
        <v>3.1567500000000166</v>
      </c>
      <c r="P803" s="18">
        <f>(MA1SONY[[#This Row],[Adj Close]]-N803)^2</f>
        <v>9.9650705625001041</v>
      </c>
      <c r="Q803" s="18">
        <f>ABS(MA1SONY[[#This Row],[Erorr 3]])</f>
        <v>3.1567500000000166</v>
      </c>
      <c r="R803" s="36">
        <f>MA1SONY[[#This Row],[Abs Erorr 3]]/MA1SONY[[#This Row],[Adj Close]]</f>
        <v>2.3137357514776365E-2</v>
      </c>
    </row>
    <row r="804" spans="2:18">
      <c r="B804" s="26">
        <v>44949.291666666664</v>
      </c>
      <c r="C804" s="22">
        <v>139.64150000000001</v>
      </c>
      <c r="D804" s="31">
        <f t="shared" si="61"/>
        <v>136.43520000000001</v>
      </c>
      <c r="E804" s="32">
        <f>MA1SONY[[#This Row],[Adj Close]]-MA1SONY[[#This Row],[Naive Trend ]]</f>
        <v>3.2062999999999988</v>
      </c>
      <c r="F804" s="22">
        <f t="shared" si="60"/>
        <v>10.280359689999992</v>
      </c>
      <c r="G804" s="22">
        <f>ABS(MA1SONY[[#This Row],[Erorr 1]])</f>
        <v>3.2062999999999988</v>
      </c>
      <c r="H804" s="33">
        <f>MA1SONY[[#This Row],[Abs Erorr 1]]/MA1SONY[[#This Row],[Adj Close]]</f>
        <v>2.2960939262325303E-2</v>
      </c>
      <c r="I804" s="31">
        <f t="shared" si="63"/>
        <v>134.70013333333335</v>
      </c>
      <c r="J804" s="34">
        <f>(MA1SONY[[#This Row],[Adj Close]]-MA1SONY[[#This Row],[3-MA]])</f>
        <v>4.9413666666666529</v>
      </c>
      <c r="K804" s="18">
        <f t="shared" si="62"/>
        <v>24.417104534444309</v>
      </c>
      <c r="L804" s="18">
        <f>ABS(MA1SONY[[#This Row],[Erorr 2]])</f>
        <v>4.9413666666666529</v>
      </c>
      <c r="M804" s="33">
        <f>MA1SONY[[#This Row],[Abs Erorr 2]]/MA1SONY[[#This Row],[Adj Close]]</f>
        <v>3.5386089856286655E-2</v>
      </c>
      <c r="N804" s="31">
        <f t="shared" si="64"/>
        <v>134.00083333333333</v>
      </c>
      <c r="O804" s="35">
        <f>MA1SONY[[#This Row],[Adj Close]]-MA1SONY[[#This Row],[6-MA]]</f>
        <v>5.6406666666666752</v>
      </c>
      <c r="P804" s="18">
        <f>(MA1SONY[[#This Row],[Adj Close]]-N804)^2</f>
        <v>31.817120444444541</v>
      </c>
      <c r="Q804" s="18">
        <f>ABS(MA1SONY[[#This Row],[Erorr 3]])</f>
        <v>5.6406666666666752</v>
      </c>
      <c r="R804" s="36">
        <f>MA1SONY[[#This Row],[Abs Erorr 3]]/MA1SONY[[#This Row],[Adj Close]]</f>
        <v>4.039391346173362E-2</v>
      </c>
    </row>
    <row r="805" spans="2:18">
      <c r="B805" s="26">
        <v>44950.291666666664</v>
      </c>
      <c r="C805" s="22">
        <v>141.04679999999999</v>
      </c>
      <c r="D805" s="31">
        <f t="shared" si="61"/>
        <v>139.64150000000001</v>
      </c>
      <c r="E805" s="32">
        <f>MA1SONY[[#This Row],[Adj Close]]-MA1SONY[[#This Row],[Naive Trend ]]</f>
        <v>1.4052999999999827</v>
      </c>
      <c r="F805" s="22">
        <f t="shared" si="60"/>
        <v>1.9748680899999513</v>
      </c>
      <c r="G805" s="22">
        <f>ABS(MA1SONY[[#This Row],[Erorr 1]])</f>
        <v>1.4052999999999827</v>
      </c>
      <c r="H805" s="33">
        <f>MA1SONY[[#This Row],[Abs Erorr 1]]/MA1SONY[[#This Row],[Adj Close]]</f>
        <v>9.9633596791985548E-3</v>
      </c>
      <c r="I805" s="31">
        <f t="shared" si="63"/>
        <v>136.64633333333333</v>
      </c>
      <c r="J805" s="34">
        <f>(MA1SONY[[#This Row],[Adj Close]]-MA1SONY[[#This Row],[3-MA]])</f>
        <v>4.4004666666666594</v>
      </c>
      <c r="K805" s="18">
        <f t="shared" si="62"/>
        <v>19.364106884444382</v>
      </c>
      <c r="L805" s="18">
        <f>ABS(MA1SONY[[#This Row],[Erorr 2]])</f>
        <v>4.4004666666666594</v>
      </c>
      <c r="M805" s="33">
        <f>MA1SONY[[#This Row],[Abs Erorr 2]]/MA1SONY[[#This Row],[Adj Close]]</f>
        <v>3.1198628162189143E-2</v>
      </c>
      <c r="N805" s="31">
        <f t="shared" si="64"/>
        <v>135.27080000000001</v>
      </c>
      <c r="O805" s="35">
        <f>MA1SONY[[#This Row],[Adj Close]]-MA1SONY[[#This Row],[6-MA]]</f>
        <v>5.775999999999982</v>
      </c>
      <c r="P805" s="18">
        <f>(MA1SONY[[#This Row],[Adj Close]]-N805)^2</f>
        <v>33.362175999999792</v>
      </c>
      <c r="Q805" s="18">
        <f>ABS(MA1SONY[[#This Row],[Erorr 3]])</f>
        <v>5.775999999999982</v>
      </c>
      <c r="R805" s="36">
        <f>MA1SONY[[#This Row],[Abs Erorr 3]]/MA1SONY[[#This Row],[Adj Close]]</f>
        <v>4.0950946777948756E-2</v>
      </c>
    </row>
    <row r="806" spans="2:18">
      <c r="B806" s="26">
        <v>44951.291666666664</v>
      </c>
      <c r="C806" s="22">
        <v>140.3837</v>
      </c>
      <c r="D806" s="31">
        <f t="shared" si="61"/>
        <v>141.04679999999999</v>
      </c>
      <c r="E806" s="32">
        <f>MA1SONY[[#This Row],[Adj Close]]-MA1SONY[[#This Row],[Naive Trend ]]</f>
        <v>-0.66309999999998581</v>
      </c>
      <c r="F806" s="22">
        <f t="shared" si="60"/>
        <v>0.4397016099999812</v>
      </c>
      <c r="G806" s="22">
        <f>ABS(MA1SONY[[#This Row],[Erorr 1]])</f>
        <v>0.66309999999998581</v>
      </c>
      <c r="H806" s="33">
        <f>MA1SONY[[#This Row],[Abs Erorr 1]]/MA1SONY[[#This Row],[Adj Close]]</f>
        <v>4.7234828544908403E-3</v>
      </c>
      <c r="I806" s="31">
        <f t="shared" si="63"/>
        <v>139.04116666666667</v>
      </c>
      <c r="J806" s="34">
        <f>(MA1SONY[[#This Row],[Adj Close]]-MA1SONY[[#This Row],[3-MA]])</f>
        <v>1.3425333333333356</v>
      </c>
      <c r="K806" s="18">
        <f t="shared" si="62"/>
        <v>1.8023957511111171</v>
      </c>
      <c r="L806" s="18">
        <f>ABS(MA1SONY[[#This Row],[Erorr 2]])</f>
        <v>1.3425333333333356</v>
      </c>
      <c r="M806" s="33">
        <f>MA1SONY[[#This Row],[Abs Erorr 2]]/MA1SONY[[#This Row],[Adj Close]]</f>
        <v>9.5633134995967168E-3</v>
      </c>
      <c r="N806" s="31">
        <f t="shared" si="64"/>
        <v>136.55233333333334</v>
      </c>
      <c r="O806" s="35">
        <f>MA1SONY[[#This Row],[Adj Close]]-MA1SONY[[#This Row],[6-MA]]</f>
        <v>3.8313666666666677</v>
      </c>
      <c r="P806" s="18">
        <f>(MA1SONY[[#This Row],[Adj Close]]-N806)^2</f>
        <v>14.679370534444452</v>
      </c>
      <c r="Q806" s="18">
        <f>ABS(MA1SONY[[#This Row],[Erorr 3]])</f>
        <v>3.8313666666666677</v>
      </c>
      <c r="R806" s="36">
        <f>MA1SONY[[#This Row],[Abs Erorr 3]]/MA1SONY[[#This Row],[Adj Close]]</f>
        <v>2.7292104900117804E-2</v>
      </c>
    </row>
    <row r="807" spans="2:18">
      <c r="B807" s="26">
        <v>44952.291666666664</v>
      </c>
      <c r="C807" s="22">
        <v>142.46190000000001</v>
      </c>
      <c r="D807" s="31">
        <f t="shared" si="61"/>
        <v>140.3837</v>
      </c>
      <c r="E807" s="32">
        <f>MA1SONY[[#This Row],[Adj Close]]-MA1SONY[[#This Row],[Naive Trend ]]</f>
        <v>2.0782000000000096</v>
      </c>
      <c r="F807" s="22">
        <f t="shared" si="60"/>
        <v>4.3189152400000399</v>
      </c>
      <c r="G807" s="22">
        <f>ABS(MA1SONY[[#This Row],[Erorr 1]])</f>
        <v>2.0782000000000096</v>
      </c>
      <c r="H807" s="33">
        <f>MA1SONY[[#This Row],[Abs Erorr 1]]/MA1SONY[[#This Row],[Adj Close]]</f>
        <v>1.4587759955468861E-2</v>
      </c>
      <c r="I807" s="31">
        <f t="shared" si="63"/>
        <v>140.35733333333334</v>
      </c>
      <c r="J807" s="34">
        <f>(MA1SONY[[#This Row],[Adj Close]]-MA1SONY[[#This Row],[3-MA]])</f>
        <v>2.1045666666666705</v>
      </c>
      <c r="K807" s="18">
        <f t="shared" si="62"/>
        <v>4.4292008544444608</v>
      </c>
      <c r="L807" s="18">
        <f>ABS(MA1SONY[[#This Row],[Erorr 2]])</f>
        <v>2.1045666666666705</v>
      </c>
      <c r="M807" s="33">
        <f>MA1SONY[[#This Row],[Abs Erorr 2]]/MA1SONY[[#This Row],[Adj Close]]</f>
        <v>1.4772838679441102E-2</v>
      </c>
      <c r="N807" s="31">
        <f t="shared" si="64"/>
        <v>137.52873333333332</v>
      </c>
      <c r="O807" s="35">
        <f>MA1SONY[[#This Row],[Adj Close]]-MA1SONY[[#This Row],[6-MA]]</f>
        <v>4.9331666666666933</v>
      </c>
      <c r="P807" s="18">
        <f>(MA1SONY[[#This Row],[Adj Close]]-N807)^2</f>
        <v>24.336133361111376</v>
      </c>
      <c r="Q807" s="18">
        <f>ABS(MA1SONY[[#This Row],[Erorr 3]])</f>
        <v>4.9331666666666933</v>
      </c>
      <c r="R807" s="36">
        <f>MA1SONY[[#This Row],[Abs Erorr 3]]/MA1SONY[[#This Row],[Adj Close]]</f>
        <v>3.4627971876457442E-2</v>
      </c>
    </row>
    <row r="808" spans="2:18">
      <c r="B808" s="26">
        <v>44953.291666666664</v>
      </c>
      <c r="C808" s="22">
        <v>144.41139999999999</v>
      </c>
      <c r="D808" s="31">
        <f t="shared" si="61"/>
        <v>142.46190000000001</v>
      </c>
      <c r="E808" s="32">
        <f>MA1SONY[[#This Row],[Adj Close]]-MA1SONY[[#This Row],[Naive Trend ]]</f>
        <v>1.949499999999972</v>
      </c>
      <c r="F808" s="22">
        <f t="shared" si="60"/>
        <v>3.8005502499998909</v>
      </c>
      <c r="G808" s="22">
        <f>ABS(MA1SONY[[#This Row],[Erorr 1]])</f>
        <v>1.949499999999972</v>
      </c>
      <c r="H808" s="33">
        <f>MA1SONY[[#This Row],[Abs Erorr 1]]/MA1SONY[[#This Row],[Adj Close]]</f>
        <v>1.3499626760768001E-2</v>
      </c>
      <c r="I808" s="31">
        <f t="shared" si="63"/>
        <v>141.29746666666668</v>
      </c>
      <c r="J808" s="34">
        <f>(MA1SONY[[#This Row],[Adj Close]]-MA1SONY[[#This Row],[3-MA]])</f>
        <v>3.113933333333307</v>
      </c>
      <c r="K808" s="18">
        <f t="shared" si="62"/>
        <v>9.6965808044442809</v>
      </c>
      <c r="L808" s="18">
        <f>ABS(MA1SONY[[#This Row],[Erorr 2]])</f>
        <v>3.113933333333307</v>
      </c>
      <c r="M808" s="33">
        <f>MA1SONY[[#This Row],[Abs Erorr 2]]/MA1SONY[[#This Row],[Adj Close]]</f>
        <v>2.156293293558062E-2</v>
      </c>
      <c r="N808" s="31">
        <f t="shared" si="64"/>
        <v>138.97190000000001</v>
      </c>
      <c r="O808" s="35">
        <f>MA1SONY[[#This Row],[Adj Close]]-MA1SONY[[#This Row],[6-MA]]</f>
        <v>5.4394999999999811</v>
      </c>
      <c r="P808" s="18">
        <f>(MA1SONY[[#This Row],[Adj Close]]-N808)^2</f>
        <v>29.588160249999795</v>
      </c>
      <c r="Q808" s="18">
        <f>ABS(MA1SONY[[#This Row],[Erorr 3]])</f>
        <v>5.4394999999999811</v>
      </c>
      <c r="R808" s="36">
        <f>MA1SONY[[#This Row],[Abs Erorr 3]]/MA1SONY[[#This Row],[Adj Close]]</f>
        <v>3.7666693903666761E-2</v>
      </c>
    </row>
    <row r="809" spans="2:18">
      <c r="B809" s="26">
        <v>44956.291666666664</v>
      </c>
      <c r="C809" s="22">
        <v>141.5119</v>
      </c>
      <c r="D809" s="31">
        <f t="shared" si="61"/>
        <v>144.41139999999999</v>
      </c>
      <c r="E809" s="32">
        <f>MA1SONY[[#This Row],[Adj Close]]-MA1SONY[[#This Row],[Naive Trend ]]</f>
        <v>-2.8994999999999891</v>
      </c>
      <c r="F809" s="22">
        <f t="shared" si="60"/>
        <v>8.407100249999937</v>
      </c>
      <c r="G809" s="22">
        <f>ABS(MA1SONY[[#This Row],[Erorr 1]])</f>
        <v>2.8994999999999891</v>
      </c>
      <c r="H809" s="33">
        <f>MA1SONY[[#This Row],[Abs Erorr 1]]/MA1SONY[[#This Row],[Adj Close]]</f>
        <v>2.0489442937307669E-2</v>
      </c>
      <c r="I809" s="31">
        <f t="shared" si="63"/>
        <v>142.41899999999998</v>
      </c>
      <c r="J809" s="34">
        <f>(MA1SONY[[#This Row],[Adj Close]]-MA1SONY[[#This Row],[3-MA]])</f>
        <v>-0.90709999999998558</v>
      </c>
      <c r="K809" s="18">
        <f t="shared" si="62"/>
        <v>0.82283040999997381</v>
      </c>
      <c r="L809" s="18">
        <f>ABS(MA1SONY[[#This Row],[Erorr 2]])</f>
        <v>0.90709999999998558</v>
      </c>
      <c r="M809" s="33">
        <f>MA1SONY[[#This Row],[Abs Erorr 2]]/MA1SONY[[#This Row],[Adj Close]]</f>
        <v>6.4100616273259393E-3</v>
      </c>
      <c r="N809" s="31">
        <f t="shared" si="64"/>
        <v>140.73008333333334</v>
      </c>
      <c r="O809" s="35">
        <f>MA1SONY[[#This Row],[Adj Close]]-MA1SONY[[#This Row],[6-MA]]</f>
        <v>0.78181666666665706</v>
      </c>
      <c r="P809" s="18">
        <f>(MA1SONY[[#This Row],[Adj Close]]-N809)^2</f>
        <v>0.6112373002777628</v>
      </c>
      <c r="Q809" s="18">
        <f>ABS(MA1SONY[[#This Row],[Erorr 3]])</f>
        <v>0.78181666666665706</v>
      </c>
      <c r="R809" s="36">
        <f>MA1SONY[[#This Row],[Abs Erorr 3]]/MA1SONY[[#This Row],[Adj Close]]</f>
        <v>5.5247414999491712E-3</v>
      </c>
    </row>
    <row r="810" spans="2:18">
      <c r="B810" s="26">
        <v>44957.291666666664</v>
      </c>
      <c r="C810" s="22">
        <v>142.7884</v>
      </c>
      <c r="D810" s="31">
        <f t="shared" si="61"/>
        <v>141.5119</v>
      </c>
      <c r="E810" s="32">
        <f>MA1SONY[[#This Row],[Adj Close]]-MA1SONY[[#This Row],[Naive Trend ]]</f>
        <v>1.2764999999999986</v>
      </c>
      <c r="F810" s="22">
        <f t="shared" si="60"/>
        <v>1.6294522499999966</v>
      </c>
      <c r="G810" s="22">
        <f>ABS(MA1SONY[[#This Row],[Erorr 1]])</f>
        <v>1.2764999999999986</v>
      </c>
      <c r="H810" s="33">
        <f>MA1SONY[[#This Row],[Abs Erorr 1]]/MA1SONY[[#This Row],[Adj Close]]</f>
        <v>8.9398018326418572E-3</v>
      </c>
      <c r="I810" s="31">
        <f t="shared" si="63"/>
        <v>142.79506666666666</v>
      </c>
      <c r="J810" s="34">
        <f>(MA1SONY[[#This Row],[Adj Close]]-MA1SONY[[#This Row],[3-MA]])</f>
        <v>-6.6666666666606034E-3</v>
      </c>
      <c r="K810" s="18">
        <f t="shared" si="62"/>
        <v>4.4444444444363599E-5</v>
      </c>
      <c r="L810" s="18">
        <f>ABS(MA1SONY[[#This Row],[Erorr 2]])</f>
        <v>6.6666666666606034E-3</v>
      </c>
      <c r="M810" s="33">
        <f>MA1SONY[[#This Row],[Abs Erorr 2]]/MA1SONY[[#This Row],[Adj Close]]</f>
        <v>4.6689133477653673E-5</v>
      </c>
      <c r="N810" s="31">
        <f t="shared" si="64"/>
        <v>141.5762</v>
      </c>
      <c r="O810" s="35">
        <f>MA1SONY[[#This Row],[Adj Close]]-MA1SONY[[#This Row],[6-MA]]</f>
        <v>1.2121999999999957</v>
      </c>
      <c r="P810" s="18">
        <f>(MA1SONY[[#This Row],[Adj Close]]-N810)^2</f>
        <v>1.4694288399999897</v>
      </c>
      <c r="Q810" s="18">
        <f>ABS(MA1SONY[[#This Row],[Erorr 3]])</f>
        <v>1.2121999999999957</v>
      </c>
      <c r="R810" s="36">
        <f>MA1SONY[[#This Row],[Abs Erorr 3]]/MA1SONY[[#This Row],[Adj Close]]</f>
        <v>8.4894851402494576E-3</v>
      </c>
    </row>
    <row r="811" spans="2:18">
      <c r="B811" s="26">
        <v>44958.291666666664</v>
      </c>
      <c r="C811" s="22">
        <v>143.91659999999999</v>
      </c>
      <c r="D811" s="31">
        <f t="shared" si="61"/>
        <v>142.7884</v>
      </c>
      <c r="E811" s="32">
        <f>MA1SONY[[#This Row],[Adj Close]]-MA1SONY[[#This Row],[Naive Trend ]]</f>
        <v>1.1281999999999925</v>
      </c>
      <c r="F811" s="22">
        <f t="shared" si="60"/>
        <v>1.2728352399999832</v>
      </c>
      <c r="G811" s="22">
        <f>ABS(MA1SONY[[#This Row],[Erorr 1]])</f>
        <v>1.1281999999999925</v>
      </c>
      <c r="H811" s="33">
        <f>MA1SONY[[#This Row],[Abs Erorr 1]]/MA1SONY[[#This Row],[Adj Close]]</f>
        <v>7.839262461731257E-3</v>
      </c>
      <c r="I811" s="31">
        <f t="shared" si="63"/>
        <v>142.90389999999999</v>
      </c>
      <c r="J811" s="34">
        <f>(MA1SONY[[#This Row],[Adj Close]]-MA1SONY[[#This Row],[3-MA]])</f>
        <v>1.0126999999999953</v>
      </c>
      <c r="K811" s="18">
        <f t="shared" si="62"/>
        <v>1.0255612899999904</v>
      </c>
      <c r="L811" s="18">
        <f>ABS(MA1SONY[[#This Row],[Erorr 2]])</f>
        <v>1.0126999999999953</v>
      </c>
      <c r="M811" s="33">
        <f>MA1SONY[[#This Row],[Abs Erorr 2]]/MA1SONY[[#This Row],[Adj Close]]</f>
        <v>7.0367143192654313E-3</v>
      </c>
      <c r="N811" s="31">
        <f t="shared" si="64"/>
        <v>142.10068333333334</v>
      </c>
      <c r="O811" s="35">
        <f>MA1SONY[[#This Row],[Adj Close]]-MA1SONY[[#This Row],[6-MA]]</f>
        <v>1.8159166666666522</v>
      </c>
      <c r="P811" s="18">
        <f>(MA1SONY[[#This Row],[Adj Close]]-N811)^2</f>
        <v>3.2975533402777253</v>
      </c>
      <c r="Q811" s="18">
        <f>ABS(MA1SONY[[#This Row],[Erorr 3]])</f>
        <v>1.8159166666666522</v>
      </c>
      <c r="R811" s="36">
        <f>MA1SONY[[#This Row],[Abs Erorr 3]]/MA1SONY[[#This Row],[Adj Close]]</f>
        <v>1.2617840239879571E-2</v>
      </c>
    </row>
    <row r="812" spans="2:18">
      <c r="B812" s="26">
        <v>44959.291666666664</v>
      </c>
      <c r="C812" s="22">
        <v>149.25049999999999</v>
      </c>
      <c r="D812" s="31">
        <f t="shared" si="61"/>
        <v>143.91659999999999</v>
      </c>
      <c r="E812" s="32">
        <f>MA1SONY[[#This Row],[Adj Close]]-MA1SONY[[#This Row],[Naive Trend ]]</f>
        <v>5.3338999999999999</v>
      </c>
      <c r="F812" s="22">
        <f t="shared" si="60"/>
        <v>28.450489209999997</v>
      </c>
      <c r="G812" s="22">
        <f>ABS(MA1SONY[[#This Row],[Erorr 1]])</f>
        <v>5.3338999999999999</v>
      </c>
      <c r="H812" s="33">
        <f>MA1SONY[[#This Row],[Abs Erorr 1]]/MA1SONY[[#This Row],[Adj Close]]</f>
        <v>3.5737903725615659E-2</v>
      </c>
      <c r="I812" s="31">
        <f t="shared" si="63"/>
        <v>142.73896666666667</v>
      </c>
      <c r="J812" s="34">
        <f>(MA1SONY[[#This Row],[Adj Close]]-MA1SONY[[#This Row],[3-MA]])</f>
        <v>6.5115333333333183</v>
      </c>
      <c r="K812" s="18">
        <f t="shared" si="62"/>
        <v>42.400066351110915</v>
      </c>
      <c r="L812" s="18">
        <f>ABS(MA1SONY[[#This Row],[Erorr 2]])</f>
        <v>6.5115333333333183</v>
      </c>
      <c r="M812" s="33">
        <f>MA1SONY[[#This Row],[Abs Erorr 2]]/MA1SONY[[#This Row],[Adj Close]]</f>
        <v>4.3628217884250427E-2</v>
      </c>
      <c r="N812" s="31">
        <f t="shared" si="64"/>
        <v>142.57898333333333</v>
      </c>
      <c r="O812" s="35">
        <f>MA1SONY[[#This Row],[Adj Close]]-MA1SONY[[#This Row],[6-MA]]</f>
        <v>6.6715166666666619</v>
      </c>
      <c r="P812" s="18">
        <f>(MA1SONY[[#This Row],[Adj Close]]-N812)^2</f>
        <v>44.509134633611048</v>
      </c>
      <c r="Q812" s="18">
        <f>ABS(MA1SONY[[#This Row],[Erorr 3]])</f>
        <v>6.6715166666666619</v>
      </c>
      <c r="R812" s="36">
        <f>MA1SONY[[#This Row],[Abs Erorr 3]]/MA1SONY[[#This Row],[Adj Close]]</f>
        <v>4.4700129424468681E-2</v>
      </c>
    </row>
    <row r="813" spans="2:18">
      <c r="B813" s="26">
        <v>44960.291666666664</v>
      </c>
      <c r="C813" s="22">
        <v>152.8922</v>
      </c>
      <c r="D813" s="31">
        <f t="shared" si="61"/>
        <v>149.25049999999999</v>
      </c>
      <c r="E813" s="32">
        <f>MA1SONY[[#This Row],[Adj Close]]-MA1SONY[[#This Row],[Naive Trend ]]</f>
        <v>3.6417000000000144</v>
      </c>
      <c r="F813" s="22">
        <f t="shared" si="60"/>
        <v>13.261978890000105</v>
      </c>
      <c r="G813" s="22">
        <f>ABS(MA1SONY[[#This Row],[Erorr 1]])</f>
        <v>3.6417000000000144</v>
      </c>
      <c r="H813" s="33">
        <f>MA1SONY[[#This Row],[Abs Erorr 1]]/MA1SONY[[#This Row],[Adj Close]]</f>
        <v>2.381874287896972E-2</v>
      </c>
      <c r="I813" s="31">
        <f t="shared" si="63"/>
        <v>145.3185</v>
      </c>
      <c r="J813" s="34">
        <f>(MA1SONY[[#This Row],[Adj Close]]-MA1SONY[[#This Row],[3-MA]])</f>
        <v>7.5737000000000023</v>
      </c>
      <c r="K813" s="18">
        <f t="shared" si="62"/>
        <v>57.360931690000037</v>
      </c>
      <c r="L813" s="18">
        <f>ABS(MA1SONY[[#This Row],[Erorr 2]])</f>
        <v>7.5737000000000023</v>
      </c>
      <c r="M813" s="33">
        <f>MA1SONY[[#This Row],[Abs Erorr 2]]/MA1SONY[[#This Row],[Adj Close]]</f>
        <v>4.9536209172214164E-2</v>
      </c>
      <c r="N813" s="31">
        <f t="shared" si="64"/>
        <v>144.05678333333333</v>
      </c>
      <c r="O813" s="35">
        <f>MA1SONY[[#This Row],[Adj Close]]-MA1SONY[[#This Row],[6-MA]]</f>
        <v>8.8354166666666742</v>
      </c>
      <c r="P813" s="18">
        <f>(MA1SONY[[#This Row],[Adj Close]]-N813)^2</f>
        <v>78.064587673611243</v>
      </c>
      <c r="Q813" s="18">
        <f>ABS(MA1SONY[[#This Row],[Erorr 3]])</f>
        <v>8.8354166666666742</v>
      </c>
      <c r="R813" s="36">
        <f>MA1SONY[[#This Row],[Abs Erorr 3]]/MA1SONY[[#This Row],[Adj Close]]</f>
        <v>5.7788537719168628E-2</v>
      </c>
    </row>
    <row r="814" spans="2:18">
      <c r="B814" s="26">
        <v>44963.291666666664</v>
      </c>
      <c r="C814" s="22">
        <v>150.15100000000001</v>
      </c>
      <c r="D814" s="31">
        <f t="shared" si="61"/>
        <v>152.8922</v>
      </c>
      <c r="E814" s="32">
        <f>MA1SONY[[#This Row],[Adj Close]]-MA1SONY[[#This Row],[Naive Trend ]]</f>
        <v>-2.7411999999999921</v>
      </c>
      <c r="F814" s="22">
        <f t="shared" si="60"/>
        <v>7.5141774399999566</v>
      </c>
      <c r="G814" s="22">
        <f>ABS(MA1SONY[[#This Row],[Erorr 1]])</f>
        <v>2.7411999999999921</v>
      </c>
      <c r="H814" s="33">
        <f>MA1SONY[[#This Row],[Abs Erorr 1]]/MA1SONY[[#This Row],[Adj Close]]</f>
        <v>1.8256288669406078E-2</v>
      </c>
      <c r="I814" s="31">
        <f t="shared" si="63"/>
        <v>148.68643333333333</v>
      </c>
      <c r="J814" s="34">
        <f>(MA1SONY[[#This Row],[Adj Close]]-MA1SONY[[#This Row],[3-MA]])</f>
        <v>1.4645666666666841</v>
      </c>
      <c r="K814" s="18">
        <f t="shared" si="62"/>
        <v>2.1449555211111622</v>
      </c>
      <c r="L814" s="18">
        <f>ABS(MA1SONY[[#This Row],[Erorr 2]])</f>
        <v>1.4645666666666841</v>
      </c>
      <c r="M814" s="33">
        <f>MA1SONY[[#This Row],[Abs Erorr 2]]/MA1SONY[[#This Row],[Adj Close]]</f>
        <v>9.7539587925933487E-3</v>
      </c>
      <c r="N814" s="31">
        <f t="shared" si="64"/>
        <v>145.79516666666666</v>
      </c>
      <c r="O814" s="35">
        <f>MA1SONY[[#This Row],[Adj Close]]-MA1SONY[[#This Row],[6-MA]]</f>
        <v>4.3558333333333508</v>
      </c>
      <c r="P814" s="18">
        <f>(MA1SONY[[#This Row],[Adj Close]]-N814)^2</f>
        <v>18.973284027777929</v>
      </c>
      <c r="Q814" s="18">
        <f>ABS(MA1SONY[[#This Row],[Erorr 3]])</f>
        <v>4.3558333333333508</v>
      </c>
      <c r="R814" s="36">
        <f>MA1SONY[[#This Row],[Abs Erorr 3]]/MA1SONY[[#This Row],[Adj Close]]</f>
        <v>2.9009685805178455E-2</v>
      </c>
    </row>
    <row r="815" spans="2:18">
      <c r="B815" s="26">
        <v>44964.291666666664</v>
      </c>
      <c r="C815" s="22">
        <v>153.04060000000001</v>
      </c>
      <c r="D815" s="31">
        <f t="shared" si="61"/>
        <v>150.15100000000001</v>
      </c>
      <c r="E815" s="32">
        <f>MA1SONY[[#This Row],[Adj Close]]-MA1SONY[[#This Row],[Naive Trend ]]</f>
        <v>2.8896000000000015</v>
      </c>
      <c r="F815" s="22">
        <f t="shared" si="60"/>
        <v>8.3497881600000081</v>
      </c>
      <c r="G815" s="22">
        <f>ABS(MA1SONY[[#This Row],[Erorr 1]])</f>
        <v>2.8896000000000015</v>
      </c>
      <c r="H815" s="33">
        <f>MA1SONY[[#This Row],[Abs Erorr 1]]/MA1SONY[[#This Row],[Adj Close]]</f>
        <v>1.8881264187411716E-2</v>
      </c>
      <c r="I815" s="31">
        <f t="shared" si="63"/>
        <v>150.76456666666667</v>
      </c>
      <c r="J815" s="34">
        <f>(MA1SONY[[#This Row],[Adj Close]]-MA1SONY[[#This Row],[3-MA]])</f>
        <v>2.2760333333333449</v>
      </c>
      <c r="K815" s="18">
        <f t="shared" si="62"/>
        <v>5.1803277344444973</v>
      </c>
      <c r="L815" s="18">
        <f>ABS(MA1SONY[[#This Row],[Erorr 2]])</f>
        <v>2.2760333333333449</v>
      </c>
      <c r="M815" s="33">
        <f>MA1SONY[[#This Row],[Abs Erorr 2]]/MA1SONY[[#This Row],[Adj Close]]</f>
        <v>1.4872088408783974E-2</v>
      </c>
      <c r="N815" s="31">
        <f t="shared" si="64"/>
        <v>146.75176666666667</v>
      </c>
      <c r="O815" s="35">
        <f>MA1SONY[[#This Row],[Adj Close]]-MA1SONY[[#This Row],[6-MA]]</f>
        <v>6.2888333333333435</v>
      </c>
      <c r="P815" s="18">
        <f>(MA1SONY[[#This Row],[Adj Close]]-N815)^2</f>
        <v>39.549424694444575</v>
      </c>
      <c r="Q815" s="18">
        <f>ABS(MA1SONY[[#This Row],[Erorr 3]])</f>
        <v>6.2888333333333435</v>
      </c>
      <c r="R815" s="36">
        <f>MA1SONY[[#This Row],[Abs Erorr 3]]/MA1SONY[[#This Row],[Adj Close]]</f>
        <v>4.1092581532830783E-2</v>
      </c>
    </row>
    <row r="816" spans="2:18">
      <c r="B816" s="26">
        <v>44965.291666666664</v>
      </c>
      <c r="C816" s="22">
        <v>150.3391</v>
      </c>
      <c r="D816" s="31">
        <f t="shared" si="61"/>
        <v>153.04060000000001</v>
      </c>
      <c r="E816" s="32">
        <f>MA1SONY[[#This Row],[Adj Close]]-MA1SONY[[#This Row],[Naive Trend ]]</f>
        <v>-2.70150000000001</v>
      </c>
      <c r="F816" s="22">
        <f t="shared" si="60"/>
        <v>7.2981022500000536</v>
      </c>
      <c r="G816" s="22">
        <f>ABS(MA1SONY[[#This Row],[Erorr 1]])</f>
        <v>2.70150000000001</v>
      </c>
      <c r="H816" s="33">
        <f>MA1SONY[[#This Row],[Abs Erorr 1]]/MA1SONY[[#This Row],[Adj Close]]</f>
        <v>1.7969377227880237E-2</v>
      </c>
      <c r="I816" s="31">
        <f t="shared" si="63"/>
        <v>152.02793333333332</v>
      </c>
      <c r="J816" s="34">
        <f>(MA1SONY[[#This Row],[Adj Close]]-MA1SONY[[#This Row],[3-MA]])</f>
        <v>-1.6888333333333208</v>
      </c>
      <c r="K816" s="18">
        <f t="shared" si="62"/>
        <v>2.8521580277777354</v>
      </c>
      <c r="L816" s="18">
        <f>ABS(MA1SONY[[#This Row],[Erorr 2]])</f>
        <v>1.6888333333333208</v>
      </c>
      <c r="M816" s="33">
        <f>MA1SONY[[#This Row],[Abs Erorr 2]]/MA1SONY[[#This Row],[Adj Close]]</f>
        <v>1.1233493704121687E-2</v>
      </c>
      <c r="N816" s="31">
        <f t="shared" si="64"/>
        <v>148.67321666666669</v>
      </c>
      <c r="O816" s="35">
        <f>MA1SONY[[#This Row],[Adj Close]]-MA1SONY[[#This Row],[6-MA]]</f>
        <v>1.6658833333333121</v>
      </c>
      <c r="P816" s="18">
        <f>(MA1SONY[[#This Row],[Adj Close]]-N816)^2</f>
        <v>2.775167280277707</v>
      </c>
      <c r="Q816" s="18">
        <f>ABS(MA1SONY[[#This Row],[Erorr 3]])</f>
        <v>1.6658833333333121</v>
      </c>
      <c r="R816" s="36">
        <f>MA1SONY[[#This Row],[Abs Erorr 3]]/MA1SONY[[#This Row],[Adj Close]]</f>
        <v>1.1080838805961404E-2</v>
      </c>
    </row>
    <row r="817" spans="2:18">
      <c r="B817" s="26">
        <v>44966.291666666664</v>
      </c>
      <c r="C817" s="22">
        <v>149.30000000000001</v>
      </c>
      <c r="D817" s="31">
        <f t="shared" si="61"/>
        <v>150.3391</v>
      </c>
      <c r="E817" s="32">
        <f>MA1SONY[[#This Row],[Adj Close]]-MA1SONY[[#This Row],[Naive Trend ]]</f>
        <v>-1.0390999999999906</v>
      </c>
      <c r="F817" s="22">
        <f t="shared" si="60"/>
        <v>1.0797288099999804</v>
      </c>
      <c r="G817" s="22">
        <f>ABS(MA1SONY[[#This Row],[Erorr 1]])</f>
        <v>1.0390999999999906</v>
      </c>
      <c r="H817" s="33">
        <f>MA1SONY[[#This Row],[Abs Erorr 1]]/MA1SONY[[#This Row],[Adj Close]]</f>
        <v>6.959812458137914E-3</v>
      </c>
      <c r="I817" s="31">
        <f t="shared" si="63"/>
        <v>151.17690000000002</v>
      </c>
      <c r="J817" s="34">
        <f>(MA1SONY[[#This Row],[Adj Close]]-MA1SONY[[#This Row],[3-MA]])</f>
        <v>-1.8769000000000062</v>
      </c>
      <c r="K817" s="18">
        <f t="shared" si="62"/>
        <v>3.5227536100000232</v>
      </c>
      <c r="L817" s="18">
        <f>ABS(MA1SONY[[#This Row],[Erorr 2]])</f>
        <v>1.8769000000000062</v>
      </c>
      <c r="M817" s="33">
        <f>MA1SONY[[#This Row],[Abs Erorr 2]]/MA1SONY[[#This Row],[Adj Close]]</f>
        <v>1.257133288680513E-2</v>
      </c>
      <c r="N817" s="31">
        <f t="shared" si="64"/>
        <v>149.93166666666667</v>
      </c>
      <c r="O817" s="35">
        <f>MA1SONY[[#This Row],[Adj Close]]-MA1SONY[[#This Row],[6-MA]]</f>
        <v>-0.6316666666666606</v>
      </c>
      <c r="P817" s="18">
        <f>(MA1SONY[[#This Row],[Adj Close]]-N817)^2</f>
        <v>0.3990027777777701</v>
      </c>
      <c r="Q817" s="18">
        <f>ABS(MA1SONY[[#This Row],[Erorr 3]])</f>
        <v>0.6316666666666606</v>
      </c>
      <c r="R817" s="36">
        <f>MA1SONY[[#This Row],[Abs Erorr 3]]/MA1SONY[[#This Row],[Adj Close]]</f>
        <v>4.2308551015851339E-3</v>
      </c>
    </row>
    <row r="818" spans="2:18">
      <c r="B818" s="26">
        <v>44967.291666666664</v>
      </c>
      <c r="C818" s="22">
        <v>149.66669999999999</v>
      </c>
      <c r="D818" s="31">
        <f t="shared" si="61"/>
        <v>149.30000000000001</v>
      </c>
      <c r="E818" s="32">
        <f>MA1SONY[[#This Row],[Adj Close]]-MA1SONY[[#This Row],[Naive Trend ]]</f>
        <v>0.36669999999998026</v>
      </c>
      <c r="F818" s="22">
        <f t="shared" si="60"/>
        <v>0.13446888999998552</v>
      </c>
      <c r="G818" s="22">
        <f>ABS(MA1SONY[[#This Row],[Erorr 1]])</f>
        <v>0.36669999999998026</v>
      </c>
      <c r="H818" s="33">
        <f>MA1SONY[[#This Row],[Abs Erorr 1]]/MA1SONY[[#This Row],[Adj Close]]</f>
        <v>2.4501108128927832E-3</v>
      </c>
      <c r="I818" s="31">
        <f t="shared" si="63"/>
        <v>150.89323333333334</v>
      </c>
      <c r="J818" s="34">
        <f>(MA1SONY[[#This Row],[Adj Close]]-MA1SONY[[#This Row],[3-MA]])</f>
        <v>-1.2265333333333501</v>
      </c>
      <c r="K818" s="18">
        <f t="shared" si="62"/>
        <v>1.5043840177778189</v>
      </c>
      <c r="L818" s="18">
        <f>ABS(MA1SONY[[#This Row],[Erorr 2]])</f>
        <v>1.2265333333333501</v>
      </c>
      <c r="M818" s="33">
        <f>MA1SONY[[#This Row],[Abs Erorr 2]]/MA1SONY[[#This Row],[Adj Close]]</f>
        <v>8.1950983975283085E-3</v>
      </c>
      <c r="N818" s="31">
        <f t="shared" si="64"/>
        <v>150.8289</v>
      </c>
      <c r="O818" s="35">
        <f>MA1SONY[[#This Row],[Adj Close]]-MA1SONY[[#This Row],[6-MA]]</f>
        <v>-1.1622000000000128</v>
      </c>
      <c r="P818" s="18">
        <f>(MA1SONY[[#This Row],[Adj Close]]-N818)^2</f>
        <v>1.3507088400000298</v>
      </c>
      <c r="Q818" s="18">
        <f>ABS(MA1SONY[[#This Row],[Erorr 3]])</f>
        <v>1.1622000000000128</v>
      </c>
      <c r="R818" s="36">
        <f>MA1SONY[[#This Row],[Abs Erorr 3]]/MA1SONY[[#This Row],[Adj Close]]</f>
        <v>7.7652543952663675E-3</v>
      </c>
    </row>
    <row r="819" spans="2:18">
      <c r="B819" s="26">
        <v>44970.291666666664</v>
      </c>
      <c r="C819" s="22">
        <v>152.48140000000001</v>
      </c>
      <c r="D819" s="31">
        <f t="shared" si="61"/>
        <v>149.66669999999999</v>
      </c>
      <c r="E819" s="32">
        <f>MA1SONY[[#This Row],[Adj Close]]-MA1SONY[[#This Row],[Naive Trend ]]</f>
        <v>2.8147000000000162</v>
      </c>
      <c r="F819" s="22">
        <f t="shared" si="60"/>
        <v>7.922536090000091</v>
      </c>
      <c r="G819" s="22">
        <f>ABS(MA1SONY[[#This Row],[Erorr 1]])</f>
        <v>2.8147000000000162</v>
      </c>
      <c r="H819" s="33">
        <f>MA1SONY[[#This Row],[Abs Erorr 1]]/MA1SONY[[#This Row],[Adj Close]]</f>
        <v>1.8459300609779395E-2</v>
      </c>
      <c r="I819" s="31">
        <f t="shared" si="63"/>
        <v>149.76859999999999</v>
      </c>
      <c r="J819" s="34">
        <f>(MA1SONY[[#This Row],[Adj Close]]-MA1SONY[[#This Row],[3-MA]])</f>
        <v>2.7128000000000156</v>
      </c>
      <c r="K819" s="18">
        <f t="shared" si="62"/>
        <v>7.3592838400000851</v>
      </c>
      <c r="L819" s="18">
        <f>ABS(MA1SONY[[#This Row],[Erorr 2]])</f>
        <v>2.7128000000000156</v>
      </c>
      <c r="M819" s="33">
        <f>MA1SONY[[#This Row],[Abs Erorr 2]]/MA1SONY[[#This Row],[Adj Close]]</f>
        <v>1.7791022380434698E-2</v>
      </c>
      <c r="N819" s="31">
        <f t="shared" si="64"/>
        <v>150.89826666666667</v>
      </c>
      <c r="O819" s="35">
        <f>MA1SONY[[#This Row],[Adj Close]]-MA1SONY[[#This Row],[6-MA]]</f>
        <v>1.5831333333333362</v>
      </c>
      <c r="P819" s="18">
        <f>(MA1SONY[[#This Row],[Adj Close]]-N819)^2</f>
        <v>2.5063111511111202</v>
      </c>
      <c r="Q819" s="18">
        <f>ABS(MA1SONY[[#This Row],[Erorr 3]])</f>
        <v>1.5831333333333362</v>
      </c>
      <c r="R819" s="36">
        <f>MA1SONY[[#This Row],[Abs Erorr 3]]/MA1SONY[[#This Row],[Adj Close]]</f>
        <v>1.0382468506541362E-2</v>
      </c>
    </row>
    <row r="820" spans="2:18">
      <c r="B820" s="26">
        <v>44971.291666666664</v>
      </c>
      <c r="C820" s="22">
        <v>151.8372</v>
      </c>
      <c r="D820" s="31">
        <f t="shared" si="61"/>
        <v>152.48140000000001</v>
      </c>
      <c r="E820" s="32">
        <f>MA1SONY[[#This Row],[Adj Close]]-MA1SONY[[#This Row],[Naive Trend ]]</f>
        <v>-0.6442000000000121</v>
      </c>
      <c r="F820" s="22">
        <f t="shared" si="60"/>
        <v>0.4149936400000156</v>
      </c>
      <c r="G820" s="22">
        <f>ABS(MA1SONY[[#This Row],[Erorr 1]])</f>
        <v>0.6442000000000121</v>
      </c>
      <c r="H820" s="33">
        <f>MA1SONY[[#This Row],[Abs Erorr 1]]/MA1SONY[[#This Row],[Adj Close]]</f>
        <v>4.242702051934652E-3</v>
      </c>
      <c r="I820" s="31">
        <f t="shared" si="63"/>
        <v>150.48269999999999</v>
      </c>
      <c r="J820" s="34">
        <f>(MA1SONY[[#This Row],[Adj Close]]-MA1SONY[[#This Row],[3-MA]])</f>
        <v>1.3545000000000016</v>
      </c>
      <c r="K820" s="18">
        <f t="shared" si="62"/>
        <v>1.8346702500000043</v>
      </c>
      <c r="L820" s="18">
        <f>ABS(MA1SONY[[#This Row],[Erorr 2]])</f>
        <v>1.3545000000000016</v>
      </c>
      <c r="M820" s="33">
        <f>MA1SONY[[#This Row],[Abs Erorr 2]]/MA1SONY[[#This Row],[Adj Close]]</f>
        <v>8.9207387912843602E-3</v>
      </c>
      <c r="N820" s="31">
        <f t="shared" si="64"/>
        <v>150.82980000000001</v>
      </c>
      <c r="O820" s="35">
        <f>MA1SONY[[#This Row],[Adj Close]]-MA1SONY[[#This Row],[6-MA]]</f>
        <v>1.0073999999999899</v>
      </c>
      <c r="P820" s="18">
        <f>(MA1SONY[[#This Row],[Adj Close]]-N820)^2</f>
        <v>1.0148547599999795</v>
      </c>
      <c r="Q820" s="18">
        <f>ABS(MA1SONY[[#This Row],[Erorr 3]])</f>
        <v>1.0073999999999899</v>
      </c>
      <c r="R820" s="36">
        <f>MA1SONY[[#This Row],[Abs Erorr 3]]/MA1SONY[[#This Row],[Adj Close]]</f>
        <v>6.6347377322552702E-3</v>
      </c>
    </row>
    <row r="821" spans="2:18">
      <c r="B821" s="26">
        <v>44972.291666666664</v>
      </c>
      <c r="C821" s="22">
        <v>153.94829999999999</v>
      </c>
      <c r="D821" s="31">
        <f t="shared" si="61"/>
        <v>151.8372</v>
      </c>
      <c r="E821" s="32">
        <f>MA1SONY[[#This Row],[Adj Close]]-MA1SONY[[#This Row],[Naive Trend ]]</f>
        <v>2.1110999999999933</v>
      </c>
      <c r="F821" s="22">
        <f t="shared" si="60"/>
        <v>4.4567432099999715</v>
      </c>
      <c r="G821" s="22">
        <f>ABS(MA1SONY[[#This Row],[Erorr 1]])</f>
        <v>2.1110999999999933</v>
      </c>
      <c r="H821" s="33">
        <f>MA1SONY[[#This Row],[Abs Erorr 1]]/MA1SONY[[#This Row],[Adj Close]]</f>
        <v>1.3713045223623732E-2</v>
      </c>
      <c r="I821" s="31">
        <f t="shared" si="63"/>
        <v>151.32843333333332</v>
      </c>
      <c r="J821" s="34">
        <f>(MA1SONY[[#This Row],[Adj Close]]-MA1SONY[[#This Row],[3-MA]])</f>
        <v>2.6198666666666668</v>
      </c>
      <c r="K821" s="18">
        <f t="shared" si="62"/>
        <v>6.8637013511111116</v>
      </c>
      <c r="L821" s="18">
        <f>ABS(MA1SONY[[#This Row],[Erorr 2]])</f>
        <v>2.6198666666666668</v>
      </c>
      <c r="M821" s="33">
        <f>MA1SONY[[#This Row],[Abs Erorr 2]]/MA1SONY[[#This Row],[Adj Close]]</f>
        <v>1.7017834342221816E-2</v>
      </c>
      <c r="N821" s="31">
        <f t="shared" si="64"/>
        <v>151.11083333333332</v>
      </c>
      <c r="O821" s="35">
        <f>MA1SONY[[#This Row],[Adj Close]]-MA1SONY[[#This Row],[6-MA]]</f>
        <v>2.8374666666666712</v>
      </c>
      <c r="P821" s="18">
        <f>(MA1SONY[[#This Row],[Adj Close]]-N821)^2</f>
        <v>8.0512170844444704</v>
      </c>
      <c r="Q821" s="18">
        <f>ABS(MA1SONY[[#This Row],[Erorr 3]])</f>
        <v>2.8374666666666712</v>
      </c>
      <c r="R821" s="36">
        <f>MA1SONY[[#This Row],[Abs Erorr 3]]/MA1SONY[[#This Row],[Adj Close]]</f>
        <v>1.8431295874437533E-2</v>
      </c>
    </row>
    <row r="822" spans="2:18">
      <c r="B822" s="26">
        <v>44973.291666666664</v>
      </c>
      <c r="C822" s="22">
        <v>152.34270000000001</v>
      </c>
      <c r="D822" s="31">
        <f t="shared" si="61"/>
        <v>153.94829999999999</v>
      </c>
      <c r="E822" s="32">
        <f>MA1SONY[[#This Row],[Adj Close]]-MA1SONY[[#This Row],[Naive Trend ]]</f>
        <v>-1.6055999999999813</v>
      </c>
      <c r="F822" s="22">
        <f t="shared" si="60"/>
        <v>2.5779513599999397</v>
      </c>
      <c r="G822" s="22">
        <f>ABS(MA1SONY[[#This Row],[Erorr 1]])</f>
        <v>1.6055999999999813</v>
      </c>
      <c r="H822" s="33">
        <f>MA1SONY[[#This Row],[Abs Erorr 1]]/MA1SONY[[#This Row],[Adj Close]]</f>
        <v>1.053939571768113E-2</v>
      </c>
      <c r="I822" s="31">
        <f t="shared" si="63"/>
        <v>152.75563333333332</v>
      </c>
      <c r="J822" s="34">
        <f>(MA1SONY[[#This Row],[Adj Close]]-MA1SONY[[#This Row],[3-MA]])</f>
        <v>-0.41293333333331361</v>
      </c>
      <c r="K822" s="18">
        <f t="shared" si="62"/>
        <v>0.1705139377777615</v>
      </c>
      <c r="L822" s="18">
        <f>ABS(MA1SONY[[#This Row],[Erorr 2]])</f>
        <v>0.41293333333331361</v>
      </c>
      <c r="M822" s="33">
        <f>MA1SONY[[#This Row],[Abs Erorr 2]]/MA1SONY[[#This Row],[Adj Close]]</f>
        <v>2.7105554341186914E-3</v>
      </c>
      <c r="N822" s="31">
        <f t="shared" si="64"/>
        <v>151.26211666666666</v>
      </c>
      <c r="O822" s="35">
        <f>MA1SONY[[#This Row],[Adj Close]]-MA1SONY[[#This Row],[6-MA]]</f>
        <v>1.080583333333351</v>
      </c>
      <c r="P822" s="18">
        <f>(MA1SONY[[#This Row],[Adj Close]]-N822)^2</f>
        <v>1.1676603402778158</v>
      </c>
      <c r="Q822" s="18">
        <f>ABS(MA1SONY[[#This Row],[Erorr 3]])</f>
        <v>1.080583333333351</v>
      </c>
      <c r="R822" s="36">
        <f>MA1SONY[[#This Row],[Abs Erorr 3]]/MA1SONY[[#This Row],[Adj Close]]</f>
        <v>7.0931087169477172E-3</v>
      </c>
    </row>
    <row r="823" spans="2:18">
      <c r="B823" s="26">
        <v>44974.291666666664</v>
      </c>
      <c r="C823" s="22">
        <v>151.19300000000001</v>
      </c>
      <c r="D823" s="31">
        <f t="shared" si="61"/>
        <v>152.34270000000001</v>
      </c>
      <c r="E823" s="32">
        <f>MA1SONY[[#This Row],[Adj Close]]-MA1SONY[[#This Row],[Naive Trend ]]</f>
        <v>-1.1496999999999957</v>
      </c>
      <c r="F823" s="22">
        <f t="shared" si="60"/>
        <v>1.3218100899999903</v>
      </c>
      <c r="G823" s="22">
        <f>ABS(MA1SONY[[#This Row],[Erorr 1]])</f>
        <v>1.1496999999999957</v>
      </c>
      <c r="H823" s="33">
        <f>MA1SONY[[#This Row],[Abs Erorr 1]]/MA1SONY[[#This Row],[Adj Close]]</f>
        <v>7.6041880245778289E-3</v>
      </c>
      <c r="I823" s="31">
        <f t="shared" si="63"/>
        <v>152.70939999999999</v>
      </c>
      <c r="J823" s="34">
        <f>(MA1SONY[[#This Row],[Adj Close]]-MA1SONY[[#This Row],[3-MA]])</f>
        <v>-1.516399999999976</v>
      </c>
      <c r="K823" s="18">
        <f t="shared" si="62"/>
        <v>2.2994689599999272</v>
      </c>
      <c r="L823" s="18">
        <f>ABS(MA1SONY[[#This Row],[Erorr 2]])</f>
        <v>1.516399999999976</v>
      </c>
      <c r="M823" s="33">
        <f>MA1SONY[[#This Row],[Abs Erorr 2]]/MA1SONY[[#This Row],[Adj Close]]</f>
        <v>1.0029564860806889E-2</v>
      </c>
      <c r="N823" s="31">
        <f t="shared" si="64"/>
        <v>151.59605000000002</v>
      </c>
      <c r="O823" s="35">
        <f>MA1SONY[[#This Row],[Adj Close]]-MA1SONY[[#This Row],[6-MA]]</f>
        <v>-0.40305000000000746</v>
      </c>
      <c r="P823" s="18">
        <f>(MA1SONY[[#This Row],[Adj Close]]-N823)^2</f>
        <v>0.162449302500006</v>
      </c>
      <c r="Q823" s="18">
        <f>ABS(MA1SONY[[#This Row],[Erorr 3]])</f>
        <v>0.40305000000000746</v>
      </c>
      <c r="R823" s="36">
        <f>MA1SONY[[#This Row],[Abs Erorr 3]]/MA1SONY[[#This Row],[Adj Close]]</f>
        <v>2.6657980197496408E-3</v>
      </c>
    </row>
    <row r="824" spans="2:18">
      <c r="B824" s="26">
        <v>44978.291666666664</v>
      </c>
      <c r="C824" s="22">
        <v>147.1592</v>
      </c>
      <c r="D824" s="31">
        <f t="shared" si="61"/>
        <v>151.19300000000001</v>
      </c>
      <c r="E824" s="32">
        <f>MA1SONY[[#This Row],[Adj Close]]-MA1SONY[[#This Row],[Naive Trend ]]</f>
        <v>-4.0338000000000136</v>
      </c>
      <c r="F824" s="22">
        <f t="shared" si="60"/>
        <v>16.271542440000111</v>
      </c>
      <c r="G824" s="22">
        <f>ABS(MA1SONY[[#This Row],[Erorr 1]])</f>
        <v>4.0338000000000136</v>
      </c>
      <c r="H824" s="33">
        <f>MA1SONY[[#This Row],[Abs Erorr 1]]/MA1SONY[[#This Row],[Adj Close]]</f>
        <v>2.7411130258930556E-2</v>
      </c>
      <c r="I824" s="31">
        <f t="shared" si="63"/>
        <v>152.49466666666669</v>
      </c>
      <c r="J824" s="34">
        <f>(MA1SONY[[#This Row],[Adj Close]]-MA1SONY[[#This Row],[3-MA]])</f>
        <v>-5.3354666666666901</v>
      </c>
      <c r="K824" s="18">
        <f t="shared" si="62"/>
        <v>28.467204551111362</v>
      </c>
      <c r="L824" s="18">
        <f>ABS(MA1SONY[[#This Row],[Erorr 2]])</f>
        <v>5.3354666666666901</v>
      </c>
      <c r="M824" s="33">
        <f>MA1SONY[[#This Row],[Abs Erorr 2]]/MA1SONY[[#This Row],[Adj Close]]</f>
        <v>3.6256426147102526E-2</v>
      </c>
      <c r="N824" s="31">
        <f t="shared" si="64"/>
        <v>151.91155000000001</v>
      </c>
      <c r="O824" s="35">
        <f>MA1SONY[[#This Row],[Adj Close]]-MA1SONY[[#This Row],[6-MA]]</f>
        <v>-4.752350000000007</v>
      </c>
      <c r="P824" s="18">
        <f>(MA1SONY[[#This Row],[Adj Close]]-N824)^2</f>
        <v>22.584830522500067</v>
      </c>
      <c r="Q824" s="18">
        <f>ABS(MA1SONY[[#This Row],[Erorr 3]])</f>
        <v>4.752350000000007</v>
      </c>
      <c r="R824" s="36">
        <f>MA1SONY[[#This Row],[Abs Erorr 3]]/MA1SONY[[#This Row],[Adj Close]]</f>
        <v>3.2293937450054142E-2</v>
      </c>
    </row>
    <row r="825" spans="2:18">
      <c r="B825" s="26">
        <v>44979.291666666664</v>
      </c>
      <c r="C825" s="22">
        <v>147.58539999999999</v>
      </c>
      <c r="D825" s="31">
        <f t="shared" si="61"/>
        <v>147.1592</v>
      </c>
      <c r="E825" s="32">
        <f>MA1SONY[[#This Row],[Adj Close]]-MA1SONY[[#This Row],[Naive Trend ]]</f>
        <v>0.42619999999999436</v>
      </c>
      <c r="F825" s="22">
        <f t="shared" si="60"/>
        <v>0.18164643999999519</v>
      </c>
      <c r="G825" s="22">
        <f>ABS(MA1SONY[[#This Row],[Erorr 1]])</f>
        <v>0.42619999999999436</v>
      </c>
      <c r="H825" s="33">
        <f>MA1SONY[[#This Row],[Abs Erorr 1]]/MA1SONY[[#This Row],[Adj Close]]</f>
        <v>2.8878195268637304E-3</v>
      </c>
      <c r="I825" s="31">
        <f t="shared" si="63"/>
        <v>150.23163333333335</v>
      </c>
      <c r="J825" s="34">
        <f>(MA1SONY[[#This Row],[Adj Close]]-MA1SONY[[#This Row],[3-MA]])</f>
        <v>-2.6462333333333561</v>
      </c>
      <c r="K825" s="18">
        <f t="shared" si="62"/>
        <v>7.0025508544445652</v>
      </c>
      <c r="L825" s="18">
        <f>ABS(MA1SONY[[#This Row],[Erorr 2]])</f>
        <v>2.6462333333333561</v>
      </c>
      <c r="M825" s="33">
        <f>MA1SONY[[#This Row],[Abs Erorr 2]]/MA1SONY[[#This Row],[Adj Close]]</f>
        <v>1.7930183699291096E-2</v>
      </c>
      <c r="N825" s="31">
        <f t="shared" si="64"/>
        <v>151.49363333333335</v>
      </c>
      <c r="O825" s="35">
        <f>MA1SONY[[#This Row],[Adj Close]]-MA1SONY[[#This Row],[6-MA]]</f>
        <v>-3.9082333333333565</v>
      </c>
      <c r="P825" s="18">
        <f>(MA1SONY[[#This Row],[Adj Close]]-N825)^2</f>
        <v>15.274287787777959</v>
      </c>
      <c r="Q825" s="18">
        <f>ABS(MA1SONY[[#This Row],[Erorr 3]])</f>
        <v>3.9082333333333565</v>
      </c>
      <c r="R825" s="36">
        <f>MA1SONY[[#This Row],[Abs Erorr 3]]/MA1SONY[[#This Row],[Adj Close]]</f>
        <v>2.648116502942267E-2</v>
      </c>
    </row>
    <row r="826" spans="2:18">
      <c r="B826" s="26">
        <v>44980.291666666664</v>
      </c>
      <c r="C826" s="22">
        <v>148.071</v>
      </c>
      <c r="D826" s="31">
        <f t="shared" si="61"/>
        <v>147.58539999999999</v>
      </c>
      <c r="E826" s="32">
        <f>MA1SONY[[#This Row],[Adj Close]]-MA1SONY[[#This Row],[Naive Trend ]]</f>
        <v>0.48560000000000514</v>
      </c>
      <c r="F826" s="22">
        <f t="shared" si="60"/>
        <v>0.23580736000000499</v>
      </c>
      <c r="G826" s="22">
        <f>ABS(MA1SONY[[#This Row],[Erorr 1]])</f>
        <v>0.48560000000000514</v>
      </c>
      <c r="H826" s="33">
        <f>MA1SONY[[#This Row],[Abs Erorr 1]]/MA1SONY[[#This Row],[Adj Close]]</f>
        <v>3.2795078036888057E-3</v>
      </c>
      <c r="I826" s="31">
        <f t="shared" si="63"/>
        <v>148.64586666666668</v>
      </c>
      <c r="J826" s="34">
        <f>(MA1SONY[[#This Row],[Adj Close]]-MA1SONY[[#This Row],[3-MA]])</f>
        <v>-0.57486666666667929</v>
      </c>
      <c r="K826" s="18">
        <f t="shared" si="62"/>
        <v>0.33047168444445896</v>
      </c>
      <c r="L826" s="18">
        <f>ABS(MA1SONY[[#This Row],[Erorr 2]])</f>
        <v>0.57486666666667929</v>
      </c>
      <c r="M826" s="33">
        <f>MA1SONY[[#This Row],[Abs Erorr 2]]/MA1SONY[[#This Row],[Adj Close]]</f>
        <v>3.8823717450863389E-3</v>
      </c>
      <c r="N826" s="31">
        <f t="shared" si="64"/>
        <v>150.67763333333332</v>
      </c>
      <c r="O826" s="35">
        <f>MA1SONY[[#This Row],[Adj Close]]-MA1SONY[[#This Row],[6-MA]]</f>
        <v>-2.6066333333333205</v>
      </c>
      <c r="P826" s="18">
        <f>(MA1SONY[[#This Row],[Adj Close]]-N826)^2</f>
        <v>6.7945373344443771</v>
      </c>
      <c r="Q826" s="18">
        <f>ABS(MA1SONY[[#This Row],[Erorr 3]])</f>
        <v>2.6066333333333205</v>
      </c>
      <c r="R826" s="36">
        <f>MA1SONY[[#This Row],[Abs Erorr 3]]/MA1SONY[[#This Row],[Adj Close]]</f>
        <v>1.7603942252928127E-2</v>
      </c>
    </row>
    <row r="827" spans="2:18">
      <c r="B827" s="26">
        <v>44981.291666666664</v>
      </c>
      <c r="C827" s="22">
        <v>145.4049</v>
      </c>
      <c r="D827" s="31">
        <f t="shared" si="61"/>
        <v>148.071</v>
      </c>
      <c r="E827" s="32">
        <f>MA1SONY[[#This Row],[Adj Close]]-MA1SONY[[#This Row],[Naive Trend ]]</f>
        <v>-2.6661000000000001</v>
      </c>
      <c r="F827" s="22">
        <f t="shared" si="60"/>
        <v>7.108089210000001</v>
      </c>
      <c r="G827" s="22">
        <f>ABS(MA1SONY[[#This Row],[Erorr 1]])</f>
        <v>2.6661000000000001</v>
      </c>
      <c r="H827" s="33">
        <f>MA1SONY[[#This Row],[Abs Erorr 1]]/MA1SONY[[#This Row],[Adj Close]]</f>
        <v>1.8335695702139339E-2</v>
      </c>
      <c r="I827" s="31">
        <f t="shared" si="63"/>
        <v>147.6052</v>
      </c>
      <c r="J827" s="34">
        <f>(MA1SONY[[#This Row],[Adj Close]]-MA1SONY[[#This Row],[3-MA]])</f>
        <v>-2.2002999999999986</v>
      </c>
      <c r="K827" s="18">
        <f t="shared" si="62"/>
        <v>4.8413200899999937</v>
      </c>
      <c r="L827" s="18">
        <f>ABS(MA1SONY[[#This Row],[Erorr 2]])</f>
        <v>2.2002999999999986</v>
      </c>
      <c r="M827" s="33">
        <f>MA1SONY[[#This Row],[Abs Erorr 2]]/MA1SONY[[#This Row],[Adj Close]]</f>
        <v>1.5132227318336581E-2</v>
      </c>
      <c r="N827" s="31">
        <f t="shared" si="64"/>
        <v>150.04993333333331</v>
      </c>
      <c r="O827" s="35">
        <f>MA1SONY[[#This Row],[Adj Close]]-MA1SONY[[#This Row],[6-MA]]</f>
        <v>-4.6450333333333162</v>
      </c>
      <c r="P827" s="18">
        <f>(MA1SONY[[#This Row],[Adj Close]]-N827)^2</f>
        <v>21.576334667777619</v>
      </c>
      <c r="Q827" s="18">
        <f>ABS(MA1SONY[[#This Row],[Erorr 3]])</f>
        <v>4.6450333333333162</v>
      </c>
      <c r="R827" s="36">
        <f>MA1SONY[[#This Row],[Abs Erorr 3]]/MA1SONY[[#This Row],[Adj Close]]</f>
        <v>3.1945507567718259E-2</v>
      </c>
    </row>
    <row r="828" spans="2:18">
      <c r="B828" s="26">
        <v>44984.291666666664</v>
      </c>
      <c r="C828" s="22">
        <v>146.60419999999999</v>
      </c>
      <c r="D828" s="31">
        <f t="shared" si="61"/>
        <v>145.4049</v>
      </c>
      <c r="E828" s="32">
        <f>MA1SONY[[#This Row],[Adj Close]]-MA1SONY[[#This Row],[Naive Trend ]]</f>
        <v>1.1992999999999938</v>
      </c>
      <c r="F828" s="22">
        <f t="shared" si="60"/>
        <v>1.4383204899999851</v>
      </c>
      <c r="G828" s="22">
        <f>ABS(MA1SONY[[#This Row],[Erorr 1]])</f>
        <v>1.1992999999999938</v>
      </c>
      <c r="H828" s="33">
        <f>MA1SONY[[#This Row],[Abs Erorr 1]]/MA1SONY[[#This Row],[Adj Close]]</f>
        <v>8.1805296164775224E-3</v>
      </c>
      <c r="I828" s="31">
        <f t="shared" si="63"/>
        <v>147.02043333333333</v>
      </c>
      <c r="J828" s="34">
        <f>(MA1SONY[[#This Row],[Adj Close]]-MA1SONY[[#This Row],[3-MA]])</f>
        <v>-0.4162333333333379</v>
      </c>
      <c r="K828" s="18">
        <f t="shared" si="62"/>
        <v>0.17325018777778159</v>
      </c>
      <c r="L828" s="18">
        <f>ABS(MA1SONY[[#This Row],[Erorr 2]])</f>
        <v>0.4162333333333379</v>
      </c>
      <c r="M828" s="33">
        <f>MA1SONY[[#This Row],[Abs Erorr 2]]/MA1SONY[[#This Row],[Adj Close]]</f>
        <v>2.8391637711152745E-3</v>
      </c>
      <c r="N828" s="31">
        <f t="shared" si="64"/>
        <v>148.62603333333334</v>
      </c>
      <c r="O828" s="35">
        <f>MA1SONY[[#This Row],[Adj Close]]-MA1SONY[[#This Row],[6-MA]]</f>
        <v>-2.0218333333333476</v>
      </c>
      <c r="P828" s="18">
        <f>(MA1SONY[[#This Row],[Adj Close]]-N828)^2</f>
        <v>4.0878100277778353</v>
      </c>
      <c r="Q828" s="18">
        <f>ABS(MA1SONY[[#This Row],[Erorr 3]])</f>
        <v>2.0218333333333476</v>
      </c>
      <c r="R828" s="36">
        <f>MA1SONY[[#This Row],[Abs Erorr 3]]/MA1SONY[[#This Row],[Adj Close]]</f>
        <v>1.3791101028028854E-2</v>
      </c>
    </row>
    <row r="829" spans="2:18">
      <c r="B829" s="26">
        <v>44985.291666666664</v>
      </c>
      <c r="C829" s="22">
        <v>146.09870000000001</v>
      </c>
      <c r="D829" s="31">
        <f t="shared" si="61"/>
        <v>146.60419999999999</v>
      </c>
      <c r="E829" s="32">
        <f>MA1SONY[[#This Row],[Adj Close]]-MA1SONY[[#This Row],[Naive Trend ]]</f>
        <v>-0.50549999999998363</v>
      </c>
      <c r="F829" s="22">
        <f t="shared" si="60"/>
        <v>0.25553024999998347</v>
      </c>
      <c r="G829" s="22">
        <f>ABS(MA1SONY[[#This Row],[Erorr 1]])</f>
        <v>0.50549999999998363</v>
      </c>
      <c r="H829" s="33">
        <f>MA1SONY[[#This Row],[Abs Erorr 1]]/MA1SONY[[#This Row],[Adj Close]]</f>
        <v>3.459989719278704E-3</v>
      </c>
      <c r="I829" s="31">
        <f t="shared" si="63"/>
        <v>146.69336666666666</v>
      </c>
      <c r="J829" s="34">
        <f>(MA1SONY[[#This Row],[Adj Close]]-MA1SONY[[#This Row],[3-MA]])</f>
        <v>-0.59466666666665446</v>
      </c>
      <c r="K829" s="18">
        <f t="shared" si="62"/>
        <v>0.35362844444442992</v>
      </c>
      <c r="L829" s="18">
        <f>ABS(MA1SONY[[#This Row],[Erorr 2]])</f>
        <v>0.59466666666665446</v>
      </c>
      <c r="M829" s="33">
        <f>MA1SONY[[#This Row],[Abs Erorr 2]]/MA1SONY[[#This Row],[Adj Close]]</f>
        <v>4.0703077211957017E-3</v>
      </c>
      <c r="N829" s="31">
        <f t="shared" si="64"/>
        <v>147.66961666666666</v>
      </c>
      <c r="O829" s="35">
        <f>MA1SONY[[#This Row],[Adj Close]]-MA1SONY[[#This Row],[6-MA]]</f>
        <v>-1.5709166666666476</v>
      </c>
      <c r="P829" s="18">
        <f>(MA1SONY[[#This Row],[Adj Close]]-N829)^2</f>
        <v>2.4677791736110515</v>
      </c>
      <c r="Q829" s="18">
        <f>ABS(MA1SONY[[#This Row],[Erorr 3]])</f>
        <v>1.5709166666666476</v>
      </c>
      <c r="R829" s="36">
        <f>MA1SONY[[#This Row],[Abs Erorr 3]]/MA1SONY[[#This Row],[Adj Close]]</f>
        <v>1.0752434256202469E-2</v>
      </c>
    </row>
    <row r="830" spans="2:18">
      <c r="B830" s="26">
        <v>44986.291666666664</v>
      </c>
      <c r="C830" s="22">
        <v>144.01740000000001</v>
      </c>
      <c r="D830" s="31">
        <f t="shared" si="61"/>
        <v>146.09870000000001</v>
      </c>
      <c r="E830" s="32">
        <f>MA1SONY[[#This Row],[Adj Close]]-MA1SONY[[#This Row],[Naive Trend ]]</f>
        <v>-2.0812999999999988</v>
      </c>
      <c r="F830" s="22">
        <f t="shared" si="60"/>
        <v>4.3318096899999947</v>
      </c>
      <c r="G830" s="22">
        <f>ABS(MA1SONY[[#This Row],[Erorr 1]])</f>
        <v>2.0812999999999988</v>
      </c>
      <c r="H830" s="33">
        <f>MA1SONY[[#This Row],[Abs Erorr 1]]/MA1SONY[[#This Row],[Adj Close]]</f>
        <v>1.4451725972000597E-2</v>
      </c>
      <c r="I830" s="31">
        <f t="shared" si="63"/>
        <v>146.03593333333333</v>
      </c>
      <c r="J830" s="34">
        <f>(MA1SONY[[#This Row],[Adj Close]]-MA1SONY[[#This Row],[3-MA]])</f>
        <v>-2.0185333333333233</v>
      </c>
      <c r="K830" s="18">
        <f t="shared" si="62"/>
        <v>4.0744768177777368</v>
      </c>
      <c r="L830" s="18">
        <f>ABS(MA1SONY[[#This Row],[Erorr 2]])</f>
        <v>2.0185333333333233</v>
      </c>
      <c r="M830" s="33">
        <f>MA1SONY[[#This Row],[Abs Erorr 2]]/MA1SONY[[#This Row],[Adj Close]]</f>
        <v>1.401589900479611E-2</v>
      </c>
      <c r="N830" s="31">
        <f t="shared" si="64"/>
        <v>146.82056666666668</v>
      </c>
      <c r="O830" s="35">
        <f>MA1SONY[[#This Row],[Adj Close]]-MA1SONY[[#This Row],[6-MA]]</f>
        <v>-2.8031666666666695</v>
      </c>
      <c r="P830" s="18">
        <f>(MA1SONY[[#This Row],[Adj Close]]-N830)^2</f>
        <v>7.8577433611111269</v>
      </c>
      <c r="Q830" s="18">
        <f>ABS(MA1SONY[[#This Row],[Erorr 3]])</f>
        <v>2.8031666666666695</v>
      </c>
      <c r="R830" s="36">
        <f>MA1SONY[[#This Row],[Abs Erorr 3]]/MA1SONY[[#This Row],[Adj Close]]</f>
        <v>1.9464083275122793E-2</v>
      </c>
    </row>
    <row r="831" spans="2:18">
      <c r="B831" s="26">
        <v>44987.291666666664</v>
      </c>
      <c r="C831" s="22">
        <v>144.61199999999999</v>
      </c>
      <c r="D831" s="31">
        <f t="shared" si="61"/>
        <v>144.01740000000001</v>
      </c>
      <c r="E831" s="32">
        <f>MA1SONY[[#This Row],[Adj Close]]-MA1SONY[[#This Row],[Naive Trend ]]</f>
        <v>0.59459999999998558</v>
      </c>
      <c r="F831" s="22">
        <f t="shared" si="60"/>
        <v>0.35354915999998288</v>
      </c>
      <c r="G831" s="22">
        <f>ABS(MA1SONY[[#This Row],[Erorr 1]])</f>
        <v>0.59459999999998558</v>
      </c>
      <c r="H831" s="33">
        <f>MA1SONY[[#This Row],[Abs Erorr 1]]/MA1SONY[[#This Row],[Adj Close]]</f>
        <v>4.1116919757695465E-3</v>
      </c>
      <c r="I831" s="31">
        <f t="shared" si="63"/>
        <v>145.57343333333333</v>
      </c>
      <c r="J831" s="34">
        <f>(MA1SONY[[#This Row],[Adj Close]]-MA1SONY[[#This Row],[3-MA]])</f>
        <v>-0.96143333333333203</v>
      </c>
      <c r="K831" s="18">
        <f t="shared" si="62"/>
        <v>0.92435405444444196</v>
      </c>
      <c r="L831" s="18">
        <f>ABS(MA1SONY[[#This Row],[Erorr 2]])</f>
        <v>0.96143333333333203</v>
      </c>
      <c r="M831" s="33">
        <f>MA1SONY[[#This Row],[Abs Erorr 2]]/MA1SONY[[#This Row],[Adj Close]]</f>
        <v>6.6483648198858471E-3</v>
      </c>
      <c r="N831" s="31">
        <f t="shared" si="64"/>
        <v>146.29693333333333</v>
      </c>
      <c r="O831" s="35">
        <f>MA1SONY[[#This Row],[Adj Close]]-MA1SONY[[#This Row],[6-MA]]</f>
        <v>-1.6849333333333334</v>
      </c>
      <c r="P831" s="18">
        <f>(MA1SONY[[#This Row],[Adj Close]]-N831)^2</f>
        <v>2.8390003377777782</v>
      </c>
      <c r="Q831" s="18">
        <f>ABS(MA1SONY[[#This Row],[Erorr 3]])</f>
        <v>1.6849333333333334</v>
      </c>
      <c r="R831" s="36">
        <f>MA1SONY[[#This Row],[Abs Erorr 3]]/MA1SONY[[#This Row],[Adj Close]]</f>
        <v>1.1651407444287705E-2</v>
      </c>
    </row>
    <row r="832" spans="2:18">
      <c r="B832" s="26">
        <v>44988.291666666664</v>
      </c>
      <c r="C832" s="22">
        <v>149.6865</v>
      </c>
      <c r="D832" s="31">
        <f t="shared" si="61"/>
        <v>144.61199999999999</v>
      </c>
      <c r="E832" s="32">
        <f>MA1SONY[[#This Row],[Adj Close]]-MA1SONY[[#This Row],[Naive Trend ]]</f>
        <v>5.0745000000000005</v>
      </c>
      <c r="F832" s="22">
        <f t="shared" si="60"/>
        <v>25.750550250000003</v>
      </c>
      <c r="G832" s="22">
        <f>ABS(MA1SONY[[#This Row],[Erorr 1]])</f>
        <v>5.0745000000000005</v>
      </c>
      <c r="H832" s="33">
        <f>MA1SONY[[#This Row],[Abs Erorr 1]]/MA1SONY[[#This Row],[Adj Close]]</f>
        <v>3.3900852782315041E-2</v>
      </c>
      <c r="I832" s="31">
        <f t="shared" si="63"/>
        <v>144.90936666666667</v>
      </c>
      <c r="J832" s="34">
        <f>(MA1SONY[[#This Row],[Adj Close]]-MA1SONY[[#This Row],[3-MA]])</f>
        <v>4.7771333333333246</v>
      </c>
      <c r="K832" s="18">
        <f t="shared" si="62"/>
        <v>22.821002884444361</v>
      </c>
      <c r="L832" s="18">
        <f>ABS(MA1SONY[[#This Row],[Erorr 2]])</f>
        <v>4.7771333333333246</v>
      </c>
      <c r="M832" s="33">
        <f>MA1SONY[[#This Row],[Abs Erorr 2]]/MA1SONY[[#This Row],[Adj Close]]</f>
        <v>3.191425635132978E-2</v>
      </c>
      <c r="N832" s="31">
        <f t="shared" si="64"/>
        <v>145.80136666666667</v>
      </c>
      <c r="O832" s="35">
        <f>MA1SONY[[#This Row],[Adj Close]]-MA1SONY[[#This Row],[6-MA]]</f>
        <v>3.8851333333333287</v>
      </c>
      <c r="P832" s="18">
        <f>(MA1SONY[[#This Row],[Adj Close]]-N832)^2</f>
        <v>15.094261017777741</v>
      </c>
      <c r="Q832" s="18">
        <f>ABS(MA1SONY[[#This Row],[Erorr 3]])</f>
        <v>3.8851333333333287</v>
      </c>
      <c r="R832" s="36">
        <f>MA1SONY[[#This Row],[Abs Erorr 3]]/MA1SONY[[#This Row],[Adj Close]]</f>
        <v>2.5955135121292359E-2</v>
      </c>
    </row>
    <row r="833" spans="2:18">
      <c r="B833" s="26">
        <v>44991.291666666664</v>
      </c>
      <c r="C833" s="22">
        <v>152.4616</v>
      </c>
      <c r="D833" s="31">
        <f t="shared" si="61"/>
        <v>149.6865</v>
      </c>
      <c r="E833" s="32">
        <f>MA1SONY[[#This Row],[Adj Close]]-MA1SONY[[#This Row],[Naive Trend ]]</f>
        <v>2.775100000000009</v>
      </c>
      <c r="F833" s="22">
        <f t="shared" si="60"/>
        <v>7.7011800100000496</v>
      </c>
      <c r="G833" s="22">
        <f>ABS(MA1SONY[[#This Row],[Erorr 1]])</f>
        <v>2.775100000000009</v>
      </c>
      <c r="H833" s="33">
        <f>MA1SONY[[#This Row],[Abs Erorr 1]]/MA1SONY[[#This Row],[Adj Close]]</f>
        <v>1.8201960362478217E-2</v>
      </c>
      <c r="I833" s="31">
        <f t="shared" si="63"/>
        <v>146.10530000000003</v>
      </c>
      <c r="J833" s="34">
        <f>(MA1SONY[[#This Row],[Adj Close]]-MA1SONY[[#This Row],[3-MA]])</f>
        <v>6.3562999999999761</v>
      </c>
      <c r="K833" s="18">
        <f t="shared" si="62"/>
        <v>40.402549689999695</v>
      </c>
      <c r="L833" s="18">
        <f>ABS(MA1SONY[[#This Row],[Erorr 2]])</f>
        <v>6.3562999999999761</v>
      </c>
      <c r="M833" s="33">
        <f>MA1SONY[[#This Row],[Abs Erorr 2]]/MA1SONY[[#This Row],[Adj Close]]</f>
        <v>4.1691153706900463E-2</v>
      </c>
      <c r="N833" s="31">
        <f t="shared" si="64"/>
        <v>146.07061666666667</v>
      </c>
      <c r="O833" s="35">
        <f>MA1SONY[[#This Row],[Adj Close]]-MA1SONY[[#This Row],[6-MA]]</f>
        <v>6.3909833333333381</v>
      </c>
      <c r="P833" s="18">
        <f>(MA1SONY[[#This Row],[Adj Close]]-N833)^2</f>
        <v>40.844667966944506</v>
      </c>
      <c r="Q833" s="18">
        <f>ABS(MA1SONY[[#This Row],[Erorr 3]])</f>
        <v>6.3909833333333381</v>
      </c>
      <c r="R833" s="36">
        <f>MA1SONY[[#This Row],[Abs Erorr 3]]/MA1SONY[[#This Row],[Adj Close]]</f>
        <v>4.1918642683359861E-2</v>
      </c>
    </row>
    <row r="834" spans="2:18">
      <c r="B834" s="26">
        <v>44992.291666666664</v>
      </c>
      <c r="C834" s="22">
        <v>150.25139999999999</v>
      </c>
      <c r="D834" s="31">
        <f t="shared" si="61"/>
        <v>152.4616</v>
      </c>
      <c r="E834" s="32">
        <f>MA1SONY[[#This Row],[Adj Close]]-MA1SONY[[#This Row],[Naive Trend ]]</f>
        <v>-2.2102000000000146</v>
      </c>
      <c r="F834" s="22">
        <f t="shared" si="60"/>
        <v>4.8849840400000648</v>
      </c>
      <c r="G834" s="22">
        <f>ABS(MA1SONY[[#This Row],[Erorr 1]])</f>
        <v>2.2102000000000146</v>
      </c>
      <c r="H834" s="33">
        <f>MA1SONY[[#This Row],[Abs Erorr 1]]/MA1SONY[[#This Row],[Adj Close]]</f>
        <v>1.4710012685406025E-2</v>
      </c>
      <c r="I834" s="31">
        <f t="shared" si="63"/>
        <v>148.92003333333332</v>
      </c>
      <c r="J834" s="34">
        <f>(MA1SONY[[#This Row],[Adj Close]]-MA1SONY[[#This Row],[3-MA]])</f>
        <v>1.3313666666666677</v>
      </c>
      <c r="K834" s="18">
        <f t="shared" si="62"/>
        <v>1.7725372011111138</v>
      </c>
      <c r="L834" s="18">
        <f>ABS(MA1SONY[[#This Row],[Erorr 2]])</f>
        <v>1.3313666666666677</v>
      </c>
      <c r="M834" s="33">
        <f>MA1SONY[[#This Row],[Abs Erorr 2]]/MA1SONY[[#This Row],[Adj Close]]</f>
        <v>8.8609268643531289E-3</v>
      </c>
      <c r="N834" s="31">
        <f t="shared" si="64"/>
        <v>147.24673333333334</v>
      </c>
      <c r="O834" s="35">
        <f>MA1SONY[[#This Row],[Adj Close]]-MA1SONY[[#This Row],[6-MA]]</f>
        <v>3.0046666666666511</v>
      </c>
      <c r="P834" s="18">
        <f>(MA1SONY[[#This Row],[Adj Close]]-N834)^2</f>
        <v>9.0280217777776848</v>
      </c>
      <c r="Q834" s="18">
        <f>ABS(MA1SONY[[#This Row],[Erorr 3]])</f>
        <v>3.0046666666666511</v>
      </c>
      <c r="R834" s="36">
        <f>MA1SONY[[#This Row],[Abs Erorr 3]]/MA1SONY[[#This Row],[Adj Close]]</f>
        <v>1.9997595141653599E-2</v>
      </c>
    </row>
    <row r="835" spans="2:18">
      <c r="B835" s="26">
        <v>44993.291666666664</v>
      </c>
      <c r="C835" s="22">
        <v>151.51009999999999</v>
      </c>
      <c r="D835" s="31">
        <f t="shared" si="61"/>
        <v>150.25139999999999</v>
      </c>
      <c r="E835" s="32">
        <f>MA1SONY[[#This Row],[Adj Close]]-MA1SONY[[#This Row],[Naive Trend ]]</f>
        <v>1.2587000000000046</v>
      </c>
      <c r="F835" s="22">
        <f t="shared" si="60"/>
        <v>1.5843256900000116</v>
      </c>
      <c r="G835" s="22">
        <f>ABS(MA1SONY[[#This Row],[Erorr 1]])</f>
        <v>1.2587000000000046</v>
      </c>
      <c r="H835" s="33">
        <f>MA1SONY[[#This Row],[Abs Erorr 1]]/MA1SONY[[#This Row],[Adj Close]]</f>
        <v>8.3076969786172981E-3</v>
      </c>
      <c r="I835" s="31">
        <f t="shared" si="63"/>
        <v>150.79983333333334</v>
      </c>
      <c r="J835" s="34">
        <f>(MA1SONY[[#This Row],[Adj Close]]-MA1SONY[[#This Row],[3-MA]])</f>
        <v>0.71026666666665506</v>
      </c>
      <c r="K835" s="18">
        <f t="shared" si="62"/>
        <v>0.50447873777776131</v>
      </c>
      <c r="L835" s="18">
        <f>ABS(MA1SONY[[#This Row],[Erorr 2]])</f>
        <v>0.71026666666665506</v>
      </c>
      <c r="M835" s="33">
        <f>MA1SONY[[#This Row],[Abs Erorr 2]]/MA1SONY[[#This Row],[Adj Close]]</f>
        <v>4.6879162951292035E-3</v>
      </c>
      <c r="N835" s="31">
        <f t="shared" si="64"/>
        <v>147.8546</v>
      </c>
      <c r="O835" s="35">
        <f>MA1SONY[[#This Row],[Adj Close]]-MA1SONY[[#This Row],[6-MA]]</f>
        <v>3.6554999999999893</v>
      </c>
      <c r="P835" s="18">
        <f>(MA1SONY[[#This Row],[Adj Close]]-N835)^2</f>
        <v>13.362680249999922</v>
      </c>
      <c r="Q835" s="18">
        <f>ABS(MA1SONY[[#This Row],[Erorr 3]])</f>
        <v>3.6554999999999893</v>
      </c>
      <c r="R835" s="36">
        <f>MA1SONY[[#This Row],[Abs Erorr 3]]/MA1SONY[[#This Row],[Adj Close]]</f>
        <v>2.4127104397660547E-2</v>
      </c>
    </row>
    <row r="836" spans="2:18">
      <c r="B836" s="26">
        <v>44994.291666666664</v>
      </c>
      <c r="C836" s="22">
        <v>149.25040000000001</v>
      </c>
      <c r="D836" s="31">
        <f t="shared" si="61"/>
        <v>151.51009999999999</v>
      </c>
      <c r="E836" s="32">
        <f>MA1SONY[[#This Row],[Adj Close]]-MA1SONY[[#This Row],[Naive Trend ]]</f>
        <v>-2.2596999999999809</v>
      </c>
      <c r="F836" s="22">
        <f t="shared" ref="F836:F899" si="65">(C836-D836)^2</f>
        <v>5.1062440899999135</v>
      </c>
      <c r="G836" s="22">
        <f>ABS(MA1SONY[[#This Row],[Erorr 1]])</f>
        <v>2.2596999999999809</v>
      </c>
      <c r="H836" s="33">
        <f>MA1SONY[[#This Row],[Abs Erorr 1]]/MA1SONY[[#This Row],[Adj Close]]</f>
        <v>1.5140327932119316E-2</v>
      </c>
      <c r="I836" s="31">
        <f t="shared" si="63"/>
        <v>151.40769999999998</v>
      </c>
      <c r="J836" s="34">
        <f>(MA1SONY[[#This Row],[Adj Close]]-MA1SONY[[#This Row],[3-MA]])</f>
        <v>-2.1572999999999638</v>
      </c>
      <c r="K836" s="18">
        <f t="shared" si="62"/>
        <v>4.6539432899998436</v>
      </c>
      <c r="L836" s="18">
        <f>ABS(MA1SONY[[#This Row],[Erorr 2]])</f>
        <v>2.1572999999999638</v>
      </c>
      <c r="M836" s="33">
        <f>MA1SONY[[#This Row],[Abs Erorr 2]]/MA1SONY[[#This Row],[Adj Close]]</f>
        <v>1.4454232618471801E-2</v>
      </c>
      <c r="N836" s="31">
        <f t="shared" si="64"/>
        <v>148.75649999999999</v>
      </c>
      <c r="O836" s="35">
        <f>MA1SONY[[#This Row],[Adj Close]]-MA1SONY[[#This Row],[6-MA]]</f>
        <v>0.49390000000002487</v>
      </c>
      <c r="P836" s="18">
        <f>(MA1SONY[[#This Row],[Adj Close]]-N836)^2</f>
        <v>0.24393721000002458</v>
      </c>
      <c r="Q836" s="18">
        <f>ABS(MA1SONY[[#This Row],[Erorr 3]])</f>
        <v>0.49390000000002487</v>
      </c>
      <c r="R836" s="36">
        <f>MA1SONY[[#This Row],[Abs Erorr 3]]/MA1SONY[[#This Row],[Adj Close]]</f>
        <v>3.3092038614303534E-3</v>
      </c>
    </row>
    <row r="837" spans="2:18">
      <c r="B837" s="26">
        <v>44995.291666666664</v>
      </c>
      <c r="C837" s="22">
        <v>147.179</v>
      </c>
      <c r="D837" s="31">
        <f t="shared" ref="D837:D900" si="66">C836</f>
        <v>149.25040000000001</v>
      </c>
      <c r="E837" s="32">
        <f>MA1SONY[[#This Row],[Adj Close]]-MA1SONY[[#This Row],[Naive Trend ]]</f>
        <v>-2.0714000000000112</v>
      </c>
      <c r="F837" s="22">
        <f t="shared" si="65"/>
        <v>4.2906979600000463</v>
      </c>
      <c r="G837" s="22">
        <f>ABS(MA1SONY[[#This Row],[Erorr 1]])</f>
        <v>2.0714000000000112</v>
      </c>
      <c r="H837" s="33">
        <f>MA1SONY[[#This Row],[Abs Erorr 1]]/MA1SONY[[#This Row],[Adj Close]]</f>
        <v>1.4074018711908705E-2</v>
      </c>
      <c r="I837" s="31">
        <f t="shared" si="63"/>
        <v>150.3373</v>
      </c>
      <c r="J837" s="34">
        <f>(MA1SONY[[#This Row],[Adj Close]]-MA1SONY[[#This Row],[3-MA]])</f>
        <v>-3.158299999999997</v>
      </c>
      <c r="K837" s="18">
        <f t="shared" si="62"/>
        <v>9.9748588899999806</v>
      </c>
      <c r="L837" s="18">
        <f>ABS(MA1SONY[[#This Row],[Erorr 2]])</f>
        <v>3.158299999999997</v>
      </c>
      <c r="M837" s="33">
        <f>MA1SONY[[#This Row],[Abs Erorr 2]]/MA1SONY[[#This Row],[Adj Close]]</f>
        <v>2.1458903783827834E-2</v>
      </c>
      <c r="N837" s="31">
        <f t="shared" si="64"/>
        <v>149.62866666666665</v>
      </c>
      <c r="O837" s="35">
        <f>MA1SONY[[#This Row],[Adj Close]]-MA1SONY[[#This Row],[6-MA]]</f>
        <v>-2.4496666666666442</v>
      </c>
      <c r="P837" s="18">
        <f>(MA1SONY[[#This Row],[Adj Close]]-N837)^2</f>
        <v>6.0008667777776683</v>
      </c>
      <c r="Q837" s="18">
        <f>ABS(MA1SONY[[#This Row],[Erorr 3]])</f>
        <v>2.4496666666666442</v>
      </c>
      <c r="R837" s="36">
        <f>MA1SONY[[#This Row],[Abs Erorr 3]]/MA1SONY[[#This Row],[Adj Close]]</f>
        <v>1.6644131748868005E-2</v>
      </c>
    </row>
    <row r="838" spans="2:18">
      <c r="B838" s="26">
        <v>44998.291666666664</v>
      </c>
      <c r="C838" s="22">
        <v>149.13149999999999</v>
      </c>
      <c r="D838" s="31">
        <f t="shared" si="66"/>
        <v>147.179</v>
      </c>
      <c r="E838" s="32">
        <f>MA1SONY[[#This Row],[Adj Close]]-MA1SONY[[#This Row],[Naive Trend ]]</f>
        <v>1.9524999999999864</v>
      </c>
      <c r="F838" s="22">
        <f t="shared" si="65"/>
        <v>3.8122562499999466</v>
      </c>
      <c r="G838" s="22">
        <f>ABS(MA1SONY[[#This Row],[Erorr 1]])</f>
        <v>1.9524999999999864</v>
      </c>
      <c r="H838" s="33">
        <f>MA1SONY[[#This Row],[Abs Erorr 1]]/MA1SONY[[#This Row],[Adj Close]]</f>
        <v>1.3092472080009833E-2</v>
      </c>
      <c r="I838" s="31">
        <f t="shared" si="63"/>
        <v>149.31316666666666</v>
      </c>
      <c r="J838" s="34">
        <f>(MA1SONY[[#This Row],[Adj Close]]-MA1SONY[[#This Row],[3-MA]])</f>
        <v>-0.18166666666667197</v>
      </c>
      <c r="K838" s="18">
        <f t="shared" ref="K838:K901" si="67">(C838-I838)^2</f>
        <v>3.3002777777779706E-2</v>
      </c>
      <c r="L838" s="18">
        <f>ABS(MA1SONY[[#This Row],[Erorr 2]])</f>
        <v>0.18166666666667197</v>
      </c>
      <c r="M838" s="33">
        <f>MA1SONY[[#This Row],[Abs Erorr 2]]/MA1SONY[[#This Row],[Adj Close]]</f>
        <v>1.2181642823056965E-3</v>
      </c>
      <c r="N838" s="31">
        <f t="shared" si="64"/>
        <v>150.0565</v>
      </c>
      <c r="O838" s="35">
        <f>MA1SONY[[#This Row],[Adj Close]]-MA1SONY[[#This Row],[6-MA]]</f>
        <v>-0.92500000000001137</v>
      </c>
      <c r="P838" s="18">
        <f>(MA1SONY[[#This Row],[Adj Close]]-N838)^2</f>
        <v>0.85562500000002106</v>
      </c>
      <c r="Q838" s="18">
        <f>ABS(MA1SONY[[#This Row],[Erorr 3]])</f>
        <v>0.92500000000001137</v>
      </c>
      <c r="R838" s="36">
        <f>MA1SONY[[#This Row],[Abs Erorr 3]]/MA1SONY[[#This Row],[Adj Close]]</f>
        <v>6.2025796025655978E-3</v>
      </c>
    </row>
    <row r="839" spans="2:18">
      <c r="B839" s="26">
        <v>44999.291666666664</v>
      </c>
      <c r="C839" s="22">
        <v>151.23259999999999</v>
      </c>
      <c r="D839" s="31">
        <f t="shared" si="66"/>
        <v>149.13149999999999</v>
      </c>
      <c r="E839" s="32">
        <f>MA1SONY[[#This Row],[Adj Close]]-MA1SONY[[#This Row],[Naive Trend ]]</f>
        <v>2.1011000000000024</v>
      </c>
      <c r="F839" s="22">
        <f t="shared" si="65"/>
        <v>4.4146212100000097</v>
      </c>
      <c r="G839" s="22">
        <f>ABS(MA1SONY[[#This Row],[Erorr 1]])</f>
        <v>2.1011000000000024</v>
      </c>
      <c r="H839" s="33">
        <f>MA1SONY[[#This Row],[Abs Erorr 1]]/MA1SONY[[#This Row],[Adj Close]]</f>
        <v>1.3893168536413461E-2</v>
      </c>
      <c r="I839" s="31">
        <f t="shared" ref="I839:I902" si="68">AVERAGE(C836:C838)</f>
        <v>148.52029999999999</v>
      </c>
      <c r="J839" s="34">
        <f>(MA1SONY[[#This Row],[Adj Close]]-MA1SONY[[#This Row],[3-MA]])</f>
        <v>2.712299999999999</v>
      </c>
      <c r="K839" s="18">
        <f t="shared" si="67"/>
        <v>7.3565712899999944</v>
      </c>
      <c r="L839" s="18">
        <f>ABS(MA1SONY[[#This Row],[Erorr 2]])</f>
        <v>2.712299999999999</v>
      </c>
      <c r="M839" s="33">
        <f>MA1SONY[[#This Row],[Abs Erorr 2]]/MA1SONY[[#This Row],[Adj Close]]</f>
        <v>1.7934625206470028E-2</v>
      </c>
      <c r="N839" s="31">
        <f t="shared" si="64"/>
        <v>149.96399999999997</v>
      </c>
      <c r="O839" s="35">
        <f>MA1SONY[[#This Row],[Adj Close]]-MA1SONY[[#This Row],[6-MA]]</f>
        <v>1.2686000000000206</v>
      </c>
      <c r="P839" s="18">
        <f>(MA1SONY[[#This Row],[Adj Close]]-N839)^2</f>
        <v>1.6093459600000524</v>
      </c>
      <c r="Q839" s="18">
        <f>ABS(MA1SONY[[#This Row],[Erorr 3]])</f>
        <v>1.2686000000000206</v>
      </c>
      <c r="R839" s="36">
        <f>MA1SONY[[#This Row],[Abs Erorr 3]]/MA1SONY[[#This Row],[Adj Close]]</f>
        <v>8.38840302950568E-3</v>
      </c>
    </row>
    <row r="840" spans="2:18">
      <c r="B840" s="26">
        <v>45000.291666666664</v>
      </c>
      <c r="C840" s="22">
        <v>151.62909999999999</v>
      </c>
      <c r="D840" s="31">
        <f t="shared" si="66"/>
        <v>151.23259999999999</v>
      </c>
      <c r="E840" s="32">
        <f>MA1SONY[[#This Row],[Adj Close]]-MA1SONY[[#This Row],[Naive Trend ]]</f>
        <v>0.39650000000000318</v>
      </c>
      <c r="F840" s="22">
        <f t="shared" si="65"/>
        <v>0.15721225000000252</v>
      </c>
      <c r="G840" s="22">
        <f>ABS(MA1SONY[[#This Row],[Erorr 1]])</f>
        <v>0.39650000000000318</v>
      </c>
      <c r="H840" s="33">
        <f>MA1SONY[[#This Row],[Abs Erorr 1]]/MA1SONY[[#This Row],[Adj Close]]</f>
        <v>2.6149334131773069E-3</v>
      </c>
      <c r="I840" s="31">
        <f t="shared" si="68"/>
        <v>149.18103333333332</v>
      </c>
      <c r="J840" s="34">
        <f>(MA1SONY[[#This Row],[Adj Close]]-MA1SONY[[#This Row],[3-MA]])</f>
        <v>2.4480666666666764</v>
      </c>
      <c r="K840" s="18">
        <f t="shared" si="67"/>
        <v>5.9930304044444922</v>
      </c>
      <c r="L840" s="18">
        <f>ABS(MA1SONY[[#This Row],[Erorr 2]])</f>
        <v>2.4480666666666764</v>
      </c>
      <c r="M840" s="33">
        <f>MA1SONY[[#This Row],[Abs Erorr 2]]/MA1SONY[[#This Row],[Adj Close]]</f>
        <v>1.6145097917660108E-2</v>
      </c>
      <c r="N840" s="31">
        <f t="shared" si="64"/>
        <v>149.75916666666663</v>
      </c>
      <c r="O840" s="35">
        <f>MA1SONY[[#This Row],[Adj Close]]-MA1SONY[[#This Row],[6-MA]]</f>
        <v>1.8699333333333641</v>
      </c>
      <c r="P840" s="18">
        <f>(MA1SONY[[#This Row],[Adj Close]]-N840)^2</f>
        <v>3.496650671111226</v>
      </c>
      <c r="Q840" s="18">
        <f>ABS(MA1SONY[[#This Row],[Erorr 3]])</f>
        <v>1.8699333333333641</v>
      </c>
      <c r="R840" s="36">
        <f>MA1SONY[[#This Row],[Abs Erorr 3]]/MA1SONY[[#This Row],[Adj Close]]</f>
        <v>1.2332285381456226E-2</v>
      </c>
    </row>
    <row r="841" spans="2:18">
      <c r="B841" s="26">
        <v>45001.291666666664</v>
      </c>
      <c r="C841" s="22">
        <v>154.46369999999999</v>
      </c>
      <c r="D841" s="31">
        <f t="shared" si="66"/>
        <v>151.62909999999999</v>
      </c>
      <c r="E841" s="32">
        <f>MA1SONY[[#This Row],[Adj Close]]-MA1SONY[[#This Row],[Naive Trend ]]</f>
        <v>2.8345999999999947</v>
      </c>
      <c r="F841" s="22">
        <f t="shared" si="65"/>
        <v>8.0349571599999692</v>
      </c>
      <c r="G841" s="22">
        <f>ABS(MA1SONY[[#This Row],[Erorr 1]])</f>
        <v>2.8345999999999947</v>
      </c>
      <c r="H841" s="33">
        <f>MA1SONY[[#This Row],[Abs Erorr 1]]/MA1SONY[[#This Row],[Adj Close]]</f>
        <v>1.8351237216252071E-2</v>
      </c>
      <c r="I841" s="31">
        <f t="shared" si="68"/>
        <v>150.6644</v>
      </c>
      <c r="J841" s="34">
        <f>(MA1SONY[[#This Row],[Adj Close]]-MA1SONY[[#This Row],[3-MA]])</f>
        <v>3.7992999999999881</v>
      </c>
      <c r="K841" s="18">
        <f t="shared" si="67"/>
        <v>14.434680489999909</v>
      </c>
      <c r="L841" s="18">
        <f>ABS(MA1SONY[[#This Row],[Erorr 2]])</f>
        <v>3.7992999999999881</v>
      </c>
      <c r="M841" s="33">
        <f>MA1SONY[[#This Row],[Abs Erorr 2]]/MA1SONY[[#This Row],[Adj Close]]</f>
        <v>2.4596717545934666E-2</v>
      </c>
      <c r="N841" s="31">
        <f t="shared" si="64"/>
        <v>149.98878333333332</v>
      </c>
      <c r="O841" s="35">
        <f>MA1SONY[[#This Row],[Adj Close]]-MA1SONY[[#This Row],[6-MA]]</f>
        <v>4.4749166666666724</v>
      </c>
      <c r="P841" s="18">
        <f>(MA1SONY[[#This Row],[Adj Close]]-N841)^2</f>
        <v>20.024879173611161</v>
      </c>
      <c r="Q841" s="18">
        <f>ABS(MA1SONY[[#This Row],[Erorr 3]])</f>
        <v>4.4749166666666724</v>
      </c>
      <c r="R841" s="36">
        <f>MA1SONY[[#This Row],[Abs Erorr 3]]/MA1SONY[[#This Row],[Adj Close]]</f>
        <v>2.8970668620955427E-2</v>
      </c>
    </row>
    <row r="842" spans="2:18">
      <c r="B842" s="26">
        <v>45002.291666666664</v>
      </c>
      <c r="C842" s="22">
        <v>153.62119999999999</v>
      </c>
      <c r="D842" s="31">
        <f t="shared" si="66"/>
        <v>154.46369999999999</v>
      </c>
      <c r="E842" s="32">
        <f>MA1SONY[[#This Row],[Adj Close]]-MA1SONY[[#This Row],[Naive Trend ]]</f>
        <v>-0.84250000000000114</v>
      </c>
      <c r="F842" s="22">
        <f t="shared" si="65"/>
        <v>0.70980625000000197</v>
      </c>
      <c r="G842" s="22">
        <f>ABS(MA1SONY[[#This Row],[Erorr 1]])</f>
        <v>0.84250000000000114</v>
      </c>
      <c r="H842" s="33">
        <f>MA1SONY[[#This Row],[Abs Erorr 1]]/MA1SONY[[#This Row],[Adj Close]]</f>
        <v>5.4842690982755066E-3</v>
      </c>
      <c r="I842" s="31">
        <f t="shared" si="68"/>
        <v>152.44179999999997</v>
      </c>
      <c r="J842" s="34">
        <f>(MA1SONY[[#This Row],[Adj Close]]-MA1SONY[[#This Row],[3-MA]])</f>
        <v>1.1794000000000153</v>
      </c>
      <c r="K842" s="18">
        <f t="shared" si="67"/>
        <v>1.3909843600000362</v>
      </c>
      <c r="L842" s="18">
        <f>ABS(MA1SONY[[#This Row],[Erorr 2]])</f>
        <v>1.1794000000000153</v>
      </c>
      <c r="M842" s="33">
        <f>MA1SONY[[#This Row],[Abs Erorr 2]]/MA1SONY[[#This Row],[Adj Close]]</f>
        <v>7.6773257857640446E-3</v>
      </c>
      <c r="N842" s="31">
        <f t="shared" ref="N842:N905" si="69">AVERAGE(C836:C841)</f>
        <v>150.48105000000001</v>
      </c>
      <c r="O842" s="35">
        <f>MA1SONY[[#This Row],[Adj Close]]-MA1SONY[[#This Row],[6-MA]]</f>
        <v>3.1401499999999771</v>
      </c>
      <c r="P842" s="18">
        <f>(MA1SONY[[#This Row],[Adj Close]]-N842)^2</f>
        <v>9.8605420224998568</v>
      </c>
      <c r="Q842" s="18">
        <f>ABS(MA1SONY[[#This Row],[Erorr 3]])</f>
        <v>3.1401499999999771</v>
      </c>
      <c r="R842" s="36">
        <f>MA1SONY[[#This Row],[Abs Erorr 3]]/MA1SONY[[#This Row],[Adj Close]]</f>
        <v>2.0440863630800811E-2</v>
      </c>
    </row>
    <row r="843" spans="2:18">
      <c r="B843" s="26">
        <v>45005.291666666664</v>
      </c>
      <c r="C843" s="22">
        <v>155.99979999999999</v>
      </c>
      <c r="D843" s="31">
        <f t="shared" si="66"/>
        <v>153.62119999999999</v>
      </c>
      <c r="E843" s="32">
        <f>MA1SONY[[#This Row],[Adj Close]]-MA1SONY[[#This Row],[Naive Trend ]]</f>
        <v>2.3786000000000058</v>
      </c>
      <c r="F843" s="22">
        <f t="shared" si="65"/>
        <v>5.6577379600000279</v>
      </c>
      <c r="G843" s="22">
        <f>ABS(MA1SONY[[#This Row],[Erorr 1]])</f>
        <v>2.3786000000000058</v>
      </c>
      <c r="H843" s="33">
        <f>MA1SONY[[#This Row],[Abs Erorr 1]]/MA1SONY[[#This Row],[Adj Close]]</f>
        <v>1.5247455445455737E-2</v>
      </c>
      <c r="I843" s="31">
        <f t="shared" si="68"/>
        <v>153.238</v>
      </c>
      <c r="J843" s="34">
        <f>(MA1SONY[[#This Row],[Adj Close]]-MA1SONY[[#This Row],[3-MA]])</f>
        <v>2.7617999999999938</v>
      </c>
      <c r="K843" s="18">
        <f t="shared" si="67"/>
        <v>7.6275392399999662</v>
      </c>
      <c r="L843" s="18">
        <f>ABS(MA1SONY[[#This Row],[Erorr 2]])</f>
        <v>2.7617999999999938</v>
      </c>
      <c r="M843" s="33">
        <f>MA1SONY[[#This Row],[Abs Erorr 2]]/MA1SONY[[#This Row],[Adj Close]]</f>
        <v>1.7703868851113871E-2</v>
      </c>
      <c r="N843" s="31">
        <f t="shared" si="69"/>
        <v>151.20951666666667</v>
      </c>
      <c r="O843" s="35">
        <f>MA1SONY[[#This Row],[Adj Close]]-MA1SONY[[#This Row],[6-MA]]</f>
        <v>4.7902833333333206</v>
      </c>
      <c r="P843" s="18">
        <f>(MA1SONY[[#This Row],[Adj Close]]-N843)^2</f>
        <v>22.946814413610987</v>
      </c>
      <c r="Q843" s="18">
        <f>ABS(MA1SONY[[#This Row],[Erorr 3]])</f>
        <v>4.7902833333333206</v>
      </c>
      <c r="R843" s="36">
        <f>MA1SONY[[#This Row],[Abs Erorr 3]]/MA1SONY[[#This Row],[Adj Close]]</f>
        <v>3.0706983812372329E-2</v>
      </c>
    </row>
    <row r="844" spans="2:18">
      <c r="B844" s="26">
        <v>45006.291666666664</v>
      </c>
      <c r="C844" s="22">
        <v>157.8631</v>
      </c>
      <c r="D844" s="31">
        <f t="shared" si="66"/>
        <v>155.99979999999999</v>
      </c>
      <c r="E844" s="32">
        <f>MA1SONY[[#This Row],[Adj Close]]-MA1SONY[[#This Row],[Naive Trend ]]</f>
        <v>1.8633000000000095</v>
      </c>
      <c r="F844" s="22">
        <f t="shared" si="65"/>
        <v>3.4718868900000355</v>
      </c>
      <c r="G844" s="22">
        <f>ABS(MA1SONY[[#This Row],[Erorr 1]])</f>
        <v>1.8633000000000095</v>
      </c>
      <c r="H844" s="33">
        <f>MA1SONY[[#This Row],[Abs Erorr 1]]/MA1SONY[[#This Row],[Adj Close]]</f>
        <v>1.1803264980860059E-2</v>
      </c>
      <c r="I844" s="31">
        <f t="shared" si="68"/>
        <v>154.69489999999999</v>
      </c>
      <c r="J844" s="34">
        <f>(MA1SONY[[#This Row],[Adj Close]]-MA1SONY[[#This Row],[3-MA]])</f>
        <v>3.168200000000013</v>
      </c>
      <c r="K844" s="18">
        <f t="shared" si="67"/>
        <v>10.037491240000083</v>
      </c>
      <c r="L844" s="18">
        <f>ABS(MA1SONY[[#This Row],[Erorr 2]])</f>
        <v>3.168200000000013</v>
      </c>
      <c r="M844" s="33">
        <f>MA1SONY[[#This Row],[Abs Erorr 2]]/MA1SONY[[#This Row],[Adj Close]]</f>
        <v>2.0069287882982234E-2</v>
      </c>
      <c r="N844" s="31">
        <f t="shared" si="69"/>
        <v>152.67965000000001</v>
      </c>
      <c r="O844" s="35">
        <f>MA1SONY[[#This Row],[Adj Close]]-MA1SONY[[#This Row],[6-MA]]</f>
        <v>5.1834499999999935</v>
      </c>
      <c r="P844" s="18">
        <f>(MA1SONY[[#This Row],[Adj Close]]-N844)^2</f>
        <v>26.868153902499934</v>
      </c>
      <c r="Q844" s="18">
        <f>ABS(MA1SONY[[#This Row],[Erorr 3]])</f>
        <v>5.1834499999999935</v>
      </c>
      <c r="R844" s="36">
        <f>MA1SONY[[#This Row],[Abs Erorr 3]]/MA1SONY[[#This Row],[Adj Close]]</f>
        <v>3.2835095725346791E-2</v>
      </c>
    </row>
    <row r="845" spans="2:18">
      <c r="B845" s="26">
        <v>45007.291666666664</v>
      </c>
      <c r="C845" s="22">
        <v>156.42599999999999</v>
      </c>
      <c r="D845" s="31">
        <f t="shared" si="66"/>
        <v>157.8631</v>
      </c>
      <c r="E845" s="32">
        <f>MA1SONY[[#This Row],[Adj Close]]-MA1SONY[[#This Row],[Naive Trend ]]</f>
        <v>-1.4371000000000151</v>
      </c>
      <c r="F845" s="22">
        <f t="shared" si="65"/>
        <v>2.0652564100000435</v>
      </c>
      <c r="G845" s="22">
        <f>ABS(MA1SONY[[#This Row],[Erorr 1]])</f>
        <v>1.4371000000000151</v>
      </c>
      <c r="H845" s="33">
        <f>MA1SONY[[#This Row],[Abs Erorr 1]]/MA1SONY[[#This Row],[Adj Close]]</f>
        <v>9.1870916599543252E-3</v>
      </c>
      <c r="I845" s="31">
        <f t="shared" si="68"/>
        <v>155.82803333333334</v>
      </c>
      <c r="J845" s="34">
        <f>(MA1SONY[[#This Row],[Adj Close]]-MA1SONY[[#This Row],[3-MA]])</f>
        <v>0.59796666666665033</v>
      </c>
      <c r="K845" s="18">
        <f t="shared" si="67"/>
        <v>0.35756413444442492</v>
      </c>
      <c r="L845" s="18">
        <f>ABS(MA1SONY[[#This Row],[Erorr 2]])</f>
        <v>0.59796666666665033</v>
      </c>
      <c r="M845" s="33">
        <f>MA1SONY[[#This Row],[Abs Erorr 2]]/MA1SONY[[#This Row],[Adj Close]]</f>
        <v>3.8226807990145522E-3</v>
      </c>
      <c r="N845" s="31">
        <f t="shared" si="69"/>
        <v>154.13491666666667</v>
      </c>
      <c r="O845" s="35">
        <f>MA1SONY[[#This Row],[Adj Close]]-MA1SONY[[#This Row],[6-MA]]</f>
        <v>2.2910833333333187</v>
      </c>
      <c r="P845" s="18">
        <f>(MA1SONY[[#This Row],[Adj Close]]-N845)^2</f>
        <v>5.2490628402777109</v>
      </c>
      <c r="Q845" s="18">
        <f>ABS(MA1SONY[[#This Row],[Erorr 3]])</f>
        <v>2.2910833333333187</v>
      </c>
      <c r="R845" s="36">
        <f>MA1SONY[[#This Row],[Abs Erorr 3]]/MA1SONY[[#This Row],[Adj Close]]</f>
        <v>1.4646435588286594E-2</v>
      </c>
    </row>
    <row r="846" spans="2:18">
      <c r="B846" s="26">
        <v>45008.291666666664</v>
      </c>
      <c r="C846" s="22">
        <v>157.5162</v>
      </c>
      <c r="D846" s="31">
        <f t="shared" si="66"/>
        <v>156.42599999999999</v>
      </c>
      <c r="E846" s="32">
        <f>MA1SONY[[#This Row],[Adj Close]]-MA1SONY[[#This Row],[Naive Trend ]]</f>
        <v>1.09020000000001</v>
      </c>
      <c r="F846" s="22">
        <f t="shared" si="65"/>
        <v>1.188536040000022</v>
      </c>
      <c r="G846" s="22">
        <f>ABS(MA1SONY[[#This Row],[Erorr 1]])</f>
        <v>1.09020000000001</v>
      </c>
      <c r="H846" s="33">
        <f>MA1SONY[[#This Row],[Abs Erorr 1]]/MA1SONY[[#This Row],[Adj Close]]</f>
        <v>6.9211928677812822E-3</v>
      </c>
      <c r="I846" s="31">
        <f t="shared" si="68"/>
        <v>156.76296666666664</v>
      </c>
      <c r="J846" s="34">
        <f>(MA1SONY[[#This Row],[Adj Close]]-MA1SONY[[#This Row],[3-MA]])</f>
        <v>0.7532333333333554</v>
      </c>
      <c r="K846" s="18">
        <f t="shared" si="67"/>
        <v>0.56736045444447769</v>
      </c>
      <c r="L846" s="18">
        <f>ABS(MA1SONY[[#This Row],[Erorr 2]])</f>
        <v>0.7532333333333554</v>
      </c>
      <c r="M846" s="33">
        <f>MA1SONY[[#This Row],[Abs Erorr 2]]/MA1SONY[[#This Row],[Adj Close]]</f>
        <v>4.7819420055420043E-3</v>
      </c>
      <c r="N846" s="31">
        <f t="shared" si="69"/>
        <v>155.00048333333334</v>
      </c>
      <c r="O846" s="35">
        <f>MA1SONY[[#This Row],[Adj Close]]-MA1SONY[[#This Row],[6-MA]]</f>
        <v>2.5157166666666626</v>
      </c>
      <c r="P846" s="18">
        <f>(MA1SONY[[#This Row],[Adj Close]]-N846)^2</f>
        <v>6.3288303469444243</v>
      </c>
      <c r="Q846" s="18">
        <f>ABS(MA1SONY[[#This Row],[Erorr 3]])</f>
        <v>2.5157166666666626</v>
      </c>
      <c r="R846" s="36">
        <f>MA1SONY[[#This Row],[Abs Erorr 3]]/MA1SONY[[#This Row],[Adj Close]]</f>
        <v>1.5971161484765774E-2</v>
      </c>
    </row>
    <row r="847" spans="2:18">
      <c r="B847" s="26">
        <v>45009.291666666664</v>
      </c>
      <c r="C847" s="22">
        <v>158.8245</v>
      </c>
      <c r="D847" s="31">
        <f t="shared" si="66"/>
        <v>157.5162</v>
      </c>
      <c r="E847" s="32">
        <f>MA1SONY[[#This Row],[Adj Close]]-MA1SONY[[#This Row],[Naive Trend ]]</f>
        <v>1.3083000000000027</v>
      </c>
      <c r="F847" s="22">
        <f t="shared" si="65"/>
        <v>1.7116488900000071</v>
      </c>
      <c r="G847" s="22">
        <f>ABS(MA1SONY[[#This Row],[Erorr 1]])</f>
        <v>1.3083000000000027</v>
      </c>
      <c r="H847" s="33">
        <f>MA1SONY[[#This Row],[Abs Erorr 1]]/MA1SONY[[#This Row],[Adj Close]]</f>
        <v>8.2373941048138211E-3</v>
      </c>
      <c r="I847" s="31">
        <f t="shared" si="68"/>
        <v>157.26843333333332</v>
      </c>
      <c r="J847" s="34">
        <f>(MA1SONY[[#This Row],[Adj Close]]-MA1SONY[[#This Row],[3-MA]])</f>
        <v>1.5560666666666805</v>
      </c>
      <c r="K847" s="18">
        <f t="shared" si="67"/>
        <v>2.4213434711111539</v>
      </c>
      <c r="L847" s="18">
        <f>ABS(MA1SONY[[#This Row],[Erorr 2]])</f>
        <v>1.5560666666666805</v>
      </c>
      <c r="M847" s="33">
        <f>MA1SONY[[#This Row],[Abs Erorr 2]]/MA1SONY[[#This Row],[Adj Close]]</f>
        <v>9.7973969171423828E-3</v>
      </c>
      <c r="N847" s="31">
        <f t="shared" si="69"/>
        <v>155.98166666666665</v>
      </c>
      <c r="O847" s="35">
        <f>MA1SONY[[#This Row],[Adj Close]]-MA1SONY[[#This Row],[6-MA]]</f>
        <v>2.8428333333333455</v>
      </c>
      <c r="P847" s="18">
        <f>(MA1SONY[[#This Row],[Adj Close]]-N847)^2</f>
        <v>8.0817013611111808</v>
      </c>
      <c r="Q847" s="18">
        <f>ABS(MA1SONY[[#This Row],[Erorr 3]])</f>
        <v>2.8428333333333455</v>
      </c>
      <c r="R847" s="36">
        <f>MA1SONY[[#This Row],[Abs Erorr 3]]/MA1SONY[[#This Row],[Adj Close]]</f>
        <v>1.7899211603583487E-2</v>
      </c>
    </row>
    <row r="848" spans="2:18">
      <c r="B848" s="26">
        <v>45012.291666666664</v>
      </c>
      <c r="C848" s="22">
        <v>156.87200000000001</v>
      </c>
      <c r="D848" s="31">
        <f t="shared" si="66"/>
        <v>158.8245</v>
      </c>
      <c r="E848" s="32">
        <f>MA1SONY[[#This Row],[Adj Close]]-MA1SONY[[#This Row],[Naive Trend ]]</f>
        <v>-1.9524999999999864</v>
      </c>
      <c r="F848" s="22">
        <f t="shared" si="65"/>
        <v>3.8122562499999466</v>
      </c>
      <c r="G848" s="22">
        <f>ABS(MA1SONY[[#This Row],[Erorr 1]])</f>
        <v>1.9524999999999864</v>
      </c>
      <c r="H848" s="33">
        <f>MA1SONY[[#This Row],[Abs Erorr 1]]/MA1SONY[[#This Row],[Adj Close]]</f>
        <v>1.2446453159263515E-2</v>
      </c>
      <c r="I848" s="31">
        <f t="shared" si="68"/>
        <v>157.5889</v>
      </c>
      <c r="J848" s="34">
        <f>(MA1SONY[[#This Row],[Adj Close]]-MA1SONY[[#This Row],[3-MA]])</f>
        <v>-0.71689999999998122</v>
      </c>
      <c r="K848" s="18">
        <f t="shared" si="67"/>
        <v>0.51394560999997307</v>
      </c>
      <c r="L848" s="18">
        <f>ABS(MA1SONY[[#This Row],[Erorr 2]])</f>
        <v>0.71689999999998122</v>
      </c>
      <c r="M848" s="33">
        <f>MA1SONY[[#This Row],[Abs Erorr 2]]/MA1SONY[[#This Row],[Adj Close]]</f>
        <v>4.5699678718954381E-3</v>
      </c>
      <c r="N848" s="31">
        <f t="shared" si="69"/>
        <v>156.70846666666668</v>
      </c>
      <c r="O848" s="35">
        <f>MA1SONY[[#This Row],[Adj Close]]-MA1SONY[[#This Row],[6-MA]]</f>
        <v>0.16353333333333353</v>
      </c>
      <c r="P848" s="18">
        <f>(MA1SONY[[#This Row],[Adj Close]]-N848)^2</f>
        <v>2.6743151111111176E-2</v>
      </c>
      <c r="Q848" s="18">
        <f>ABS(MA1SONY[[#This Row],[Erorr 3]])</f>
        <v>0.16353333333333353</v>
      </c>
      <c r="R848" s="36">
        <f>MA1SONY[[#This Row],[Abs Erorr 3]]/MA1SONY[[#This Row],[Adj Close]]</f>
        <v>1.0424634946538166E-3</v>
      </c>
    </row>
    <row r="849" spans="2:18">
      <c r="B849" s="26">
        <v>45013.291666666664</v>
      </c>
      <c r="C849" s="22">
        <v>156.24760000000001</v>
      </c>
      <c r="D849" s="31">
        <f t="shared" si="66"/>
        <v>156.87200000000001</v>
      </c>
      <c r="E849" s="32">
        <f>MA1SONY[[#This Row],[Adj Close]]-MA1SONY[[#This Row],[Naive Trend ]]</f>
        <v>-0.6244000000000085</v>
      </c>
      <c r="F849" s="22">
        <f t="shared" si="65"/>
        <v>0.38987536000001061</v>
      </c>
      <c r="G849" s="22">
        <f>ABS(MA1SONY[[#This Row],[Erorr 1]])</f>
        <v>0.6244000000000085</v>
      </c>
      <c r="H849" s="33">
        <f>MA1SONY[[#This Row],[Abs Erorr 1]]/MA1SONY[[#This Row],[Adj Close]]</f>
        <v>3.9962213819604809E-3</v>
      </c>
      <c r="I849" s="31">
        <f t="shared" si="68"/>
        <v>157.73756666666665</v>
      </c>
      <c r="J849" s="34">
        <f>(MA1SONY[[#This Row],[Adj Close]]-MA1SONY[[#This Row],[3-MA]])</f>
        <v>-1.4899666666666462</v>
      </c>
      <c r="K849" s="18">
        <f t="shared" si="67"/>
        <v>2.2200006677777169</v>
      </c>
      <c r="L849" s="18">
        <f>ABS(MA1SONY[[#This Row],[Erorr 2]])</f>
        <v>1.4899666666666462</v>
      </c>
      <c r="M849" s="33">
        <f>MA1SONY[[#This Row],[Abs Erorr 2]]/MA1SONY[[#This Row],[Adj Close]]</f>
        <v>9.5359331385995449E-3</v>
      </c>
      <c r="N849" s="31">
        <f t="shared" si="69"/>
        <v>157.25026666666668</v>
      </c>
      <c r="O849" s="35">
        <f>MA1SONY[[#This Row],[Adj Close]]-MA1SONY[[#This Row],[6-MA]]</f>
        <v>-1.0026666666666699</v>
      </c>
      <c r="P849" s="18">
        <f>(MA1SONY[[#This Row],[Adj Close]]-N849)^2</f>
        <v>1.0053404444444509</v>
      </c>
      <c r="Q849" s="18">
        <f>ABS(MA1SONY[[#This Row],[Erorr 3]])</f>
        <v>1.0026666666666699</v>
      </c>
      <c r="R849" s="36">
        <f>MA1SONY[[#This Row],[Abs Erorr 3]]/MA1SONY[[#This Row],[Adj Close]]</f>
        <v>6.4171652343246862E-3</v>
      </c>
    </row>
    <row r="850" spans="2:18">
      <c r="B850" s="26">
        <v>45014.291666666664</v>
      </c>
      <c r="C850" s="22">
        <v>159.3399</v>
      </c>
      <c r="D850" s="31">
        <f t="shared" si="66"/>
        <v>156.24760000000001</v>
      </c>
      <c r="E850" s="32">
        <f>MA1SONY[[#This Row],[Adj Close]]-MA1SONY[[#This Row],[Naive Trend ]]</f>
        <v>3.0922999999999945</v>
      </c>
      <c r="F850" s="22">
        <f t="shared" si="65"/>
        <v>9.5623192899999658</v>
      </c>
      <c r="G850" s="22">
        <f>ABS(MA1SONY[[#This Row],[Erorr 1]])</f>
        <v>3.0922999999999945</v>
      </c>
      <c r="H850" s="33">
        <f>MA1SONY[[#This Row],[Abs Erorr 1]]/MA1SONY[[#This Row],[Adj Close]]</f>
        <v>1.9406940759972829E-2</v>
      </c>
      <c r="I850" s="31">
        <f t="shared" si="68"/>
        <v>157.31470000000002</v>
      </c>
      <c r="J850" s="34">
        <f>(MA1SONY[[#This Row],[Adj Close]]-MA1SONY[[#This Row],[3-MA]])</f>
        <v>2.0251999999999839</v>
      </c>
      <c r="K850" s="18">
        <f t="shared" si="67"/>
        <v>4.1014350399999344</v>
      </c>
      <c r="L850" s="18">
        <f>ABS(MA1SONY[[#This Row],[Erorr 2]])</f>
        <v>2.0251999999999839</v>
      </c>
      <c r="M850" s="33">
        <f>MA1SONY[[#This Row],[Abs Erorr 2]]/MA1SONY[[#This Row],[Adj Close]]</f>
        <v>1.2709936431490066E-2</v>
      </c>
      <c r="N850" s="31">
        <f t="shared" si="69"/>
        <v>157.29156666666668</v>
      </c>
      <c r="O850" s="35">
        <f>MA1SONY[[#This Row],[Adj Close]]-MA1SONY[[#This Row],[6-MA]]</f>
        <v>2.0483333333333178</v>
      </c>
      <c r="P850" s="18">
        <f>(MA1SONY[[#This Row],[Adj Close]]-N850)^2</f>
        <v>4.1956694444443805</v>
      </c>
      <c r="Q850" s="18">
        <f>ABS(MA1SONY[[#This Row],[Erorr 3]])</f>
        <v>2.0483333333333178</v>
      </c>
      <c r="R850" s="36">
        <f>MA1SONY[[#This Row],[Abs Erorr 3]]/MA1SONY[[#This Row],[Adj Close]]</f>
        <v>1.285511873255423E-2</v>
      </c>
    </row>
    <row r="851" spans="2:18">
      <c r="B851" s="26">
        <v>45015.291666666664</v>
      </c>
      <c r="C851" s="22">
        <v>160.91569999999999</v>
      </c>
      <c r="D851" s="31">
        <f t="shared" si="66"/>
        <v>159.3399</v>
      </c>
      <c r="E851" s="32">
        <f>MA1SONY[[#This Row],[Adj Close]]-MA1SONY[[#This Row],[Naive Trend ]]</f>
        <v>1.5757999999999868</v>
      </c>
      <c r="F851" s="22">
        <f t="shared" si="65"/>
        <v>2.4831456399999583</v>
      </c>
      <c r="G851" s="22">
        <f>ABS(MA1SONY[[#This Row],[Erorr 1]])</f>
        <v>1.5757999999999868</v>
      </c>
      <c r="H851" s="33">
        <f>MA1SONY[[#This Row],[Abs Erorr 1]]/MA1SONY[[#This Row],[Adj Close]]</f>
        <v>9.7927051244843539E-3</v>
      </c>
      <c r="I851" s="31">
        <f t="shared" si="68"/>
        <v>157.48650000000001</v>
      </c>
      <c r="J851" s="34">
        <f>(MA1SONY[[#This Row],[Adj Close]]-MA1SONY[[#This Row],[3-MA]])</f>
        <v>3.4291999999999803</v>
      </c>
      <c r="K851" s="18">
        <f t="shared" si="67"/>
        <v>11.759412639999864</v>
      </c>
      <c r="L851" s="18">
        <f>ABS(MA1SONY[[#This Row],[Erorr 2]])</f>
        <v>3.4291999999999803</v>
      </c>
      <c r="M851" s="33">
        <f>MA1SONY[[#This Row],[Abs Erorr 2]]/MA1SONY[[#This Row],[Adj Close]]</f>
        <v>2.1310537132175296E-2</v>
      </c>
      <c r="N851" s="31">
        <f t="shared" si="69"/>
        <v>157.5377</v>
      </c>
      <c r="O851" s="35">
        <f>MA1SONY[[#This Row],[Adj Close]]-MA1SONY[[#This Row],[6-MA]]</f>
        <v>3.3779999999999859</v>
      </c>
      <c r="P851" s="18">
        <f>(MA1SONY[[#This Row],[Adj Close]]-N851)^2</f>
        <v>11.410883999999905</v>
      </c>
      <c r="Q851" s="18">
        <f>ABS(MA1SONY[[#This Row],[Erorr 3]])</f>
        <v>3.3779999999999859</v>
      </c>
      <c r="R851" s="36">
        <f>MA1SONY[[#This Row],[Abs Erorr 3]]/MA1SONY[[#This Row],[Adj Close]]</f>
        <v>2.0992358110488822E-2</v>
      </c>
    </row>
    <row r="852" spans="2:18">
      <c r="B852" s="26">
        <v>45016.291666666664</v>
      </c>
      <c r="C852" s="22">
        <v>163.4331</v>
      </c>
      <c r="D852" s="31">
        <f t="shared" si="66"/>
        <v>160.91569999999999</v>
      </c>
      <c r="E852" s="32">
        <f>MA1SONY[[#This Row],[Adj Close]]-MA1SONY[[#This Row],[Naive Trend ]]</f>
        <v>2.5174000000000092</v>
      </c>
      <c r="F852" s="22">
        <f t="shared" si="65"/>
        <v>6.3373027600000462</v>
      </c>
      <c r="G852" s="22">
        <f>ABS(MA1SONY[[#This Row],[Erorr 1]])</f>
        <v>2.5174000000000092</v>
      </c>
      <c r="H852" s="33">
        <f>MA1SONY[[#This Row],[Abs Erorr 1]]/MA1SONY[[#This Row],[Adj Close]]</f>
        <v>1.5403244507997519E-2</v>
      </c>
      <c r="I852" s="31">
        <f t="shared" si="68"/>
        <v>158.83439999999999</v>
      </c>
      <c r="J852" s="34">
        <f>(MA1SONY[[#This Row],[Adj Close]]-MA1SONY[[#This Row],[3-MA]])</f>
        <v>4.598700000000008</v>
      </c>
      <c r="K852" s="18">
        <f t="shared" si="67"/>
        <v>21.148041690000074</v>
      </c>
      <c r="L852" s="18">
        <f>ABS(MA1SONY[[#This Row],[Erorr 2]])</f>
        <v>4.598700000000008</v>
      </c>
      <c r="M852" s="33">
        <f>MA1SONY[[#This Row],[Abs Erorr 2]]/MA1SONY[[#This Row],[Adj Close]]</f>
        <v>2.8138118900027032E-2</v>
      </c>
      <c r="N852" s="31">
        <f t="shared" si="69"/>
        <v>158.28598333333332</v>
      </c>
      <c r="O852" s="35">
        <f>MA1SONY[[#This Row],[Adj Close]]-MA1SONY[[#This Row],[6-MA]]</f>
        <v>5.1471166666666761</v>
      </c>
      <c r="P852" s="18">
        <f>(MA1SONY[[#This Row],[Adj Close]]-N852)^2</f>
        <v>26.492809980277876</v>
      </c>
      <c r="Q852" s="18">
        <f>ABS(MA1SONY[[#This Row],[Erorr 3]])</f>
        <v>5.1471166666666761</v>
      </c>
      <c r="R852" s="36">
        <f>MA1SONY[[#This Row],[Abs Erorr 3]]/MA1SONY[[#This Row],[Adj Close]]</f>
        <v>3.1493722303907082E-2</v>
      </c>
    </row>
    <row r="853" spans="2:18">
      <c r="B853" s="26">
        <v>45019.291666666664</v>
      </c>
      <c r="C853" s="22">
        <v>164.6918</v>
      </c>
      <c r="D853" s="31">
        <f t="shared" si="66"/>
        <v>163.4331</v>
      </c>
      <c r="E853" s="32">
        <f>MA1SONY[[#This Row],[Adj Close]]-MA1SONY[[#This Row],[Naive Trend ]]</f>
        <v>1.2587000000000046</v>
      </c>
      <c r="F853" s="22">
        <f t="shared" si="65"/>
        <v>1.5843256900000116</v>
      </c>
      <c r="G853" s="22">
        <f>ABS(MA1SONY[[#This Row],[Erorr 1]])</f>
        <v>1.2587000000000046</v>
      </c>
      <c r="H853" s="33">
        <f>MA1SONY[[#This Row],[Abs Erorr 1]]/MA1SONY[[#This Row],[Adj Close]]</f>
        <v>7.6427605988883757E-3</v>
      </c>
      <c r="I853" s="31">
        <f t="shared" si="68"/>
        <v>161.22956666666664</v>
      </c>
      <c r="J853" s="34">
        <f>(MA1SONY[[#This Row],[Adj Close]]-MA1SONY[[#This Row],[3-MA]])</f>
        <v>3.4622333333333586</v>
      </c>
      <c r="K853" s="18">
        <f t="shared" si="67"/>
        <v>11.98705965444462</v>
      </c>
      <c r="L853" s="18">
        <f>ABS(MA1SONY[[#This Row],[Erorr 2]])</f>
        <v>3.4622333333333586</v>
      </c>
      <c r="M853" s="33">
        <f>MA1SONY[[#This Row],[Abs Erorr 2]]/MA1SONY[[#This Row],[Adj Close]]</f>
        <v>2.1022499804685835E-2</v>
      </c>
      <c r="N853" s="31">
        <f t="shared" si="69"/>
        <v>159.27213333333336</v>
      </c>
      <c r="O853" s="35">
        <f>MA1SONY[[#This Row],[Adj Close]]-MA1SONY[[#This Row],[6-MA]]</f>
        <v>5.4196666666666431</v>
      </c>
      <c r="P853" s="18">
        <f>(MA1SONY[[#This Row],[Adj Close]]-N853)^2</f>
        <v>29.372786777777524</v>
      </c>
      <c r="Q853" s="18">
        <f>ABS(MA1SONY[[#This Row],[Erorr 3]])</f>
        <v>5.4196666666666431</v>
      </c>
      <c r="R853" s="36">
        <f>MA1SONY[[#This Row],[Abs Erorr 3]]/MA1SONY[[#This Row],[Adj Close]]</f>
        <v>3.2907932675862693E-2</v>
      </c>
    </row>
    <row r="854" spans="2:18">
      <c r="B854" s="26">
        <v>45020.291666666664</v>
      </c>
      <c r="C854" s="22">
        <v>164.1566</v>
      </c>
      <c r="D854" s="31">
        <f t="shared" si="66"/>
        <v>164.6918</v>
      </c>
      <c r="E854" s="32">
        <f>MA1SONY[[#This Row],[Adj Close]]-MA1SONY[[#This Row],[Naive Trend ]]</f>
        <v>-0.53520000000000323</v>
      </c>
      <c r="F854" s="22">
        <f t="shared" si="65"/>
        <v>0.28643904000000348</v>
      </c>
      <c r="G854" s="22">
        <f>ABS(MA1SONY[[#This Row],[Erorr 1]])</f>
        <v>0.53520000000000323</v>
      </c>
      <c r="H854" s="33">
        <f>MA1SONY[[#This Row],[Abs Erorr 1]]/MA1SONY[[#This Row],[Adj Close]]</f>
        <v>3.2603014438652069E-3</v>
      </c>
      <c r="I854" s="31">
        <f t="shared" si="68"/>
        <v>163.01353333333333</v>
      </c>
      <c r="J854" s="34">
        <f>(MA1SONY[[#This Row],[Adj Close]]-MA1SONY[[#This Row],[3-MA]])</f>
        <v>1.1430666666666696</v>
      </c>
      <c r="K854" s="18">
        <f t="shared" si="67"/>
        <v>1.3066014044444512</v>
      </c>
      <c r="L854" s="18">
        <f>ABS(MA1SONY[[#This Row],[Erorr 2]])</f>
        <v>1.1430666666666696</v>
      </c>
      <c r="M854" s="33">
        <f>MA1SONY[[#This Row],[Abs Erorr 2]]/MA1SONY[[#This Row],[Adj Close]]</f>
        <v>6.9632696258735234E-3</v>
      </c>
      <c r="N854" s="31">
        <f t="shared" si="69"/>
        <v>160.25001666666665</v>
      </c>
      <c r="O854" s="35">
        <f>MA1SONY[[#This Row],[Adj Close]]-MA1SONY[[#This Row],[6-MA]]</f>
        <v>3.9065833333333444</v>
      </c>
      <c r="P854" s="18">
        <f>(MA1SONY[[#This Row],[Adj Close]]-N854)^2</f>
        <v>15.261393340277865</v>
      </c>
      <c r="Q854" s="18">
        <f>ABS(MA1SONY[[#This Row],[Erorr 3]])</f>
        <v>3.9065833333333444</v>
      </c>
      <c r="R854" s="36">
        <f>MA1SONY[[#This Row],[Abs Erorr 3]]/MA1SONY[[#This Row],[Adj Close]]</f>
        <v>2.3797905983270515E-2</v>
      </c>
    </row>
    <row r="855" spans="2:18">
      <c r="B855" s="26">
        <v>45021.291666666664</v>
      </c>
      <c r="C855" s="22">
        <v>162.30330000000001</v>
      </c>
      <c r="D855" s="31">
        <f t="shared" si="66"/>
        <v>164.1566</v>
      </c>
      <c r="E855" s="32">
        <f>MA1SONY[[#This Row],[Adj Close]]-MA1SONY[[#This Row],[Naive Trend ]]</f>
        <v>-1.8532999999999902</v>
      </c>
      <c r="F855" s="22">
        <f t="shared" si="65"/>
        <v>3.4347208899999635</v>
      </c>
      <c r="G855" s="22">
        <f>ABS(MA1SONY[[#This Row],[Erorr 1]])</f>
        <v>1.8532999999999902</v>
      </c>
      <c r="H855" s="33">
        <f>MA1SONY[[#This Row],[Abs Erorr 1]]/MA1SONY[[#This Row],[Adj Close]]</f>
        <v>1.1418745028597632E-2</v>
      </c>
      <c r="I855" s="31">
        <f t="shared" si="68"/>
        <v>164.09383333333335</v>
      </c>
      <c r="J855" s="34">
        <f>(MA1SONY[[#This Row],[Adj Close]]-MA1SONY[[#This Row],[3-MA]])</f>
        <v>-1.7905333333333431</v>
      </c>
      <c r="K855" s="18">
        <f t="shared" si="67"/>
        <v>3.2060096177778128</v>
      </c>
      <c r="L855" s="18">
        <f>ABS(MA1SONY[[#This Row],[Erorr 2]])</f>
        <v>1.7905333333333431</v>
      </c>
      <c r="M855" s="33">
        <f>MA1SONY[[#This Row],[Abs Erorr 2]]/MA1SONY[[#This Row],[Adj Close]]</f>
        <v>1.1032020503177342E-2</v>
      </c>
      <c r="N855" s="31">
        <f t="shared" si="69"/>
        <v>161.46411666666665</v>
      </c>
      <c r="O855" s="35">
        <f>MA1SONY[[#This Row],[Adj Close]]-MA1SONY[[#This Row],[6-MA]]</f>
        <v>0.83918333333335227</v>
      </c>
      <c r="P855" s="18">
        <f>(MA1SONY[[#This Row],[Adj Close]]-N855)^2</f>
        <v>0.70422866694447617</v>
      </c>
      <c r="Q855" s="18">
        <f>ABS(MA1SONY[[#This Row],[Erorr 3]])</f>
        <v>0.83918333333335227</v>
      </c>
      <c r="R855" s="36">
        <f>MA1SONY[[#This Row],[Abs Erorr 3]]/MA1SONY[[#This Row],[Adj Close]]</f>
        <v>5.1704637757417887E-3</v>
      </c>
    </row>
    <row r="856" spans="2:18">
      <c r="B856" s="26">
        <v>45022.291666666664</v>
      </c>
      <c r="C856" s="22">
        <v>163.1953</v>
      </c>
      <c r="D856" s="31">
        <f t="shared" si="66"/>
        <v>162.30330000000001</v>
      </c>
      <c r="E856" s="32">
        <f>MA1SONY[[#This Row],[Adj Close]]-MA1SONY[[#This Row],[Naive Trend ]]</f>
        <v>0.89199999999999591</v>
      </c>
      <c r="F856" s="22">
        <f t="shared" si="65"/>
        <v>0.79566399999999271</v>
      </c>
      <c r="G856" s="22">
        <f>ABS(MA1SONY[[#This Row],[Erorr 1]])</f>
        <v>0.89199999999999591</v>
      </c>
      <c r="H856" s="33">
        <f>MA1SONY[[#This Row],[Abs Erorr 1]]/MA1SONY[[#This Row],[Adj Close]]</f>
        <v>5.4658436854492492E-3</v>
      </c>
      <c r="I856" s="31">
        <f t="shared" si="68"/>
        <v>163.71723333333333</v>
      </c>
      <c r="J856" s="34">
        <f>(MA1SONY[[#This Row],[Adj Close]]-MA1SONY[[#This Row],[3-MA]])</f>
        <v>-0.52193333333332248</v>
      </c>
      <c r="K856" s="18">
        <f t="shared" si="67"/>
        <v>0.2724144044444331</v>
      </c>
      <c r="L856" s="18">
        <f>ABS(MA1SONY[[#This Row],[Erorr 2]])</f>
        <v>0.52193333333332248</v>
      </c>
      <c r="M856" s="33">
        <f>MA1SONY[[#This Row],[Abs Erorr 2]]/MA1SONY[[#This Row],[Adj Close]]</f>
        <v>3.1982130204320988E-3</v>
      </c>
      <c r="N856" s="31">
        <f t="shared" si="69"/>
        <v>162.4734</v>
      </c>
      <c r="O856" s="35">
        <f>MA1SONY[[#This Row],[Adj Close]]-MA1SONY[[#This Row],[6-MA]]</f>
        <v>0.72190000000000509</v>
      </c>
      <c r="P856" s="18">
        <f>(MA1SONY[[#This Row],[Adj Close]]-N856)^2</f>
        <v>0.5211396100000073</v>
      </c>
      <c r="Q856" s="18">
        <f>ABS(MA1SONY[[#This Row],[Erorr 3]])</f>
        <v>0.72190000000000509</v>
      </c>
      <c r="R856" s="36">
        <f>MA1SONY[[#This Row],[Abs Erorr 3]]/MA1SONY[[#This Row],[Adj Close]]</f>
        <v>4.4235342561949097E-3</v>
      </c>
    </row>
    <row r="857" spans="2:18">
      <c r="B857" s="26">
        <v>45026.291666666664</v>
      </c>
      <c r="C857" s="22">
        <v>160.58869999999999</v>
      </c>
      <c r="D857" s="31">
        <f t="shared" si="66"/>
        <v>163.1953</v>
      </c>
      <c r="E857" s="32">
        <f>MA1SONY[[#This Row],[Adj Close]]-MA1SONY[[#This Row],[Naive Trend ]]</f>
        <v>-2.6066000000000145</v>
      </c>
      <c r="F857" s="22">
        <f t="shared" si="65"/>
        <v>6.7943635600000754</v>
      </c>
      <c r="G857" s="22">
        <f>ABS(MA1SONY[[#This Row],[Erorr 1]])</f>
        <v>2.6066000000000145</v>
      </c>
      <c r="H857" s="33">
        <f>MA1SONY[[#This Row],[Abs Erorr 1]]/MA1SONY[[#This Row],[Adj Close]]</f>
        <v>1.6231528121219082E-2</v>
      </c>
      <c r="I857" s="31">
        <f t="shared" si="68"/>
        <v>163.2184</v>
      </c>
      <c r="J857" s="34">
        <f>(MA1SONY[[#This Row],[Adj Close]]-MA1SONY[[#This Row],[3-MA]])</f>
        <v>-2.6297000000000139</v>
      </c>
      <c r="K857" s="18">
        <f t="shared" si="67"/>
        <v>6.9153220900000729</v>
      </c>
      <c r="L857" s="18">
        <f>ABS(MA1SONY[[#This Row],[Erorr 2]])</f>
        <v>2.6297000000000139</v>
      </c>
      <c r="M857" s="33">
        <f>MA1SONY[[#This Row],[Abs Erorr 2]]/MA1SONY[[#This Row],[Adj Close]]</f>
        <v>1.6375373858808336E-2</v>
      </c>
      <c r="N857" s="31">
        <f t="shared" si="69"/>
        <v>163.11596666666665</v>
      </c>
      <c r="O857" s="35">
        <f>MA1SONY[[#This Row],[Adj Close]]-MA1SONY[[#This Row],[6-MA]]</f>
        <v>-2.5272666666666623</v>
      </c>
      <c r="P857" s="18">
        <f>(MA1SONY[[#This Row],[Adj Close]]-N857)^2</f>
        <v>6.3870768044444226</v>
      </c>
      <c r="Q857" s="18">
        <f>ABS(MA1SONY[[#This Row],[Erorr 3]])</f>
        <v>2.5272666666666623</v>
      </c>
      <c r="R857" s="36">
        <f>MA1SONY[[#This Row],[Abs Erorr 3]]/MA1SONY[[#This Row],[Adj Close]]</f>
        <v>1.5737512456771009E-2</v>
      </c>
    </row>
    <row r="858" spans="2:18">
      <c r="B858" s="26">
        <v>45027.291666666664</v>
      </c>
      <c r="C858" s="22">
        <v>159.36959999999999</v>
      </c>
      <c r="D858" s="31">
        <f t="shared" si="66"/>
        <v>160.58869999999999</v>
      </c>
      <c r="E858" s="32">
        <f>MA1SONY[[#This Row],[Adj Close]]-MA1SONY[[#This Row],[Naive Trend ]]</f>
        <v>-1.2190999999999974</v>
      </c>
      <c r="F858" s="22">
        <f t="shared" si="65"/>
        <v>1.4862048099999936</v>
      </c>
      <c r="G858" s="22">
        <f>ABS(MA1SONY[[#This Row],[Erorr 1]])</f>
        <v>1.2190999999999974</v>
      </c>
      <c r="H858" s="33">
        <f>MA1SONY[[#This Row],[Abs Erorr 1]]/MA1SONY[[#This Row],[Adj Close]]</f>
        <v>7.6495140854968419E-3</v>
      </c>
      <c r="I858" s="31">
        <f t="shared" si="68"/>
        <v>162.0291</v>
      </c>
      <c r="J858" s="34">
        <f>(MA1SONY[[#This Row],[Adj Close]]-MA1SONY[[#This Row],[3-MA]])</f>
        <v>-2.6595000000000084</v>
      </c>
      <c r="K858" s="18">
        <f t="shared" si="67"/>
        <v>7.0729402500000447</v>
      </c>
      <c r="L858" s="18">
        <f>ABS(MA1SONY[[#This Row],[Erorr 2]])</f>
        <v>2.6595000000000084</v>
      </c>
      <c r="M858" s="33">
        <f>MA1SONY[[#This Row],[Abs Erorr 2]]/MA1SONY[[#This Row],[Adj Close]]</f>
        <v>1.66876242395037E-2</v>
      </c>
      <c r="N858" s="31">
        <f t="shared" si="69"/>
        <v>163.06146666666669</v>
      </c>
      <c r="O858" s="35">
        <f>MA1SONY[[#This Row],[Adj Close]]-MA1SONY[[#This Row],[6-MA]]</f>
        <v>-3.6918666666666979</v>
      </c>
      <c r="P858" s="18">
        <f>(MA1SONY[[#This Row],[Adj Close]]-N858)^2</f>
        <v>13.629879484444675</v>
      </c>
      <c r="Q858" s="18">
        <f>ABS(MA1SONY[[#This Row],[Erorr 3]])</f>
        <v>3.6918666666666979</v>
      </c>
      <c r="R858" s="36">
        <f>MA1SONY[[#This Row],[Abs Erorr 3]]/MA1SONY[[#This Row],[Adj Close]]</f>
        <v>2.3165438494334542E-2</v>
      </c>
    </row>
    <row r="859" spans="2:18">
      <c r="B859" s="26">
        <v>45028.291666666664</v>
      </c>
      <c r="C859" s="22">
        <v>158.67580000000001</v>
      </c>
      <c r="D859" s="31">
        <f t="shared" si="66"/>
        <v>159.36959999999999</v>
      </c>
      <c r="E859" s="32">
        <f>MA1SONY[[#This Row],[Adj Close]]-MA1SONY[[#This Row],[Naive Trend ]]</f>
        <v>-0.69379999999998176</v>
      </c>
      <c r="F859" s="22">
        <f t="shared" si="65"/>
        <v>0.48135843999997469</v>
      </c>
      <c r="G859" s="22">
        <f>ABS(MA1SONY[[#This Row],[Erorr 1]])</f>
        <v>0.69379999999998176</v>
      </c>
      <c r="H859" s="33">
        <f>MA1SONY[[#This Row],[Abs Erorr 1]]/MA1SONY[[#This Row],[Adj Close]]</f>
        <v>4.3724373849067201E-3</v>
      </c>
      <c r="I859" s="31">
        <f t="shared" si="68"/>
        <v>161.05119999999999</v>
      </c>
      <c r="J859" s="34">
        <f>(MA1SONY[[#This Row],[Adj Close]]-MA1SONY[[#This Row],[3-MA]])</f>
        <v>-2.3753999999999849</v>
      </c>
      <c r="K859" s="18">
        <f t="shared" si="67"/>
        <v>5.642525159999928</v>
      </c>
      <c r="L859" s="18">
        <f>ABS(MA1SONY[[#This Row],[Erorr 2]])</f>
        <v>2.3753999999999849</v>
      </c>
      <c r="M859" s="33">
        <f>MA1SONY[[#This Row],[Abs Erorr 2]]/MA1SONY[[#This Row],[Adj Close]]</f>
        <v>1.4970146676430714E-2</v>
      </c>
      <c r="N859" s="31">
        <f t="shared" si="69"/>
        <v>162.38421666666667</v>
      </c>
      <c r="O859" s="35">
        <f>MA1SONY[[#This Row],[Adj Close]]-MA1SONY[[#This Row],[6-MA]]</f>
        <v>-3.7084166666666647</v>
      </c>
      <c r="P859" s="18">
        <f>(MA1SONY[[#This Row],[Adj Close]]-N859)^2</f>
        <v>13.752354173611096</v>
      </c>
      <c r="Q859" s="18">
        <f>ABS(MA1SONY[[#This Row],[Erorr 3]])</f>
        <v>3.7084166666666647</v>
      </c>
      <c r="R859" s="36">
        <f>MA1SONY[[#This Row],[Abs Erorr 3]]/MA1SONY[[#This Row],[Adj Close]]</f>
        <v>2.3371028642468886E-2</v>
      </c>
    </row>
    <row r="860" spans="2:18">
      <c r="B860" s="26">
        <v>45029.291666666664</v>
      </c>
      <c r="C860" s="22">
        <v>164.0873</v>
      </c>
      <c r="D860" s="31">
        <f t="shared" si="66"/>
        <v>158.67580000000001</v>
      </c>
      <c r="E860" s="32">
        <f>MA1SONY[[#This Row],[Adj Close]]-MA1SONY[[#This Row],[Naive Trend ]]</f>
        <v>5.4114999999999895</v>
      </c>
      <c r="F860" s="22">
        <f t="shared" si="65"/>
        <v>29.284332249999888</v>
      </c>
      <c r="G860" s="22">
        <f>ABS(MA1SONY[[#This Row],[Erorr 1]])</f>
        <v>5.4114999999999895</v>
      </c>
      <c r="H860" s="33">
        <f>MA1SONY[[#This Row],[Abs Erorr 1]]/MA1SONY[[#This Row],[Adj Close]]</f>
        <v>3.297939572410534E-2</v>
      </c>
      <c r="I860" s="31">
        <f t="shared" si="68"/>
        <v>159.54470000000001</v>
      </c>
      <c r="J860" s="34">
        <f>(MA1SONY[[#This Row],[Adj Close]]-MA1SONY[[#This Row],[3-MA]])</f>
        <v>4.5425999999999931</v>
      </c>
      <c r="K860" s="18">
        <f t="shared" si="67"/>
        <v>20.635214759999936</v>
      </c>
      <c r="L860" s="18">
        <f>ABS(MA1SONY[[#This Row],[Erorr 2]])</f>
        <v>4.5425999999999931</v>
      </c>
      <c r="M860" s="33">
        <f>MA1SONY[[#This Row],[Abs Erorr 2]]/MA1SONY[[#This Row],[Adj Close]]</f>
        <v>2.7684043798636416E-2</v>
      </c>
      <c r="N860" s="31">
        <f t="shared" si="69"/>
        <v>161.38155</v>
      </c>
      <c r="O860" s="35">
        <f>MA1SONY[[#This Row],[Adj Close]]-MA1SONY[[#This Row],[6-MA]]</f>
        <v>2.7057499999999948</v>
      </c>
      <c r="P860" s="18">
        <f>(MA1SONY[[#This Row],[Adj Close]]-N860)^2</f>
        <v>7.3210830624999721</v>
      </c>
      <c r="Q860" s="18">
        <f>ABS(MA1SONY[[#This Row],[Erorr 3]])</f>
        <v>2.7057499999999948</v>
      </c>
      <c r="R860" s="36">
        <f>MA1SONY[[#This Row],[Abs Erorr 3]]/MA1SONY[[#This Row],[Adj Close]]</f>
        <v>1.648969786205267E-2</v>
      </c>
    </row>
    <row r="861" spans="2:18">
      <c r="B861" s="26">
        <v>45030.291666666664</v>
      </c>
      <c r="C861" s="22">
        <v>163.74039999999999</v>
      </c>
      <c r="D861" s="31">
        <f t="shared" si="66"/>
        <v>164.0873</v>
      </c>
      <c r="E861" s="32">
        <f>MA1SONY[[#This Row],[Adj Close]]-MA1SONY[[#This Row],[Naive Trend ]]</f>
        <v>-0.34690000000000509</v>
      </c>
      <c r="F861" s="22">
        <f t="shared" si="65"/>
        <v>0.12033961000000354</v>
      </c>
      <c r="G861" s="22">
        <f>ABS(MA1SONY[[#This Row],[Erorr 1]])</f>
        <v>0.34690000000000509</v>
      </c>
      <c r="H861" s="33">
        <f>MA1SONY[[#This Row],[Abs Erorr 1]]/MA1SONY[[#This Row],[Adj Close]]</f>
        <v>2.1185974872420313E-3</v>
      </c>
      <c r="I861" s="31">
        <f t="shared" si="68"/>
        <v>160.71090000000001</v>
      </c>
      <c r="J861" s="34">
        <f>(MA1SONY[[#This Row],[Adj Close]]-MA1SONY[[#This Row],[3-MA]])</f>
        <v>3.0294999999999845</v>
      </c>
      <c r="K861" s="18">
        <f t="shared" si="67"/>
        <v>9.1778702499999056</v>
      </c>
      <c r="L861" s="18">
        <f>ABS(MA1SONY[[#This Row],[Erorr 2]])</f>
        <v>3.0294999999999845</v>
      </c>
      <c r="M861" s="33">
        <f>MA1SONY[[#This Row],[Abs Erorr 2]]/MA1SONY[[#This Row],[Adj Close]]</f>
        <v>1.8501848047274738E-2</v>
      </c>
      <c r="N861" s="31">
        <f t="shared" si="69"/>
        <v>161.37</v>
      </c>
      <c r="O861" s="35">
        <f>MA1SONY[[#This Row],[Adj Close]]-MA1SONY[[#This Row],[6-MA]]</f>
        <v>2.3703999999999894</v>
      </c>
      <c r="P861" s="18">
        <f>(MA1SONY[[#This Row],[Adj Close]]-N861)^2</f>
        <v>5.6187961599999499</v>
      </c>
      <c r="Q861" s="18">
        <f>ABS(MA1SONY[[#This Row],[Erorr 3]])</f>
        <v>2.3703999999999894</v>
      </c>
      <c r="R861" s="36">
        <f>MA1SONY[[#This Row],[Abs Erorr 3]]/MA1SONY[[#This Row],[Adj Close]]</f>
        <v>1.4476573893797679E-2</v>
      </c>
    </row>
    <row r="862" spans="2:18">
      <c r="B862" s="26">
        <v>45033.291666666664</v>
      </c>
      <c r="C862" s="22">
        <v>163.7602</v>
      </c>
      <c r="D862" s="31">
        <f t="shared" si="66"/>
        <v>163.74039999999999</v>
      </c>
      <c r="E862" s="32">
        <f>MA1SONY[[#This Row],[Adj Close]]-MA1SONY[[#This Row],[Naive Trend ]]</f>
        <v>1.9800000000003593E-2</v>
      </c>
      <c r="F862" s="22">
        <f t="shared" si="65"/>
        <v>3.9204000000014227E-4</v>
      </c>
      <c r="G862" s="22">
        <f>ABS(MA1SONY[[#This Row],[Erorr 1]])</f>
        <v>1.9800000000003593E-2</v>
      </c>
      <c r="H862" s="33">
        <f>MA1SONY[[#This Row],[Abs Erorr 1]]/MA1SONY[[#This Row],[Adj Close]]</f>
        <v>1.2090849913473233E-4</v>
      </c>
      <c r="I862" s="31">
        <f t="shared" si="68"/>
        <v>162.16783333333333</v>
      </c>
      <c r="J862" s="34">
        <f>(MA1SONY[[#This Row],[Adj Close]]-MA1SONY[[#This Row],[3-MA]])</f>
        <v>1.5923666666666634</v>
      </c>
      <c r="K862" s="18">
        <f t="shared" si="67"/>
        <v>2.5356316011111004</v>
      </c>
      <c r="L862" s="18">
        <f>ABS(MA1SONY[[#This Row],[Erorr 2]])</f>
        <v>1.5923666666666634</v>
      </c>
      <c r="M862" s="33">
        <f>MA1SONY[[#This Row],[Abs Erorr 2]]/MA1SONY[[#This Row],[Adj Close]]</f>
        <v>9.7237708958993908E-3</v>
      </c>
      <c r="N862" s="31">
        <f t="shared" si="69"/>
        <v>161.60951666666668</v>
      </c>
      <c r="O862" s="35">
        <f>MA1SONY[[#This Row],[Adj Close]]-MA1SONY[[#This Row],[6-MA]]</f>
        <v>2.1506833333333191</v>
      </c>
      <c r="P862" s="18">
        <f>(MA1SONY[[#This Row],[Adj Close]]-N862)^2</f>
        <v>4.625438800277716</v>
      </c>
      <c r="Q862" s="18">
        <f>ABS(MA1SONY[[#This Row],[Erorr 3]])</f>
        <v>2.1506833333333191</v>
      </c>
      <c r="R862" s="36">
        <f>MA1SONY[[#This Row],[Abs Erorr 3]]/MA1SONY[[#This Row],[Adj Close]]</f>
        <v>1.3133125956937761E-2</v>
      </c>
    </row>
    <row r="863" spans="2:18">
      <c r="B863" s="26">
        <v>45034.291666666664</v>
      </c>
      <c r="C863" s="22">
        <v>164.98920000000001</v>
      </c>
      <c r="D863" s="31">
        <f t="shared" si="66"/>
        <v>163.7602</v>
      </c>
      <c r="E863" s="32">
        <f>MA1SONY[[#This Row],[Adj Close]]-MA1SONY[[#This Row],[Naive Trend ]]</f>
        <v>1.2290000000000134</v>
      </c>
      <c r="F863" s="22">
        <f t="shared" si="65"/>
        <v>1.510441000000033</v>
      </c>
      <c r="G863" s="22">
        <f>ABS(MA1SONY[[#This Row],[Erorr 1]])</f>
        <v>1.2290000000000134</v>
      </c>
      <c r="H863" s="33">
        <f>MA1SONY[[#This Row],[Abs Erorr 1]]/MA1SONY[[#This Row],[Adj Close]]</f>
        <v>7.4489724175886259E-3</v>
      </c>
      <c r="I863" s="31">
        <f t="shared" si="68"/>
        <v>163.86263333333332</v>
      </c>
      <c r="J863" s="34">
        <f>(MA1SONY[[#This Row],[Adj Close]]-MA1SONY[[#This Row],[3-MA]])</f>
        <v>1.1265666666666903</v>
      </c>
      <c r="K863" s="18">
        <f t="shared" si="67"/>
        <v>1.2691524544444976</v>
      </c>
      <c r="L863" s="18">
        <f>ABS(MA1SONY[[#This Row],[Erorr 2]])</f>
        <v>1.1265666666666903</v>
      </c>
      <c r="M863" s="33">
        <f>MA1SONY[[#This Row],[Abs Erorr 2]]/MA1SONY[[#This Row],[Adj Close]]</f>
        <v>6.8281236994099624E-3</v>
      </c>
      <c r="N863" s="31">
        <f t="shared" si="69"/>
        <v>161.70366666666666</v>
      </c>
      <c r="O863" s="35">
        <f>MA1SONY[[#This Row],[Adj Close]]-MA1SONY[[#This Row],[6-MA]]</f>
        <v>3.2855333333333476</v>
      </c>
      <c r="P863" s="18">
        <f>(MA1SONY[[#This Row],[Adj Close]]-N863)^2</f>
        <v>10.794729284444537</v>
      </c>
      <c r="Q863" s="18">
        <f>ABS(MA1SONY[[#This Row],[Erorr 3]])</f>
        <v>3.2855333333333476</v>
      </c>
      <c r="R863" s="36">
        <f>MA1SONY[[#This Row],[Abs Erorr 3]]/MA1SONY[[#This Row],[Adj Close]]</f>
        <v>1.9913626669705333E-2</v>
      </c>
    </row>
    <row r="864" spans="2:18">
      <c r="B864" s="26">
        <v>45035.291666666664</v>
      </c>
      <c r="C864" s="22">
        <v>166.13890000000001</v>
      </c>
      <c r="D864" s="31">
        <f t="shared" si="66"/>
        <v>164.98920000000001</v>
      </c>
      <c r="E864" s="32">
        <f>MA1SONY[[#This Row],[Adj Close]]-MA1SONY[[#This Row],[Naive Trend ]]</f>
        <v>1.1496999999999957</v>
      </c>
      <c r="F864" s="22">
        <f t="shared" si="65"/>
        <v>1.3218100899999903</v>
      </c>
      <c r="G864" s="22">
        <f>ABS(MA1SONY[[#This Row],[Erorr 1]])</f>
        <v>1.1496999999999957</v>
      </c>
      <c r="H864" s="33">
        <f>MA1SONY[[#This Row],[Abs Erorr 1]]/MA1SONY[[#This Row],[Adj Close]]</f>
        <v>6.9201132305558525E-3</v>
      </c>
      <c r="I864" s="31">
        <f t="shared" si="68"/>
        <v>164.16326666666666</v>
      </c>
      <c r="J864" s="34">
        <f>(MA1SONY[[#This Row],[Adj Close]]-MA1SONY[[#This Row],[3-MA]])</f>
        <v>1.9756333333333487</v>
      </c>
      <c r="K864" s="18">
        <f t="shared" si="67"/>
        <v>3.9031270677778385</v>
      </c>
      <c r="L864" s="18">
        <f>ABS(MA1SONY[[#This Row],[Erorr 2]])</f>
        <v>1.9756333333333487</v>
      </c>
      <c r="M864" s="33">
        <f>MA1SONY[[#This Row],[Abs Erorr 2]]/MA1SONY[[#This Row],[Adj Close]]</f>
        <v>1.1891455482932346E-2</v>
      </c>
      <c r="N864" s="31">
        <f t="shared" si="69"/>
        <v>162.43708333333333</v>
      </c>
      <c r="O864" s="35">
        <f>MA1SONY[[#This Row],[Adj Close]]-MA1SONY[[#This Row],[6-MA]]</f>
        <v>3.701816666666673</v>
      </c>
      <c r="P864" s="18">
        <f>(MA1SONY[[#This Row],[Adj Close]]-N864)^2</f>
        <v>13.703446633611158</v>
      </c>
      <c r="Q864" s="18">
        <f>ABS(MA1SONY[[#This Row],[Erorr 3]])</f>
        <v>3.701816666666673</v>
      </c>
      <c r="R864" s="36">
        <f>MA1SONY[[#This Row],[Abs Erorr 3]]/MA1SONY[[#This Row],[Adj Close]]</f>
        <v>2.2281456460026355E-2</v>
      </c>
    </row>
    <row r="865" spans="2:18">
      <c r="B865" s="26">
        <v>45036.291666666664</v>
      </c>
      <c r="C865" s="22">
        <v>165.16759999999999</v>
      </c>
      <c r="D865" s="31">
        <f t="shared" si="66"/>
        <v>166.13890000000001</v>
      </c>
      <c r="E865" s="32">
        <f>MA1SONY[[#This Row],[Adj Close]]-MA1SONY[[#This Row],[Naive Trend ]]</f>
        <v>-0.9713000000000136</v>
      </c>
      <c r="F865" s="22">
        <f t="shared" si="65"/>
        <v>0.94342369000002646</v>
      </c>
      <c r="G865" s="22">
        <f>ABS(MA1SONY[[#This Row],[Erorr 1]])</f>
        <v>0.9713000000000136</v>
      </c>
      <c r="H865" s="33">
        <f>MA1SONY[[#This Row],[Abs Erorr 1]]/MA1SONY[[#This Row],[Adj Close]]</f>
        <v>5.8806933078885543E-3</v>
      </c>
      <c r="I865" s="31">
        <f t="shared" si="68"/>
        <v>164.96276666666668</v>
      </c>
      <c r="J865" s="34">
        <f>(MA1SONY[[#This Row],[Adj Close]]-MA1SONY[[#This Row],[3-MA]])</f>
        <v>0.20483333333331188</v>
      </c>
      <c r="K865" s="18">
        <f t="shared" si="67"/>
        <v>4.1956694444435658E-2</v>
      </c>
      <c r="L865" s="18">
        <f>ABS(MA1SONY[[#This Row],[Erorr 2]])</f>
        <v>0.20483333333331188</v>
      </c>
      <c r="M865" s="33">
        <f>MA1SONY[[#This Row],[Abs Erorr 2]]/MA1SONY[[#This Row],[Adj Close]]</f>
        <v>1.2401544451412499E-3</v>
      </c>
      <c r="N865" s="31">
        <f t="shared" si="69"/>
        <v>163.56530000000001</v>
      </c>
      <c r="O865" s="35">
        <f>MA1SONY[[#This Row],[Adj Close]]-MA1SONY[[#This Row],[6-MA]]</f>
        <v>1.6022999999999854</v>
      </c>
      <c r="P865" s="18">
        <f>(MA1SONY[[#This Row],[Adj Close]]-N865)^2</f>
        <v>2.5673652899999531</v>
      </c>
      <c r="Q865" s="18">
        <f>ABS(MA1SONY[[#This Row],[Erorr 3]])</f>
        <v>1.6022999999999854</v>
      </c>
      <c r="R865" s="36">
        <f>MA1SONY[[#This Row],[Abs Erorr 3]]/MA1SONY[[#This Row],[Adj Close]]</f>
        <v>9.7010551706265963E-3</v>
      </c>
    </row>
    <row r="866" spans="2:18">
      <c r="B866" s="26">
        <v>45037.291666666664</v>
      </c>
      <c r="C866" s="22">
        <v>163.5521</v>
      </c>
      <c r="D866" s="31">
        <f t="shared" si="66"/>
        <v>165.16759999999999</v>
      </c>
      <c r="E866" s="32">
        <f>MA1SONY[[#This Row],[Adj Close]]-MA1SONY[[#This Row],[Naive Trend ]]</f>
        <v>-1.6154999999999973</v>
      </c>
      <c r="F866" s="22">
        <f t="shared" si="65"/>
        <v>2.6098402499999911</v>
      </c>
      <c r="G866" s="22">
        <f>ABS(MA1SONY[[#This Row],[Erorr 1]])</f>
        <v>1.6154999999999973</v>
      </c>
      <c r="H866" s="33">
        <f>MA1SONY[[#This Row],[Abs Erorr 1]]/MA1SONY[[#This Row],[Adj Close]]</f>
        <v>9.8775864082454295E-3</v>
      </c>
      <c r="I866" s="31">
        <f t="shared" si="68"/>
        <v>165.43190000000001</v>
      </c>
      <c r="J866" s="34">
        <f>(MA1SONY[[#This Row],[Adj Close]]-MA1SONY[[#This Row],[3-MA]])</f>
        <v>-1.8798000000000172</v>
      </c>
      <c r="K866" s="18">
        <f t="shared" si="67"/>
        <v>3.5336480400000649</v>
      </c>
      <c r="L866" s="18">
        <f>ABS(MA1SONY[[#This Row],[Erorr 2]])</f>
        <v>1.8798000000000172</v>
      </c>
      <c r="M866" s="33">
        <f>MA1SONY[[#This Row],[Abs Erorr 2]]/MA1SONY[[#This Row],[Adj Close]]</f>
        <v>1.1493585224524891E-2</v>
      </c>
      <c r="N866" s="31">
        <f t="shared" si="69"/>
        <v>164.64726666666667</v>
      </c>
      <c r="O866" s="35">
        <f>MA1SONY[[#This Row],[Adj Close]]-MA1SONY[[#This Row],[6-MA]]</f>
        <v>-1.0951666666666711</v>
      </c>
      <c r="P866" s="18">
        <f>(MA1SONY[[#This Row],[Adj Close]]-N866)^2</f>
        <v>1.1993900277777874</v>
      </c>
      <c r="Q866" s="18">
        <f>ABS(MA1SONY[[#This Row],[Erorr 3]])</f>
        <v>1.0951666666666711</v>
      </c>
      <c r="R866" s="36">
        <f>MA1SONY[[#This Row],[Abs Erorr 3]]/MA1SONY[[#This Row],[Adj Close]]</f>
        <v>6.6961333218385523E-3</v>
      </c>
    </row>
    <row r="867" spans="2:18">
      <c r="B867" s="26">
        <v>45040.291666666664</v>
      </c>
      <c r="C867" s="22">
        <v>163.85929999999999</v>
      </c>
      <c r="D867" s="31">
        <f t="shared" si="66"/>
        <v>163.5521</v>
      </c>
      <c r="E867" s="32">
        <f>MA1SONY[[#This Row],[Adj Close]]-MA1SONY[[#This Row],[Naive Trend ]]</f>
        <v>0.30719999999999459</v>
      </c>
      <c r="F867" s="22">
        <f t="shared" si="65"/>
        <v>9.4371839999996682E-2</v>
      </c>
      <c r="G867" s="22">
        <f>ABS(MA1SONY[[#This Row],[Erorr 1]])</f>
        <v>0.30719999999999459</v>
      </c>
      <c r="H867" s="33">
        <f>MA1SONY[[#This Row],[Abs Erorr 1]]/MA1SONY[[#This Row],[Adj Close]]</f>
        <v>1.8747791550433488E-3</v>
      </c>
      <c r="I867" s="31">
        <f t="shared" si="68"/>
        <v>164.95286666666667</v>
      </c>
      <c r="J867" s="34">
        <f>(MA1SONY[[#This Row],[Adj Close]]-MA1SONY[[#This Row],[3-MA]])</f>
        <v>-1.0935666666666748</v>
      </c>
      <c r="K867" s="18">
        <f t="shared" si="67"/>
        <v>1.1958880544444621</v>
      </c>
      <c r="L867" s="18">
        <f>ABS(MA1SONY[[#This Row],[Erorr 2]])</f>
        <v>1.0935666666666748</v>
      </c>
      <c r="M867" s="33">
        <f>MA1SONY[[#This Row],[Abs Erorr 2]]/MA1SONY[[#This Row],[Adj Close]]</f>
        <v>6.6738150759015503E-3</v>
      </c>
      <c r="N867" s="31">
        <f t="shared" si="69"/>
        <v>164.55806666666666</v>
      </c>
      <c r="O867" s="35">
        <f>MA1SONY[[#This Row],[Adj Close]]-MA1SONY[[#This Row],[6-MA]]</f>
        <v>-0.6987666666666712</v>
      </c>
      <c r="P867" s="18">
        <f>(MA1SONY[[#This Row],[Adj Close]]-N867)^2</f>
        <v>0.48827485444445079</v>
      </c>
      <c r="Q867" s="18">
        <f>ABS(MA1SONY[[#This Row],[Erorr 3]])</f>
        <v>0.6987666666666712</v>
      </c>
      <c r="R867" s="36">
        <f>MA1SONY[[#This Row],[Abs Erorr 3]]/MA1SONY[[#This Row],[Adj Close]]</f>
        <v>4.2644309274278069E-3</v>
      </c>
    </row>
    <row r="868" spans="2:18">
      <c r="B868" s="26">
        <v>45041.291666666664</v>
      </c>
      <c r="C868" s="22">
        <v>162.31319999999999</v>
      </c>
      <c r="D868" s="31">
        <f t="shared" si="66"/>
        <v>163.85929999999999</v>
      </c>
      <c r="E868" s="32">
        <f>MA1SONY[[#This Row],[Adj Close]]-MA1SONY[[#This Row],[Naive Trend ]]</f>
        <v>-1.5460999999999956</v>
      </c>
      <c r="F868" s="22">
        <f t="shared" si="65"/>
        <v>2.3904252099999863</v>
      </c>
      <c r="G868" s="22">
        <f>ABS(MA1SONY[[#This Row],[Erorr 1]])</f>
        <v>1.5460999999999956</v>
      </c>
      <c r="H868" s="33">
        <f>MA1SONY[[#This Row],[Abs Erorr 1]]/MA1SONY[[#This Row],[Adj Close]]</f>
        <v>9.5254113651877699E-3</v>
      </c>
      <c r="I868" s="31">
        <f t="shared" si="68"/>
        <v>164.19299999999998</v>
      </c>
      <c r="J868" s="34">
        <f>(MA1SONY[[#This Row],[Adj Close]]-MA1SONY[[#This Row],[3-MA]])</f>
        <v>-1.8797999999999888</v>
      </c>
      <c r="K868" s="18">
        <f t="shared" si="67"/>
        <v>3.5336480399999579</v>
      </c>
      <c r="L868" s="18">
        <f>ABS(MA1SONY[[#This Row],[Erorr 2]])</f>
        <v>1.8797999999999888</v>
      </c>
      <c r="M868" s="33">
        <f>MA1SONY[[#This Row],[Abs Erorr 2]]/MA1SONY[[#This Row],[Adj Close]]</f>
        <v>1.1581313164918127E-2</v>
      </c>
      <c r="N868" s="31">
        <f t="shared" si="69"/>
        <v>164.57788333333335</v>
      </c>
      <c r="O868" s="35">
        <f>MA1SONY[[#This Row],[Adj Close]]-MA1SONY[[#This Row],[6-MA]]</f>
        <v>-2.2646833333333518</v>
      </c>
      <c r="P868" s="18">
        <f>(MA1SONY[[#This Row],[Adj Close]]-N868)^2</f>
        <v>5.1287906002778616</v>
      </c>
      <c r="Q868" s="18">
        <f>ABS(MA1SONY[[#This Row],[Erorr 3]])</f>
        <v>2.2646833333333518</v>
      </c>
      <c r="R868" s="36">
        <f>MA1SONY[[#This Row],[Abs Erorr 3]]/MA1SONY[[#This Row],[Adj Close]]</f>
        <v>1.3952551815461416E-2</v>
      </c>
    </row>
    <row r="869" spans="2:18">
      <c r="B869" s="26">
        <v>45042.291666666664</v>
      </c>
      <c r="C869" s="22">
        <v>162.30330000000001</v>
      </c>
      <c r="D869" s="31">
        <f t="shared" si="66"/>
        <v>162.31319999999999</v>
      </c>
      <c r="E869" s="32">
        <f>MA1SONY[[#This Row],[Adj Close]]-MA1SONY[[#This Row],[Naive Trend ]]</f>
        <v>-9.8999999999875854E-3</v>
      </c>
      <c r="F869" s="22">
        <f t="shared" si="65"/>
        <v>9.8009999999754189E-5</v>
      </c>
      <c r="G869" s="22">
        <f>ABS(MA1SONY[[#This Row],[Erorr 1]])</f>
        <v>9.8999999999875854E-3</v>
      </c>
      <c r="H869" s="33">
        <f>MA1SONY[[#This Row],[Abs Erorr 1]]/MA1SONY[[#This Row],[Adj Close]]</f>
        <v>6.0996911338140291E-5</v>
      </c>
      <c r="I869" s="31">
        <f t="shared" si="68"/>
        <v>163.24153333333331</v>
      </c>
      <c r="J869" s="34">
        <f>(MA1SONY[[#This Row],[Adj Close]]-MA1SONY[[#This Row],[3-MA]])</f>
        <v>-0.93823333333330083</v>
      </c>
      <c r="K869" s="18">
        <f t="shared" si="67"/>
        <v>0.88028178777771682</v>
      </c>
      <c r="L869" s="18">
        <f>ABS(MA1SONY[[#This Row],[Erorr 2]])</f>
        <v>0.93823333333330083</v>
      </c>
      <c r="M869" s="33">
        <f>MA1SONY[[#This Row],[Abs Erorr 2]]/MA1SONY[[#This Row],[Adj Close]]</f>
        <v>5.7807409543324181E-3</v>
      </c>
      <c r="N869" s="31">
        <f t="shared" si="69"/>
        <v>164.33671666666666</v>
      </c>
      <c r="O869" s="35">
        <f>MA1SONY[[#This Row],[Adj Close]]-MA1SONY[[#This Row],[6-MA]]</f>
        <v>-2.0334166666666533</v>
      </c>
      <c r="P869" s="18">
        <f>(MA1SONY[[#This Row],[Adj Close]]-N869)^2</f>
        <v>4.1347833402777239</v>
      </c>
      <c r="Q869" s="18">
        <f>ABS(MA1SONY[[#This Row],[Erorr 3]])</f>
        <v>2.0334166666666533</v>
      </c>
      <c r="R869" s="36">
        <f>MA1SONY[[#This Row],[Abs Erorr 3]]/MA1SONY[[#This Row],[Adj Close]]</f>
        <v>1.2528498599022036E-2</v>
      </c>
    </row>
    <row r="870" spans="2:18">
      <c r="B870" s="26">
        <v>45043.291666666664</v>
      </c>
      <c r="C870" s="22">
        <v>166.9119</v>
      </c>
      <c r="D870" s="31">
        <f t="shared" si="66"/>
        <v>162.30330000000001</v>
      </c>
      <c r="E870" s="32">
        <f>MA1SONY[[#This Row],[Adj Close]]-MA1SONY[[#This Row],[Naive Trend ]]</f>
        <v>4.6085999999999956</v>
      </c>
      <c r="F870" s="22">
        <f t="shared" si="65"/>
        <v>21.239193959999959</v>
      </c>
      <c r="G870" s="22">
        <f>ABS(MA1SONY[[#This Row],[Erorr 1]])</f>
        <v>4.6085999999999956</v>
      </c>
      <c r="H870" s="33">
        <f>MA1SONY[[#This Row],[Abs Erorr 1]]/MA1SONY[[#This Row],[Adj Close]]</f>
        <v>2.7610973214012874E-2</v>
      </c>
      <c r="I870" s="31">
        <f t="shared" si="68"/>
        <v>162.82526666666669</v>
      </c>
      <c r="J870" s="34">
        <f>(MA1SONY[[#This Row],[Adj Close]]-MA1SONY[[#This Row],[3-MA]])</f>
        <v>4.0866333333333102</v>
      </c>
      <c r="K870" s="18">
        <f t="shared" si="67"/>
        <v>16.700572001110924</v>
      </c>
      <c r="L870" s="18">
        <f>ABS(MA1SONY[[#This Row],[Erorr 2]])</f>
        <v>4.0866333333333102</v>
      </c>
      <c r="M870" s="33">
        <f>MA1SONY[[#This Row],[Abs Erorr 2]]/MA1SONY[[#This Row],[Adj Close]]</f>
        <v>2.4483774574091541E-2</v>
      </c>
      <c r="N870" s="31">
        <f t="shared" si="69"/>
        <v>163.88906666666665</v>
      </c>
      <c r="O870" s="35">
        <f>MA1SONY[[#This Row],[Adj Close]]-MA1SONY[[#This Row],[6-MA]]</f>
        <v>3.0228333333333524</v>
      </c>
      <c r="P870" s="18">
        <f>(MA1SONY[[#This Row],[Adj Close]]-N870)^2</f>
        <v>9.1375213611112258</v>
      </c>
      <c r="Q870" s="18">
        <f>ABS(MA1SONY[[#This Row],[Erorr 3]])</f>
        <v>3.0228333333333524</v>
      </c>
      <c r="R870" s="36">
        <f>MA1SONY[[#This Row],[Abs Erorr 3]]/MA1SONY[[#This Row],[Adj Close]]</f>
        <v>1.811035242743838E-2</v>
      </c>
    </row>
    <row r="871" spans="2:18">
      <c r="B871" s="26">
        <v>45044.291666666664</v>
      </c>
      <c r="C871" s="22">
        <v>168.17060000000001</v>
      </c>
      <c r="D871" s="31">
        <f t="shared" si="66"/>
        <v>166.9119</v>
      </c>
      <c r="E871" s="32">
        <f>MA1SONY[[#This Row],[Adj Close]]-MA1SONY[[#This Row],[Naive Trend ]]</f>
        <v>1.2587000000000046</v>
      </c>
      <c r="F871" s="22">
        <f t="shared" si="65"/>
        <v>1.5843256900000116</v>
      </c>
      <c r="G871" s="22">
        <f>ABS(MA1SONY[[#This Row],[Erorr 1]])</f>
        <v>1.2587000000000046</v>
      </c>
      <c r="H871" s="33">
        <f>MA1SONY[[#This Row],[Abs Erorr 1]]/MA1SONY[[#This Row],[Adj Close]]</f>
        <v>7.4846614093070042E-3</v>
      </c>
      <c r="I871" s="31">
        <f t="shared" si="68"/>
        <v>163.84279999999998</v>
      </c>
      <c r="J871" s="34">
        <f>(MA1SONY[[#This Row],[Adj Close]]-MA1SONY[[#This Row],[3-MA]])</f>
        <v>4.3278000000000247</v>
      </c>
      <c r="K871" s="18">
        <f t="shared" si="67"/>
        <v>18.729852840000213</v>
      </c>
      <c r="L871" s="18">
        <f>ABS(MA1SONY[[#This Row],[Erorr 2]])</f>
        <v>4.3278000000000247</v>
      </c>
      <c r="M871" s="33">
        <f>MA1SONY[[#This Row],[Abs Erorr 2]]/MA1SONY[[#This Row],[Adj Close]]</f>
        <v>2.5734581430999381E-2</v>
      </c>
      <c r="N871" s="31">
        <f t="shared" si="69"/>
        <v>164.01790000000003</v>
      </c>
      <c r="O871" s="35">
        <f>MA1SONY[[#This Row],[Adj Close]]-MA1SONY[[#This Row],[6-MA]]</f>
        <v>4.1526999999999816</v>
      </c>
      <c r="P871" s="18">
        <f>(MA1SONY[[#This Row],[Adj Close]]-N871)^2</f>
        <v>17.244917289999847</v>
      </c>
      <c r="Q871" s="18">
        <f>ABS(MA1SONY[[#This Row],[Erorr 3]])</f>
        <v>4.1526999999999816</v>
      </c>
      <c r="R871" s="36">
        <f>MA1SONY[[#This Row],[Abs Erorr 3]]/MA1SONY[[#This Row],[Adj Close]]</f>
        <v>2.4693376844704018E-2</v>
      </c>
    </row>
    <row r="872" spans="2:18">
      <c r="B872" s="26">
        <v>45047.291666666664</v>
      </c>
      <c r="C872" s="22">
        <v>168.0814</v>
      </c>
      <c r="D872" s="31">
        <f t="shared" si="66"/>
        <v>168.17060000000001</v>
      </c>
      <c r="E872" s="32">
        <f>MA1SONY[[#This Row],[Adj Close]]-MA1SONY[[#This Row],[Naive Trend ]]</f>
        <v>-8.9200000000005275E-2</v>
      </c>
      <c r="F872" s="22">
        <f t="shared" si="65"/>
        <v>7.9566400000009412E-3</v>
      </c>
      <c r="G872" s="22">
        <f>ABS(MA1SONY[[#This Row],[Erorr 1]])</f>
        <v>8.9200000000005275E-2</v>
      </c>
      <c r="H872" s="33">
        <f>MA1SONY[[#This Row],[Abs Erorr 1]]/MA1SONY[[#This Row],[Adj Close]]</f>
        <v>5.3069524646989655E-4</v>
      </c>
      <c r="I872" s="31">
        <f t="shared" si="68"/>
        <v>165.79526666666666</v>
      </c>
      <c r="J872" s="34">
        <f>(MA1SONY[[#This Row],[Adj Close]]-MA1SONY[[#This Row],[3-MA]])</f>
        <v>2.2861333333333391</v>
      </c>
      <c r="K872" s="18">
        <f t="shared" si="67"/>
        <v>5.2264056177778047</v>
      </c>
      <c r="L872" s="18">
        <f>ABS(MA1SONY[[#This Row],[Erorr 2]])</f>
        <v>2.2861333333333391</v>
      </c>
      <c r="M872" s="33">
        <f>MA1SONY[[#This Row],[Abs Erorr 2]]/MA1SONY[[#This Row],[Adj Close]]</f>
        <v>1.3601346331797206E-2</v>
      </c>
      <c r="N872" s="31">
        <f t="shared" si="69"/>
        <v>164.51839999999999</v>
      </c>
      <c r="O872" s="35">
        <f>MA1SONY[[#This Row],[Adj Close]]-MA1SONY[[#This Row],[6-MA]]</f>
        <v>3.5630000000000166</v>
      </c>
      <c r="P872" s="18">
        <f>(MA1SONY[[#This Row],[Adj Close]]-N872)^2</f>
        <v>12.694969000000118</v>
      </c>
      <c r="Q872" s="18">
        <f>ABS(MA1SONY[[#This Row],[Erorr 3]])</f>
        <v>3.5630000000000166</v>
      </c>
      <c r="R872" s="36">
        <f>MA1SONY[[#This Row],[Abs Erorr 3]]/MA1SONY[[#This Row],[Adj Close]]</f>
        <v>2.1198062367400655E-2</v>
      </c>
    </row>
    <row r="873" spans="2:18">
      <c r="B873" s="26">
        <v>45048.291666666664</v>
      </c>
      <c r="C873" s="22">
        <v>167.04069999999999</v>
      </c>
      <c r="D873" s="31">
        <f t="shared" si="66"/>
        <v>168.0814</v>
      </c>
      <c r="E873" s="32">
        <f>MA1SONY[[#This Row],[Adj Close]]-MA1SONY[[#This Row],[Naive Trend ]]</f>
        <v>-1.0407000000000153</v>
      </c>
      <c r="F873" s="22">
        <f t="shared" si="65"/>
        <v>1.0830564900000319</v>
      </c>
      <c r="G873" s="22">
        <f>ABS(MA1SONY[[#This Row],[Erorr 1]])</f>
        <v>1.0407000000000153</v>
      </c>
      <c r="H873" s="33">
        <f>MA1SONY[[#This Row],[Abs Erorr 1]]/MA1SONY[[#This Row],[Adj Close]]</f>
        <v>6.2302181444403391E-3</v>
      </c>
      <c r="I873" s="31">
        <f t="shared" si="68"/>
        <v>167.72130000000001</v>
      </c>
      <c r="J873" s="34">
        <f>(MA1SONY[[#This Row],[Adj Close]]-MA1SONY[[#This Row],[3-MA]])</f>
        <v>-0.68060000000002674</v>
      </c>
      <c r="K873" s="18">
        <f t="shared" si="67"/>
        <v>0.46321636000003641</v>
      </c>
      <c r="L873" s="18">
        <f>ABS(MA1SONY[[#This Row],[Erorr 2]])</f>
        <v>0.68060000000002674</v>
      </c>
      <c r="M873" s="33">
        <f>MA1SONY[[#This Row],[Abs Erorr 2]]/MA1SONY[[#This Row],[Adj Close]]</f>
        <v>4.0744561056079553E-3</v>
      </c>
      <c r="N873" s="31">
        <f t="shared" si="69"/>
        <v>165.27328333333335</v>
      </c>
      <c r="O873" s="35">
        <f>MA1SONY[[#This Row],[Adj Close]]-MA1SONY[[#This Row],[6-MA]]</f>
        <v>1.7674166666666338</v>
      </c>
      <c r="P873" s="18">
        <f>(MA1SONY[[#This Row],[Adj Close]]-N873)^2</f>
        <v>3.123761673610995</v>
      </c>
      <c r="Q873" s="18">
        <f>ABS(MA1SONY[[#This Row],[Erorr 3]])</f>
        <v>1.7674166666666338</v>
      </c>
      <c r="R873" s="36">
        <f>MA1SONY[[#This Row],[Abs Erorr 3]]/MA1SONY[[#This Row],[Adj Close]]</f>
        <v>1.0580754670368562E-2</v>
      </c>
    </row>
    <row r="874" spans="2:18">
      <c r="B874" s="26">
        <v>45049.291666666664</v>
      </c>
      <c r="C874" s="22">
        <v>165.96039999999999</v>
      </c>
      <c r="D874" s="31">
        <f t="shared" si="66"/>
        <v>167.04069999999999</v>
      </c>
      <c r="E874" s="32">
        <f>MA1SONY[[#This Row],[Adj Close]]-MA1SONY[[#This Row],[Naive Trend ]]</f>
        <v>-1.080299999999994</v>
      </c>
      <c r="F874" s="22">
        <f t="shared" si="65"/>
        <v>1.1670480899999871</v>
      </c>
      <c r="G874" s="22">
        <f>ABS(MA1SONY[[#This Row],[Erorr 1]])</f>
        <v>1.080299999999994</v>
      </c>
      <c r="H874" s="33">
        <f>MA1SONY[[#This Row],[Abs Erorr 1]]/MA1SONY[[#This Row],[Adj Close]]</f>
        <v>6.5093841663432604E-3</v>
      </c>
      <c r="I874" s="31">
        <f t="shared" si="68"/>
        <v>167.76423333333332</v>
      </c>
      <c r="J874" s="34">
        <f>(MA1SONY[[#This Row],[Adj Close]]-MA1SONY[[#This Row],[3-MA]])</f>
        <v>-1.8038333333333298</v>
      </c>
      <c r="K874" s="18">
        <f t="shared" si="67"/>
        <v>3.2538146944444319</v>
      </c>
      <c r="L874" s="18">
        <f>ABS(MA1SONY[[#This Row],[Erorr 2]])</f>
        <v>1.8038333333333298</v>
      </c>
      <c r="M874" s="33">
        <f>MA1SONY[[#This Row],[Abs Erorr 2]]/MA1SONY[[#This Row],[Adj Close]]</f>
        <v>1.0869058723245605E-2</v>
      </c>
      <c r="N874" s="31">
        <f t="shared" si="69"/>
        <v>165.80351666666667</v>
      </c>
      <c r="O874" s="35">
        <f>MA1SONY[[#This Row],[Adj Close]]-MA1SONY[[#This Row],[6-MA]]</f>
        <v>0.15688333333332594</v>
      </c>
      <c r="P874" s="18">
        <f>(MA1SONY[[#This Row],[Adj Close]]-N874)^2</f>
        <v>2.4612380277775455E-2</v>
      </c>
      <c r="Q874" s="18">
        <f>ABS(MA1SONY[[#This Row],[Erorr 3]])</f>
        <v>0.15688333333332594</v>
      </c>
      <c r="R874" s="36">
        <f>MA1SONY[[#This Row],[Abs Erorr 3]]/MA1SONY[[#This Row],[Adj Close]]</f>
        <v>9.4530582797658922E-4</v>
      </c>
    </row>
    <row r="875" spans="2:18">
      <c r="B875" s="26">
        <v>45050.291666666664</v>
      </c>
      <c r="C875" s="22">
        <v>164.3152</v>
      </c>
      <c r="D875" s="31">
        <f t="shared" si="66"/>
        <v>165.96039999999999</v>
      </c>
      <c r="E875" s="32">
        <f>MA1SONY[[#This Row],[Adj Close]]-MA1SONY[[#This Row],[Naive Trend ]]</f>
        <v>-1.6451999999999884</v>
      </c>
      <c r="F875" s="22">
        <f t="shared" si="65"/>
        <v>2.706683039999962</v>
      </c>
      <c r="G875" s="22">
        <f>ABS(MA1SONY[[#This Row],[Erorr 1]])</f>
        <v>1.6451999999999884</v>
      </c>
      <c r="H875" s="33">
        <f>MA1SONY[[#This Row],[Abs Erorr 1]]/MA1SONY[[#This Row],[Adj Close]]</f>
        <v>1.0012463849966336E-2</v>
      </c>
      <c r="I875" s="31">
        <f t="shared" si="68"/>
        <v>167.0275</v>
      </c>
      <c r="J875" s="34">
        <f>(MA1SONY[[#This Row],[Adj Close]]-MA1SONY[[#This Row],[3-MA]])</f>
        <v>-2.712299999999999</v>
      </c>
      <c r="K875" s="18">
        <f t="shared" si="67"/>
        <v>7.3565712899999944</v>
      </c>
      <c r="L875" s="18">
        <f>ABS(MA1SONY[[#This Row],[Erorr 2]])</f>
        <v>2.712299999999999</v>
      </c>
      <c r="M875" s="33">
        <f>MA1SONY[[#This Row],[Abs Erorr 2]]/MA1SONY[[#This Row],[Adj Close]]</f>
        <v>1.6506689581974151E-2</v>
      </c>
      <c r="N875" s="31">
        <f t="shared" si="69"/>
        <v>166.41138333333333</v>
      </c>
      <c r="O875" s="35">
        <f>MA1SONY[[#This Row],[Adj Close]]-MA1SONY[[#This Row],[6-MA]]</f>
        <v>-2.0961833333333288</v>
      </c>
      <c r="P875" s="18">
        <f>(MA1SONY[[#This Row],[Adj Close]]-N875)^2</f>
        <v>4.3939845669444253</v>
      </c>
      <c r="Q875" s="18">
        <f>ABS(MA1SONY[[#This Row],[Erorr 3]])</f>
        <v>2.0961833333333288</v>
      </c>
      <c r="R875" s="36">
        <f>MA1SONY[[#This Row],[Abs Erorr 3]]/MA1SONY[[#This Row],[Adj Close]]</f>
        <v>1.2757087191771235E-2</v>
      </c>
    </row>
    <row r="876" spans="2:18">
      <c r="B876" s="26">
        <v>45051.291666666664</v>
      </c>
      <c r="C876" s="22">
        <v>172.02600000000001</v>
      </c>
      <c r="D876" s="31">
        <f t="shared" si="66"/>
        <v>164.3152</v>
      </c>
      <c r="E876" s="32">
        <f>MA1SONY[[#This Row],[Adj Close]]-MA1SONY[[#This Row],[Naive Trend ]]</f>
        <v>7.7108000000000061</v>
      </c>
      <c r="F876" s="22">
        <f t="shared" si="65"/>
        <v>59.456436640000092</v>
      </c>
      <c r="G876" s="22">
        <f>ABS(MA1SONY[[#This Row],[Erorr 1]])</f>
        <v>7.7108000000000061</v>
      </c>
      <c r="H876" s="33">
        <f>MA1SONY[[#This Row],[Abs Erorr 1]]/MA1SONY[[#This Row],[Adj Close]]</f>
        <v>4.482345691930293E-2</v>
      </c>
      <c r="I876" s="31">
        <f t="shared" si="68"/>
        <v>165.77209999999999</v>
      </c>
      <c r="J876" s="34">
        <f>(MA1SONY[[#This Row],[Adj Close]]-MA1SONY[[#This Row],[3-MA]])</f>
        <v>6.2539000000000158</v>
      </c>
      <c r="K876" s="18">
        <f t="shared" si="67"/>
        <v>39.111265210000198</v>
      </c>
      <c r="L876" s="18">
        <f>ABS(MA1SONY[[#This Row],[Erorr 2]])</f>
        <v>6.2539000000000158</v>
      </c>
      <c r="M876" s="33">
        <f>MA1SONY[[#This Row],[Abs Erorr 2]]/MA1SONY[[#This Row],[Adj Close]]</f>
        <v>3.635438829014228E-2</v>
      </c>
      <c r="N876" s="31">
        <f t="shared" si="69"/>
        <v>166.7467</v>
      </c>
      <c r="O876" s="35">
        <f>MA1SONY[[#This Row],[Adj Close]]-MA1SONY[[#This Row],[6-MA]]</f>
        <v>5.2793000000000063</v>
      </c>
      <c r="P876" s="18">
        <f>(MA1SONY[[#This Row],[Adj Close]]-N876)^2</f>
        <v>27.871008490000065</v>
      </c>
      <c r="Q876" s="18">
        <f>ABS(MA1SONY[[#This Row],[Erorr 3]])</f>
        <v>5.2793000000000063</v>
      </c>
      <c r="R876" s="36">
        <f>MA1SONY[[#This Row],[Abs Erorr 3]]/MA1SONY[[#This Row],[Adj Close]]</f>
        <v>3.0688965621475859E-2</v>
      </c>
    </row>
    <row r="877" spans="2:18">
      <c r="B877" s="26">
        <v>45054.291666666664</v>
      </c>
      <c r="C877" s="22">
        <v>171.95660000000001</v>
      </c>
      <c r="D877" s="31">
        <f t="shared" si="66"/>
        <v>172.02600000000001</v>
      </c>
      <c r="E877" s="32">
        <f>MA1SONY[[#This Row],[Adj Close]]-MA1SONY[[#This Row],[Naive Trend ]]</f>
        <v>-6.9400000000001683E-2</v>
      </c>
      <c r="F877" s="22">
        <f t="shared" si="65"/>
        <v>4.8163600000002338E-3</v>
      </c>
      <c r="G877" s="22">
        <f>ABS(MA1SONY[[#This Row],[Erorr 1]])</f>
        <v>6.9400000000001683E-2</v>
      </c>
      <c r="H877" s="33">
        <f>MA1SONY[[#This Row],[Abs Erorr 1]]/MA1SONY[[#This Row],[Adj Close]]</f>
        <v>4.0359020822696936E-4</v>
      </c>
      <c r="I877" s="31">
        <f t="shared" si="68"/>
        <v>167.43386666666666</v>
      </c>
      <c r="J877" s="34">
        <f>(MA1SONY[[#This Row],[Adj Close]]-MA1SONY[[#This Row],[3-MA]])</f>
        <v>4.522733333333349</v>
      </c>
      <c r="K877" s="18">
        <f t="shared" si="67"/>
        <v>20.455116804444586</v>
      </c>
      <c r="L877" s="18">
        <f>ABS(MA1SONY[[#This Row],[Erorr 2]])</f>
        <v>4.522733333333349</v>
      </c>
      <c r="M877" s="33">
        <f>MA1SONY[[#This Row],[Abs Erorr 2]]/MA1SONY[[#This Row],[Adj Close]]</f>
        <v>2.630159780626826E-2</v>
      </c>
      <c r="N877" s="31">
        <f t="shared" si="69"/>
        <v>167.59905000000001</v>
      </c>
      <c r="O877" s="35">
        <f>MA1SONY[[#This Row],[Adj Close]]-MA1SONY[[#This Row],[6-MA]]</f>
        <v>4.3575500000000034</v>
      </c>
      <c r="P877" s="18">
        <f>(MA1SONY[[#This Row],[Adj Close]]-N877)^2</f>
        <v>18.98824200250003</v>
      </c>
      <c r="Q877" s="18">
        <f>ABS(MA1SONY[[#This Row],[Erorr 3]])</f>
        <v>4.3575500000000034</v>
      </c>
      <c r="R877" s="36">
        <f>MA1SONY[[#This Row],[Abs Erorr 3]]/MA1SONY[[#This Row],[Adj Close]]</f>
        <v>2.5340987202584857E-2</v>
      </c>
    </row>
    <row r="878" spans="2:18">
      <c r="B878" s="26">
        <v>45055.291666666664</v>
      </c>
      <c r="C878" s="22">
        <v>170.24199999999999</v>
      </c>
      <c r="D878" s="31">
        <f t="shared" si="66"/>
        <v>171.95660000000001</v>
      </c>
      <c r="E878" s="32">
        <f>MA1SONY[[#This Row],[Adj Close]]-MA1SONY[[#This Row],[Naive Trend ]]</f>
        <v>-1.7146000000000186</v>
      </c>
      <c r="F878" s="22">
        <f t="shared" si="65"/>
        <v>2.9398531600000637</v>
      </c>
      <c r="G878" s="22">
        <f>ABS(MA1SONY[[#This Row],[Erorr 1]])</f>
        <v>1.7146000000000186</v>
      </c>
      <c r="H878" s="33">
        <f>MA1SONY[[#This Row],[Abs Erorr 1]]/MA1SONY[[#This Row],[Adj Close]]</f>
        <v>1.007154521210993E-2</v>
      </c>
      <c r="I878" s="31">
        <f t="shared" si="68"/>
        <v>169.43260000000001</v>
      </c>
      <c r="J878" s="34">
        <f>(MA1SONY[[#This Row],[Adj Close]]-MA1SONY[[#This Row],[3-MA]])</f>
        <v>0.80939999999998236</v>
      </c>
      <c r="K878" s="18">
        <f t="shared" si="67"/>
        <v>0.65512835999997143</v>
      </c>
      <c r="L878" s="18">
        <f>ABS(MA1SONY[[#This Row],[Erorr 2]])</f>
        <v>0.80939999999998236</v>
      </c>
      <c r="M878" s="33">
        <f>MA1SONY[[#This Row],[Abs Erorr 2]]/MA1SONY[[#This Row],[Adj Close]]</f>
        <v>4.754408430351984E-3</v>
      </c>
      <c r="N878" s="31">
        <f t="shared" si="69"/>
        <v>168.23005000000001</v>
      </c>
      <c r="O878" s="35">
        <f>MA1SONY[[#This Row],[Adj Close]]-MA1SONY[[#This Row],[6-MA]]</f>
        <v>2.0119499999999846</v>
      </c>
      <c r="P878" s="18">
        <f>(MA1SONY[[#This Row],[Adj Close]]-N878)^2</f>
        <v>4.0479428024999375</v>
      </c>
      <c r="Q878" s="18">
        <f>ABS(MA1SONY[[#This Row],[Erorr 3]])</f>
        <v>2.0119499999999846</v>
      </c>
      <c r="R878" s="36">
        <f>MA1SONY[[#This Row],[Abs Erorr 3]]/MA1SONY[[#This Row],[Adj Close]]</f>
        <v>1.1818176478189781E-2</v>
      </c>
    </row>
    <row r="879" spans="2:18">
      <c r="B879" s="26">
        <v>45056.291666666664</v>
      </c>
      <c r="C879" s="22">
        <v>172.01609999999999</v>
      </c>
      <c r="D879" s="31">
        <f t="shared" si="66"/>
        <v>170.24199999999999</v>
      </c>
      <c r="E879" s="32">
        <f>MA1SONY[[#This Row],[Adj Close]]-MA1SONY[[#This Row],[Naive Trend ]]</f>
        <v>1.7741000000000042</v>
      </c>
      <c r="F879" s="22">
        <f t="shared" si="65"/>
        <v>3.147430810000015</v>
      </c>
      <c r="G879" s="22">
        <f>ABS(MA1SONY[[#This Row],[Erorr 1]])</f>
        <v>1.7741000000000042</v>
      </c>
      <c r="H879" s="33">
        <f>MA1SONY[[#This Row],[Abs Erorr 1]]/MA1SONY[[#This Row],[Adj Close]]</f>
        <v>1.0313569485647009E-2</v>
      </c>
      <c r="I879" s="31">
        <f t="shared" si="68"/>
        <v>171.40819999999999</v>
      </c>
      <c r="J879" s="34">
        <f>(MA1SONY[[#This Row],[Adj Close]]-MA1SONY[[#This Row],[3-MA]])</f>
        <v>0.60790000000000077</v>
      </c>
      <c r="K879" s="18">
        <f t="shared" si="67"/>
        <v>0.36954241000000093</v>
      </c>
      <c r="L879" s="18">
        <f>ABS(MA1SONY[[#This Row],[Erorr 2]])</f>
        <v>0.60790000000000077</v>
      </c>
      <c r="M879" s="33">
        <f>MA1SONY[[#This Row],[Abs Erorr 2]]/MA1SONY[[#This Row],[Adj Close]]</f>
        <v>3.5339715294091705E-3</v>
      </c>
      <c r="N879" s="31">
        <f t="shared" si="69"/>
        <v>168.59014999999999</v>
      </c>
      <c r="O879" s="35">
        <f>MA1SONY[[#This Row],[Adj Close]]-MA1SONY[[#This Row],[6-MA]]</f>
        <v>3.4259500000000003</v>
      </c>
      <c r="P879" s="18">
        <f>(MA1SONY[[#This Row],[Adj Close]]-N879)^2</f>
        <v>11.737133402500001</v>
      </c>
      <c r="Q879" s="18">
        <f>ABS(MA1SONY[[#This Row],[Erorr 3]])</f>
        <v>3.4259500000000003</v>
      </c>
      <c r="R879" s="36">
        <f>MA1SONY[[#This Row],[Abs Erorr 3]]/MA1SONY[[#This Row],[Adj Close]]</f>
        <v>1.9916449681163569E-2</v>
      </c>
    </row>
    <row r="880" spans="2:18">
      <c r="B880" s="26">
        <v>45057.291666666664</v>
      </c>
      <c r="C880" s="22">
        <v>172.20439999999999</v>
      </c>
      <c r="D880" s="31">
        <f t="shared" si="66"/>
        <v>172.01609999999999</v>
      </c>
      <c r="E880" s="32">
        <f>MA1SONY[[#This Row],[Adj Close]]-MA1SONY[[#This Row],[Naive Trend ]]</f>
        <v>0.18829999999999814</v>
      </c>
      <c r="F880" s="22">
        <f t="shared" si="65"/>
        <v>3.5456889999999297E-2</v>
      </c>
      <c r="G880" s="22">
        <f>ABS(MA1SONY[[#This Row],[Erorr 1]])</f>
        <v>0.18829999999999814</v>
      </c>
      <c r="H880" s="33">
        <f>MA1SONY[[#This Row],[Abs Erorr 1]]/MA1SONY[[#This Row],[Adj Close]]</f>
        <v>1.0934679950105697E-3</v>
      </c>
      <c r="I880" s="31">
        <f t="shared" si="68"/>
        <v>171.4049</v>
      </c>
      <c r="J880" s="34">
        <f>(MA1SONY[[#This Row],[Adj Close]]-MA1SONY[[#This Row],[3-MA]])</f>
        <v>0.79949999999999477</v>
      </c>
      <c r="K880" s="18">
        <f t="shared" si="67"/>
        <v>0.63920024999999159</v>
      </c>
      <c r="L880" s="18">
        <f>ABS(MA1SONY[[#This Row],[Erorr 2]])</f>
        <v>0.79949999999999477</v>
      </c>
      <c r="M880" s="33">
        <f>MA1SONY[[#This Row],[Abs Erorr 2]]/MA1SONY[[#This Row],[Adj Close]]</f>
        <v>4.6427385130693227E-3</v>
      </c>
      <c r="N880" s="31">
        <f t="shared" si="69"/>
        <v>169.41938333333334</v>
      </c>
      <c r="O880" s="35">
        <f>MA1SONY[[#This Row],[Adj Close]]-MA1SONY[[#This Row],[6-MA]]</f>
        <v>2.7850166666666496</v>
      </c>
      <c r="P880" s="18">
        <f>(MA1SONY[[#This Row],[Adj Close]]-N880)^2</f>
        <v>7.7563178336110159</v>
      </c>
      <c r="Q880" s="18">
        <f>ABS(MA1SONY[[#This Row],[Erorr 3]])</f>
        <v>2.7850166666666496</v>
      </c>
      <c r="R880" s="36">
        <f>MA1SONY[[#This Row],[Abs Erorr 3]]/MA1SONY[[#This Row],[Adj Close]]</f>
        <v>1.6172738133675153E-2</v>
      </c>
    </row>
    <row r="881" spans="2:18">
      <c r="B881" s="26">
        <v>45058.291666666664</v>
      </c>
      <c r="C881" s="22">
        <v>171.2715</v>
      </c>
      <c r="D881" s="31">
        <f t="shared" si="66"/>
        <v>172.20439999999999</v>
      </c>
      <c r="E881" s="32">
        <f>MA1SONY[[#This Row],[Adj Close]]-MA1SONY[[#This Row],[Naive Trend ]]</f>
        <v>-0.9328999999999894</v>
      </c>
      <c r="F881" s="22">
        <f t="shared" si="65"/>
        <v>0.87030240999998021</v>
      </c>
      <c r="G881" s="22">
        <f>ABS(MA1SONY[[#This Row],[Erorr 1]])</f>
        <v>0.9328999999999894</v>
      </c>
      <c r="H881" s="33">
        <f>MA1SONY[[#This Row],[Abs Erorr 1]]/MA1SONY[[#This Row],[Adj Close]]</f>
        <v>5.4469073955677938E-3</v>
      </c>
      <c r="I881" s="31">
        <f t="shared" si="68"/>
        <v>171.48749999999998</v>
      </c>
      <c r="J881" s="34">
        <f>(MA1SONY[[#This Row],[Adj Close]]-MA1SONY[[#This Row],[3-MA]])</f>
        <v>-0.21599999999997976</v>
      </c>
      <c r="K881" s="18">
        <f t="shared" si="67"/>
        <v>4.665599999999126E-2</v>
      </c>
      <c r="L881" s="18">
        <f>ABS(MA1SONY[[#This Row],[Erorr 2]])</f>
        <v>0.21599999999997976</v>
      </c>
      <c r="M881" s="33">
        <f>MA1SONY[[#This Row],[Abs Erorr 2]]/MA1SONY[[#This Row],[Adj Close]]</f>
        <v>1.2611555337576875E-3</v>
      </c>
      <c r="N881" s="31">
        <f t="shared" si="69"/>
        <v>170.46005</v>
      </c>
      <c r="O881" s="35">
        <f>MA1SONY[[#This Row],[Adj Close]]-MA1SONY[[#This Row],[6-MA]]</f>
        <v>0.81145000000000778</v>
      </c>
      <c r="P881" s="18">
        <f>(MA1SONY[[#This Row],[Adj Close]]-N881)^2</f>
        <v>0.6584511025000126</v>
      </c>
      <c r="Q881" s="18">
        <f>ABS(MA1SONY[[#This Row],[Erorr 3]])</f>
        <v>0.81145000000000778</v>
      </c>
      <c r="R881" s="36">
        <f>MA1SONY[[#This Row],[Abs Erorr 3]]/MA1SONY[[#This Row],[Adj Close]]</f>
        <v>4.7377993419804683E-3</v>
      </c>
    </row>
    <row r="882" spans="2:18">
      <c r="B882" s="26">
        <v>45061.291666666664</v>
      </c>
      <c r="C882" s="22">
        <v>170.77520000000001</v>
      </c>
      <c r="D882" s="31">
        <f t="shared" si="66"/>
        <v>171.2715</v>
      </c>
      <c r="E882" s="32">
        <f>MA1SONY[[#This Row],[Adj Close]]-MA1SONY[[#This Row],[Naive Trend ]]</f>
        <v>-0.49629999999999086</v>
      </c>
      <c r="F882" s="22">
        <f t="shared" si="65"/>
        <v>0.24631368999999093</v>
      </c>
      <c r="G882" s="22">
        <f>ABS(MA1SONY[[#This Row],[Erorr 1]])</f>
        <v>0.49629999999999086</v>
      </c>
      <c r="H882" s="33">
        <f>MA1SONY[[#This Row],[Abs Erorr 1]]/MA1SONY[[#This Row],[Adj Close]]</f>
        <v>2.9061596765806207E-3</v>
      </c>
      <c r="I882" s="31">
        <f t="shared" si="68"/>
        <v>171.83066666666664</v>
      </c>
      <c r="J882" s="34">
        <f>(MA1SONY[[#This Row],[Adj Close]]-MA1SONY[[#This Row],[3-MA]])</f>
        <v>-1.0554666666666321</v>
      </c>
      <c r="K882" s="18">
        <f t="shared" si="67"/>
        <v>1.1140098844443715</v>
      </c>
      <c r="L882" s="18">
        <f>ABS(MA1SONY[[#This Row],[Erorr 2]])</f>
        <v>1.0554666666666321</v>
      </c>
      <c r="M882" s="33">
        <f>MA1SONY[[#This Row],[Abs Erorr 2]]/MA1SONY[[#This Row],[Adj Close]]</f>
        <v>6.1804446234970424E-3</v>
      </c>
      <c r="N882" s="31">
        <f t="shared" si="69"/>
        <v>171.61943333333332</v>
      </c>
      <c r="O882" s="35">
        <f>MA1SONY[[#This Row],[Adj Close]]-MA1SONY[[#This Row],[6-MA]]</f>
        <v>-0.84423333333330675</v>
      </c>
      <c r="P882" s="18">
        <f>(MA1SONY[[#This Row],[Adj Close]]-N882)^2</f>
        <v>0.71272992111106626</v>
      </c>
      <c r="Q882" s="18">
        <f>ABS(MA1SONY[[#This Row],[Erorr 3]])</f>
        <v>0.84423333333330675</v>
      </c>
      <c r="R882" s="36">
        <f>MA1SONY[[#This Row],[Abs Erorr 3]]/MA1SONY[[#This Row],[Adj Close]]</f>
        <v>4.9435359076335835E-3</v>
      </c>
    </row>
    <row r="883" spans="2:18">
      <c r="B883" s="26">
        <v>45062.291666666664</v>
      </c>
      <c r="C883" s="22">
        <v>170.77520000000001</v>
      </c>
      <c r="D883" s="31">
        <f t="shared" si="66"/>
        <v>170.77520000000001</v>
      </c>
      <c r="E883" s="32">
        <f>MA1SONY[[#This Row],[Adj Close]]-MA1SONY[[#This Row],[Naive Trend ]]</f>
        <v>0</v>
      </c>
      <c r="F883" s="22">
        <f t="shared" si="65"/>
        <v>0</v>
      </c>
      <c r="G883" s="22">
        <f>ABS(MA1SONY[[#This Row],[Erorr 1]])</f>
        <v>0</v>
      </c>
      <c r="H883" s="33">
        <f>MA1SONY[[#This Row],[Abs Erorr 1]]/MA1SONY[[#This Row],[Adj Close]]</f>
        <v>0</v>
      </c>
      <c r="I883" s="31">
        <f t="shared" si="68"/>
        <v>171.41703333333336</v>
      </c>
      <c r="J883" s="34">
        <f>(MA1SONY[[#This Row],[Adj Close]]-MA1SONY[[#This Row],[3-MA]])</f>
        <v>-0.64183333333335213</v>
      </c>
      <c r="K883" s="18">
        <f t="shared" si="67"/>
        <v>0.41195002777780193</v>
      </c>
      <c r="L883" s="18">
        <f>ABS(MA1SONY[[#This Row],[Erorr 2]])</f>
        <v>0.64183333333335213</v>
      </c>
      <c r="M883" s="33">
        <f>MA1SONY[[#This Row],[Abs Erorr 2]]/MA1SONY[[#This Row],[Adj Close]]</f>
        <v>3.7583521104548674E-3</v>
      </c>
      <c r="N883" s="31">
        <f t="shared" si="69"/>
        <v>171.41096666666667</v>
      </c>
      <c r="O883" s="35">
        <f>MA1SONY[[#This Row],[Adj Close]]-MA1SONY[[#This Row],[6-MA]]</f>
        <v>-0.6357666666666546</v>
      </c>
      <c r="P883" s="18">
        <f>(MA1SONY[[#This Row],[Adj Close]]-N883)^2</f>
        <v>0.40419925444442911</v>
      </c>
      <c r="Q883" s="18">
        <f>ABS(MA1SONY[[#This Row],[Erorr 3]])</f>
        <v>0.6357666666666546</v>
      </c>
      <c r="R883" s="36">
        <f>MA1SONY[[#This Row],[Abs Erorr 3]]/MA1SONY[[#This Row],[Adj Close]]</f>
        <v>3.7228278266789004E-3</v>
      </c>
    </row>
    <row r="884" spans="2:18">
      <c r="B884" s="26">
        <v>45063.291666666664</v>
      </c>
      <c r="C884" s="22">
        <v>171.39060000000001</v>
      </c>
      <c r="D884" s="31">
        <f t="shared" si="66"/>
        <v>170.77520000000001</v>
      </c>
      <c r="E884" s="32">
        <f>MA1SONY[[#This Row],[Adj Close]]-MA1SONY[[#This Row],[Naive Trend ]]</f>
        <v>0.61539999999999395</v>
      </c>
      <c r="F884" s="22">
        <f t="shared" si="65"/>
        <v>0.37871715999999256</v>
      </c>
      <c r="G884" s="22">
        <f>ABS(MA1SONY[[#This Row],[Erorr 1]])</f>
        <v>0.61539999999999395</v>
      </c>
      <c r="H884" s="33">
        <f>MA1SONY[[#This Row],[Abs Erorr 1]]/MA1SONY[[#This Row],[Adj Close]]</f>
        <v>3.5906286575809522E-3</v>
      </c>
      <c r="I884" s="31">
        <f t="shared" si="68"/>
        <v>170.94063333333335</v>
      </c>
      <c r="J884" s="34">
        <f>(MA1SONY[[#This Row],[Adj Close]]-MA1SONY[[#This Row],[3-MA]])</f>
        <v>0.44996666666665419</v>
      </c>
      <c r="K884" s="18">
        <f t="shared" si="67"/>
        <v>0.20247000111109989</v>
      </c>
      <c r="L884" s="18">
        <f>ABS(MA1SONY[[#This Row],[Erorr 2]])</f>
        <v>0.44996666666665419</v>
      </c>
      <c r="M884" s="33">
        <f>MA1SONY[[#This Row],[Abs Erorr 2]]/MA1SONY[[#This Row],[Adj Close]]</f>
        <v>2.6253870787934356E-3</v>
      </c>
      <c r="N884" s="31">
        <f t="shared" si="69"/>
        <v>171.21406666666667</v>
      </c>
      <c r="O884" s="35">
        <f>MA1SONY[[#This Row],[Adj Close]]-MA1SONY[[#This Row],[6-MA]]</f>
        <v>0.17653333333333876</v>
      </c>
      <c r="P884" s="18">
        <f>(MA1SONY[[#This Row],[Adj Close]]-N884)^2</f>
        <v>3.1164017777779694E-2</v>
      </c>
      <c r="Q884" s="18">
        <f>ABS(MA1SONY[[#This Row],[Erorr 3]])</f>
        <v>0.17653333333333876</v>
      </c>
      <c r="R884" s="36">
        <f>MA1SONY[[#This Row],[Abs Erorr 3]]/MA1SONY[[#This Row],[Adj Close]]</f>
        <v>1.0300059240899953E-3</v>
      </c>
    </row>
    <row r="885" spans="2:18">
      <c r="B885" s="26">
        <v>45064.291666666664</v>
      </c>
      <c r="C885" s="22">
        <v>173.7328</v>
      </c>
      <c r="D885" s="31">
        <f t="shared" si="66"/>
        <v>171.39060000000001</v>
      </c>
      <c r="E885" s="32">
        <f>MA1SONY[[#This Row],[Adj Close]]-MA1SONY[[#This Row],[Naive Trend ]]</f>
        <v>2.3421999999999912</v>
      </c>
      <c r="F885" s="22">
        <f t="shared" si="65"/>
        <v>5.4859008399999585</v>
      </c>
      <c r="G885" s="22">
        <f>ABS(MA1SONY[[#This Row],[Erorr 1]])</f>
        <v>2.3421999999999912</v>
      </c>
      <c r="H885" s="33">
        <f>MA1SONY[[#This Row],[Abs Erorr 1]]/MA1SONY[[#This Row],[Adj Close]]</f>
        <v>1.3481622353407021E-2</v>
      </c>
      <c r="I885" s="31">
        <f t="shared" si="68"/>
        <v>170.98033333333333</v>
      </c>
      <c r="J885" s="34">
        <f>(MA1SONY[[#This Row],[Adj Close]]-MA1SONY[[#This Row],[3-MA]])</f>
        <v>2.7524666666666633</v>
      </c>
      <c r="K885" s="18">
        <f t="shared" si="67"/>
        <v>7.5760727511110924</v>
      </c>
      <c r="L885" s="18">
        <f>ABS(MA1SONY[[#This Row],[Erorr 2]])</f>
        <v>2.7524666666666633</v>
      </c>
      <c r="M885" s="33">
        <f>MA1SONY[[#This Row],[Abs Erorr 2]]/MA1SONY[[#This Row],[Adj Close]]</f>
        <v>1.584310312541249E-2</v>
      </c>
      <c r="N885" s="31">
        <f t="shared" si="69"/>
        <v>171.40549999999999</v>
      </c>
      <c r="O885" s="35">
        <f>MA1SONY[[#This Row],[Adj Close]]-MA1SONY[[#This Row],[6-MA]]</f>
        <v>2.3273000000000081</v>
      </c>
      <c r="P885" s="18">
        <f>(MA1SONY[[#This Row],[Adj Close]]-N885)^2</f>
        <v>5.4163252900000378</v>
      </c>
      <c r="Q885" s="18">
        <f>ABS(MA1SONY[[#This Row],[Erorr 3]])</f>
        <v>2.3273000000000081</v>
      </c>
      <c r="R885" s="36">
        <f>MA1SONY[[#This Row],[Abs Erorr 3]]/MA1SONY[[#This Row],[Adj Close]]</f>
        <v>1.3395858467715988E-2</v>
      </c>
    </row>
    <row r="886" spans="2:18">
      <c r="B886" s="26">
        <v>45065.291666666664</v>
      </c>
      <c r="C886" s="22">
        <v>173.84200000000001</v>
      </c>
      <c r="D886" s="31">
        <f t="shared" si="66"/>
        <v>173.7328</v>
      </c>
      <c r="E886" s="32">
        <f>MA1SONY[[#This Row],[Adj Close]]-MA1SONY[[#This Row],[Naive Trend ]]</f>
        <v>0.10920000000001551</v>
      </c>
      <c r="F886" s="22">
        <f t="shared" si="65"/>
        <v>1.1924640000003386E-2</v>
      </c>
      <c r="G886" s="22">
        <f>ABS(MA1SONY[[#This Row],[Erorr 1]])</f>
        <v>0.10920000000001551</v>
      </c>
      <c r="H886" s="33">
        <f>MA1SONY[[#This Row],[Abs Erorr 1]]/MA1SONY[[#This Row],[Adj Close]]</f>
        <v>6.2815660197199465E-4</v>
      </c>
      <c r="I886" s="31">
        <f t="shared" si="68"/>
        <v>171.96619999999999</v>
      </c>
      <c r="J886" s="34">
        <f>(MA1SONY[[#This Row],[Adj Close]]-MA1SONY[[#This Row],[3-MA]])</f>
        <v>1.8758000000000266</v>
      </c>
      <c r="K886" s="18">
        <f t="shared" si="67"/>
        <v>3.5186256400000997</v>
      </c>
      <c r="L886" s="18">
        <f>ABS(MA1SONY[[#This Row],[Erorr 2]])</f>
        <v>1.8758000000000266</v>
      </c>
      <c r="M886" s="33">
        <f>MA1SONY[[#This Row],[Abs Erorr 2]]/MA1SONY[[#This Row],[Adj Close]]</f>
        <v>1.0790257820319752E-2</v>
      </c>
      <c r="N886" s="31">
        <f t="shared" si="69"/>
        <v>171.6916166666667</v>
      </c>
      <c r="O886" s="35">
        <f>MA1SONY[[#This Row],[Adj Close]]-MA1SONY[[#This Row],[6-MA]]</f>
        <v>2.1503833333333091</v>
      </c>
      <c r="P886" s="18">
        <f>(MA1SONY[[#This Row],[Adj Close]]-N886)^2</f>
        <v>4.6241484802776736</v>
      </c>
      <c r="Q886" s="18">
        <f>ABS(MA1SONY[[#This Row],[Erorr 3]])</f>
        <v>2.1503833333333091</v>
      </c>
      <c r="R886" s="36">
        <f>MA1SONY[[#This Row],[Abs Erorr 3]]/MA1SONY[[#This Row],[Adj Close]]</f>
        <v>1.2369757212487828E-2</v>
      </c>
    </row>
    <row r="887" spans="2:18">
      <c r="B887" s="26">
        <v>45068.291666666664</v>
      </c>
      <c r="C887" s="22">
        <v>172.88919999999999</v>
      </c>
      <c r="D887" s="31">
        <f t="shared" si="66"/>
        <v>173.84200000000001</v>
      </c>
      <c r="E887" s="32">
        <f>MA1SONY[[#This Row],[Adj Close]]-MA1SONY[[#This Row],[Naive Trend ]]</f>
        <v>-0.95280000000002474</v>
      </c>
      <c r="F887" s="22">
        <f t="shared" si="65"/>
        <v>0.90782784000004713</v>
      </c>
      <c r="G887" s="22">
        <f>ABS(MA1SONY[[#This Row],[Erorr 1]])</f>
        <v>0.95280000000002474</v>
      </c>
      <c r="H887" s="33">
        <f>MA1SONY[[#This Row],[Abs Erorr 1]]/MA1SONY[[#This Row],[Adj Close]]</f>
        <v>5.5110440675300992E-3</v>
      </c>
      <c r="I887" s="31">
        <f t="shared" si="68"/>
        <v>172.98846666666668</v>
      </c>
      <c r="J887" s="34">
        <f>(MA1SONY[[#This Row],[Adj Close]]-MA1SONY[[#This Row],[3-MA]])</f>
        <v>-9.9266666666693482E-2</v>
      </c>
      <c r="K887" s="18">
        <f t="shared" si="67"/>
        <v>9.8538711111164339E-3</v>
      </c>
      <c r="L887" s="18">
        <f>ABS(MA1SONY[[#This Row],[Erorr 2]])</f>
        <v>9.9266666666693482E-2</v>
      </c>
      <c r="M887" s="33">
        <f>MA1SONY[[#This Row],[Abs Erorr 2]]/MA1SONY[[#This Row],[Adj Close]]</f>
        <v>5.7416349122266447E-4</v>
      </c>
      <c r="N887" s="31">
        <f t="shared" si="69"/>
        <v>171.96455000000003</v>
      </c>
      <c r="O887" s="35">
        <f>MA1SONY[[#This Row],[Adj Close]]-MA1SONY[[#This Row],[6-MA]]</f>
        <v>0.92464999999995712</v>
      </c>
      <c r="P887" s="18">
        <f>(MA1SONY[[#This Row],[Adj Close]]-N887)^2</f>
        <v>0.85497762249992071</v>
      </c>
      <c r="Q887" s="18">
        <f>ABS(MA1SONY[[#This Row],[Erorr 3]])</f>
        <v>0.92464999999995712</v>
      </c>
      <c r="R887" s="36">
        <f>MA1SONY[[#This Row],[Abs Erorr 3]]/MA1SONY[[#This Row],[Adj Close]]</f>
        <v>5.3482230237629482E-3</v>
      </c>
    </row>
    <row r="888" spans="2:18">
      <c r="B888" s="26">
        <v>45069.291666666664</v>
      </c>
      <c r="C888" s="22">
        <v>170.26910000000001</v>
      </c>
      <c r="D888" s="31">
        <f t="shared" si="66"/>
        <v>172.88919999999999</v>
      </c>
      <c r="E888" s="32">
        <f>MA1SONY[[#This Row],[Adj Close]]-MA1SONY[[#This Row],[Naive Trend ]]</f>
        <v>-2.6200999999999794</v>
      </c>
      <c r="F888" s="22">
        <f t="shared" si="65"/>
        <v>6.8649240099998927</v>
      </c>
      <c r="G888" s="22">
        <f>ABS(MA1SONY[[#This Row],[Erorr 1]])</f>
        <v>2.6200999999999794</v>
      </c>
      <c r="H888" s="33">
        <f>MA1SONY[[#This Row],[Abs Erorr 1]]/MA1SONY[[#This Row],[Adj Close]]</f>
        <v>1.5387994650820256E-2</v>
      </c>
      <c r="I888" s="31">
        <f t="shared" si="68"/>
        <v>173.48799999999997</v>
      </c>
      <c r="J888" s="34">
        <f>(MA1SONY[[#This Row],[Adj Close]]-MA1SONY[[#This Row],[3-MA]])</f>
        <v>-3.2188999999999623</v>
      </c>
      <c r="K888" s="18">
        <f t="shared" si="67"/>
        <v>10.361317209999758</v>
      </c>
      <c r="L888" s="18">
        <f>ABS(MA1SONY[[#This Row],[Erorr 2]])</f>
        <v>3.2188999999999623</v>
      </c>
      <c r="M888" s="33">
        <f>MA1SONY[[#This Row],[Abs Erorr 2]]/MA1SONY[[#This Row],[Adj Close]]</f>
        <v>1.8904780726508582E-2</v>
      </c>
      <c r="N888" s="31">
        <f t="shared" si="69"/>
        <v>172.23416666666665</v>
      </c>
      <c r="O888" s="35">
        <f>MA1SONY[[#This Row],[Adj Close]]-MA1SONY[[#This Row],[6-MA]]</f>
        <v>-1.9650666666666439</v>
      </c>
      <c r="P888" s="18">
        <f>(MA1SONY[[#This Row],[Adj Close]]-N888)^2</f>
        <v>3.861487004444355</v>
      </c>
      <c r="Q888" s="18">
        <f>ABS(MA1SONY[[#This Row],[Erorr 3]])</f>
        <v>1.9650666666666439</v>
      </c>
      <c r="R888" s="36">
        <f>MA1SONY[[#This Row],[Abs Erorr 3]]/MA1SONY[[#This Row],[Adj Close]]</f>
        <v>1.1540947045979827E-2</v>
      </c>
    </row>
    <row r="889" spans="2:18">
      <c r="B889" s="26">
        <v>45070.291666666664</v>
      </c>
      <c r="C889" s="22">
        <v>170.547</v>
      </c>
      <c r="D889" s="31">
        <f t="shared" si="66"/>
        <v>170.26910000000001</v>
      </c>
      <c r="E889" s="32">
        <f>MA1SONY[[#This Row],[Adj Close]]-MA1SONY[[#This Row],[Naive Trend ]]</f>
        <v>0.27789999999998827</v>
      </c>
      <c r="F889" s="22">
        <f t="shared" si="65"/>
        <v>7.7228409999993475E-2</v>
      </c>
      <c r="G889" s="22">
        <f>ABS(MA1SONY[[#This Row],[Erorr 1]])</f>
        <v>0.27789999999998827</v>
      </c>
      <c r="H889" s="33">
        <f>MA1SONY[[#This Row],[Abs Erorr 1]]/MA1SONY[[#This Row],[Adj Close]]</f>
        <v>1.6294628460189172E-3</v>
      </c>
      <c r="I889" s="31">
        <f t="shared" si="68"/>
        <v>172.33343333333335</v>
      </c>
      <c r="J889" s="34">
        <f>(MA1SONY[[#This Row],[Adj Close]]-MA1SONY[[#This Row],[3-MA]])</f>
        <v>-1.7864333333333491</v>
      </c>
      <c r="K889" s="18">
        <f t="shared" si="67"/>
        <v>3.1913440544445009</v>
      </c>
      <c r="L889" s="18">
        <f>ABS(MA1SONY[[#This Row],[Erorr 2]])</f>
        <v>1.7864333333333491</v>
      </c>
      <c r="M889" s="33">
        <f>MA1SONY[[#This Row],[Abs Erorr 2]]/MA1SONY[[#This Row],[Adj Close]]</f>
        <v>1.0474727396748984E-2</v>
      </c>
      <c r="N889" s="31">
        <f t="shared" si="69"/>
        <v>172.14981666666665</v>
      </c>
      <c r="O889" s="35">
        <f>MA1SONY[[#This Row],[Adj Close]]-MA1SONY[[#This Row],[6-MA]]</f>
        <v>-1.602816666666655</v>
      </c>
      <c r="P889" s="18">
        <f>(MA1SONY[[#This Row],[Adj Close]]-N889)^2</f>
        <v>2.5690212669444072</v>
      </c>
      <c r="Q889" s="18">
        <f>ABS(MA1SONY[[#This Row],[Erorr 3]])</f>
        <v>1.602816666666655</v>
      </c>
      <c r="R889" s="36">
        <f>MA1SONY[[#This Row],[Abs Erorr 3]]/MA1SONY[[#This Row],[Adj Close]]</f>
        <v>9.3980935851504573E-3</v>
      </c>
    </row>
    <row r="890" spans="2:18">
      <c r="B890" s="26">
        <v>45071.291666666664</v>
      </c>
      <c r="C890" s="22">
        <v>171.6883</v>
      </c>
      <c r="D890" s="31">
        <f t="shared" si="66"/>
        <v>170.547</v>
      </c>
      <c r="E890" s="32">
        <f>MA1SONY[[#This Row],[Adj Close]]-MA1SONY[[#This Row],[Naive Trend ]]</f>
        <v>1.1413000000000011</v>
      </c>
      <c r="F890" s="22">
        <f t="shared" si="65"/>
        <v>1.3025656900000024</v>
      </c>
      <c r="G890" s="22">
        <f>ABS(MA1SONY[[#This Row],[Erorr 1]])</f>
        <v>1.1413000000000011</v>
      </c>
      <c r="H890" s="33">
        <f>MA1SONY[[#This Row],[Abs Erorr 1]]/MA1SONY[[#This Row],[Adj Close]]</f>
        <v>6.6475117989985401E-3</v>
      </c>
      <c r="I890" s="31">
        <f t="shared" si="68"/>
        <v>171.23509999999999</v>
      </c>
      <c r="J890" s="34">
        <f>(MA1SONY[[#This Row],[Adj Close]]-MA1SONY[[#This Row],[3-MA]])</f>
        <v>0.4532000000000096</v>
      </c>
      <c r="K890" s="18">
        <f t="shared" si="67"/>
        <v>0.20539024000000869</v>
      </c>
      <c r="L890" s="18">
        <f>ABS(MA1SONY[[#This Row],[Erorr 2]])</f>
        <v>0.4532000000000096</v>
      </c>
      <c r="M890" s="33">
        <f>MA1SONY[[#This Row],[Abs Erorr 2]]/MA1SONY[[#This Row],[Adj Close]]</f>
        <v>2.6396673506581961E-3</v>
      </c>
      <c r="N890" s="31">
        <f t="shared" si="69"/>
        <v>172.11178333333331</v>
      </c>
      <c r="O890" s="35">
        <f>MA1SONY[[#This Row],[Adj Close]]-MA1SONY[[#This Row],[6-MA]]</f>
        <v>-0.42348333333330856</v>
      </c>
      <c r="P890" s="18">
        <f>(MA1SONY[[#This Row],[Adj Close]]-N890)^2</f>
        <v>0.17933813361109013</v>
      </c>
      <c r="Q890" s="18">
        <f>ABS(MA1SONY[[#This Row],[Erorr 3]])</f>
        <v>0.42348333333330856</v>
      </c>
      <c r="R890" s="36">
        <f>MA1SONY[[#This Row],[Abs Erorr 3]]/MA1SONY[[#This Row],[Adj Close]]</f>
        <v>2.4665823666103546E-3</v>
      </c>
    </row>
    <row r="891" spans="2:18">
      <c r="B891" s="26">
        <v>45072.291666666664</v>
      </c>
      <c r="C891" s="22">
        <v>174.11</v>
      </c>
      <c r="D891" s="31">
        <f t="shared" si="66"/>
        <v>171.6883</v>
      </c>
      <c r="E891" s="32">
        <f>MA1SONY[[#This Row],[Adj Close]]-MA1SONY[[#This Row],[Naive Trend ]]</f>
        <v>2.4217000000000155</v>
      </c>
      <c r="F891" s="22">
        <f t="shared" si="65"/>
        <v>5.8646308900000754</v>
      </c>
      <c r="G891" s="22">
        <f>ABS(MA1SONY[[#This Row],[Erorr 1]])</f>
        <v>2.4217000000000155</v>
      </c>
      <c r="H891" s="33">
        <f>MA1SONY[[#This Row],[Abs Erorr 1]]/MA1SONY[[#This Row],[Adj Close]]</f>
        <v>1.3909023031417009E-2</v>
      </c>
      <c r="I891" s="31">
        <f t="shared" si="68"/>
        <v>170.8348</v>
      </c>
      <c r="J891" s="34">
        <f>(MA1SONY[[#This Row],[Adj Close]]-MA1SONY[[#This Row],[3-MA]])</f>
        <v>3.2752000000000123</v>
      </c>
      <c r="K891" s="18">
        <f t="shared" si="67"/>
        <v>10.726935040000081</v>
      </c>
      <c r="L891" s="18">
        <f>ABS(MA1SONY[[#This Row],[Erorr 2]])</f>
        <v>3.2752000000000123</v>
      </c>
      <c r="M891" s="33">
        <f>MA1SONY[[#This Row],[Abs Erorr 2]]/MA1SONY[[#This Row],[Adj Close]]</f>
        <v>1.8811096433289369E-2</v>
      </c>
      <c r="N891" s="31">
        <f t="shared" si="69"/>
        <v>172.16139999999999</v>
      </c>
      <c r="O891" s="35">
        <f>MA1SONY[[#This Row],[Adj Close]]-MA1SONY[[#This Row],[6-MA]]</f>
        <v>1.9486000000000274</v>
      </c>
      <c r="P891" s="18">
        <f>(MA1SONY[[#This Row],[Adj Close]]-N891)^2</f>
        <v>3.7970419600001071</v>
      </c>
      <c r="Q891" s="18">
        <f>ABS(MA1SONY[[#This Row],[Erorr 3]])</f>
        <v>1.9486000000000274</v>
      </c>
      <c r="R891" s="36">
        <f>MA1SONY[[#This Row],[Abs Erorr 3]]/MA1SONY[[#This Row],[Adj Close]]</f>
        <v>1.1191775314456535E-2</v>
      </c>
    </row>
    <row r="892" spans="2:18">
      <c r="B892" s="26">
        <v>45076.291666666664</v>
      </c>
      <c r="C892" s="22">
        <v>175.9659</v>
      </c>
      <c r="D892" s="31">
        <f t="shared" si="66"/>
        <v>174.11</v>
      </c>
      <c r="E892" s="32">
        <f>MA1SONY[[#This Row],[Adj Close]]-MA1SONY[[#This Row],[Naive Trend ]]</f>
        <v>1.8558999999999912</v>
      </c>
      <c r="F892" s="22">
        <f t="shared" si="65"/>
        <v>3.4443648099999673</v>
      </c>
      <c r="G892" s="22">
        <f>ABS(MA1SONY[[#This Row],[Erorr 1]])</f>
        <v>1.8558999999999912</v>
      </c>
      <c r="H892" s="33">
        <f>MA1SONY[[#This Row],[Abs Erorr 1]]/MA1SONY[[#This Row],[Adj Close]]</f>
        <v>1.0546929831291126E-2</v>
      </c>
      <c r="I892" s="31">
        <f t="shared" si="68"/>
        <v>172.11509999999998</v>
      </c>
      <c r="J892" s="34">
        <f>(MA1SONY[[#This Row],[Adj Close]]-MA1SONY[[#This Row],[3-MA]])</f>
        <v>3.8508000000000209</v>
      </c>
      <c r="K892" s="18">
        <f t="shared" si="67"/>
        <v>14.828660640000161</v>
      </c>
      <c r="L892" s="18">
        <f>ABS(MA1SONY[[#This Row],[Erorr 2]])</f>
        <v>3.8508000000000209</v>
      </c>
      <c r="M892" s="33">
        <f>MA1SONY[[#This Row],[Abs Erorr 2]]/MA1SONY[[#This Row],[Adj Close]]</f>
        <v>2.1883785437974181E-2</v>
      </c>
      <c r="N892" s="31">
        <f t="shared" si="69"/>
        <v>172.22426666666669</v>
      </c>
      <c r="O892" s="35">
        <f>MA1SONY[[#This Row],[Adj Close]]-MA1SONY[[#This Row],[6-MA]]</f>
        <v>3.7416333333333114</v>
      </c>
      <c r="P892" s="18">
        <f>(MA1SONY[[#This Row],[Adj Close]]-N892)^2</f>
        <v>13.999820001110947</v>
      </c>
      <c r="Q892" s="18">
        <f>ABS(MA1SONY[[#This Row],[Erorr 3]])</f>
        <v>3.7416333333333114</v>
      </c>
      <c r="R892" s="36">
        <f>MA1SONY[[#This Row],[Abs Erorr 3]]/MA1SONY[[#This Row],[Adj Close]]</f>
        <v>2.1263400086796995E-2</v>
      </c>
    </row>
    <row r="893" spans="2:18">
      <c r="B893" s="26">
        <v>45077.291666666664</v>
      </c>
      <c r="C893" s="22">
        <v>175.91630000000001</v>
      </c>
      <c r="D893" s="31">
        <f t="shared" si="66"/>
        <v>175.9659</v>
      </c>
      <c r="E893" s="32">
        <f>MA1SONY[[#This Row],[Adj Close]]-MA1SONY[[#This Row],[Naive Trend ]]</f>
        <v>-4.959999999999809E-2</v>
      </c>
      <c r="F893" s="22">
        <f t="shared" si="65"/>
        <v>2.4601599999998103E-3</v>
      </c>
      <c r="G893" s="22">
        <f>ABS(MA1SONY[[#This Row],[Erorr 1]])</f>
        <v>4.959999999999809E-2</v>
      </c>
      <c r="H893" s="33">
        <f>MA1SONY[[#This Row],[Abs Erorr 1]]/MA1SONY[[#This Row],[Adj Close]]</f>
        <v>2.8195226934626347E-4</v>
      </c>
      <c r="I893" s="31">
        <f t="shared" si="68"/>
        <v>173.92140000000003</v>
      </c>
      <c r="J893" s="34">
        <f>(MA1SONY[[#This Row],[Adj Close]]-MA1SONY[[#This Row],[3-MA]])</f>
        <v>1.9948999999999728</v>
      </c>
      <c r="K893" s="18">
        <f t="shared" si="67"/>
        <v>3.9796260099998917</v>
      </c>
      <c r="L893" s="18">
        <f>ABS(MA1SONY[[#This Row],[Erorr 2]])</f>
        <v>1.9948999999999728</v>
      </c>
      <c r="M893" s="33">
        <f>MA1SONY[[#This Row],[Abs Erorr 2]]/MA1SONY[[#This Row],[Adj Close]]</f>
        <v>1.1340052058848285E-2</v>
      </c>
      <c r="N893" s="31">
        <f t="shared" si="69"/>
        <v>172.57825</v>
      </c>
      <c r="O893" s="35">
        <f>MA1SONY[[#This Row],[Adj Close]]-MA1SONY[[#This Row],[6-MA]]</f>
        <v>3.3380500000000097</v>
      </c>
      <c r="P893" s="18">
        <f>(MA1SONY[[#This Row],[Adj Close]]-N893)^2</f>
        <v>11.142577802500066</v>
      </c>
      <c r="Q893" s="18">
        <f>ABS(MA1SONY[[#This Row],[Erorr 3]])</f>
        <v>3.3380500000000097</v>
      </c>
      <c r="R893" s="36">
        <f>MA1SONY[[#This Row],[Abs Erorr 3]]/MA1SONY[[#This Row],[Adj Close]]</f>
        <v>1.8975217191357537E-2</v>
      </c>
    </row>
    <row r="894" spans="2:18">
      <c r="B894" s="26">
        <v>45078.291666666664</v>
      </c>
      <c r="C894" s="22">
        <v>178.73490000000001</v>
      </c>
      <c r="D894" s="31">
        <f t="shared" si="66"/>
        <v>175.91630000000001</v>
      </c>
      <c r="E894" s="32">
        <f>MA1SONY[[#This Row],[Adj Close]]-MA1SONY[[#This Row],[Naive Trend ]]</f>
        <v>2.8186000000000035</v>
      </c>
      <c r="F894" s="22">
        <f t="shared" si="65"/>
        <v>7.9445059600000203</v>
      </c>
      <c r="G894" s="22">
        <f>ABS(MA1SONY[[#This Row],[Erorr 1]])</f>
        <v>2.8186000000000035</v>
      </c>
      <c r="H894" s="33">
        <f>MA1SONY[[#This Row],[Abs Erorr 1]]/MA1SONY[[#This Row],[Adj Close]]</f>
        <v>1.5769723764077433E-2</v>
      </c>
      <c r="I894" s="31">
        <f t="shared" si="68"/>
        <v>175.33073333333334</v>
      </c>
      <c r="J894" s="34">
        <f>(MA1SONY[[#This Row],[Adj Close]]-MA1SONY[[#This Row],[3-MA]])</f>
        <v>3.4041666666666686</v>
      </c>
      <c r="K894" s="18">
        <f t="shared" si="67"/>
        <v>11.588350694444458</v>
      </c>
      <c r="L894" s="18">
        <f>ABS(MA1SONY[[#This Row],[Erorr 2]])</f>
        <v>3.4041666666666686</v>
      </c>
      <c r="M894" s="33">
        <f>MA1SONY[[#This Row],[Abs Erorr 2]]/MA1SONY[[#This Row],[Adj Close]]</f>
        <v>1.9045897956508039E-2</v>
      </c>
      <c r="N894" s="31">
        <f t="shared" si="69"/>
        <v>173.08276666666669</v>
      </c>
      <c r="O894" s="35">
        <f>MA1SONY[[#This Row],[Adj Close]]-MA1SONY[[#This Row],[6-MA]]</f>
        <v>5.6521333333333246</v>
      </c>
      <c r="P894" s="18">
        <f>(MA1SONY[[#This Row],[Adj Close]]-N894)^2</f>
        <v>31.946611217777679</v>
      </c>
      <c r="Q894" s="18">
        <f>ABS(MA1SONY[[#This Row],[Erorr 3]])</f>
        <v>5.6521333333333246</v>
      </c>
      <c r="R894" s="36">
        <f>MA1SONY[[#This Row],[Abs Erorr 3]]/MA1SONY[[#This Row],[Adj Close]]</f>
        <v>3.1622997709643302E-2</v>
      </c>
    </row>
    <row r="895" spans="2:18">
      <c r="B895" s="26">
        <v>45079.291666666664</v>
      </c>
      <c r="C895" s="22">
        <v>179.58840000000001</v>
      </c>
      <c r="D895" s="31">
        <f t="shared" si="66"/>
        <v>178.73490000000001</v>
      </c>
      <c r="E895" s="32">
        <f>MA1SONY[[#This Row],[Adj Close]]-MA1SONY[[#This Row],[Naive Trend ]]</f>
        <v>0.85349999999999682</v>
      </c>
      <c r="F895" s="22">
        <f t="shared" si="65"/>
        <v>0.72846224999999454</v>
      </c>
      <c r="G895" s="22">
        <f>ABS(MA1SONY[[#This Row],[Erorr 1]])</f>
        <v>0.85349999999999682</v>
      </c>
      <c r="H895" s="33">
        <f>MA1SONY[[#This Row],[Abs Erorr 1]]/MA1SONY[[#This Row],[Adj Close]]</f>
        <v>4.7525341280394325E-3</v>
      </c>
      <c r="I895" s="31">
        <f t="shared" si="68"/>
        <v>176.87236666666669</v>
      </c>
      <c r="J895" s="34">
        <f>(MA1SONY[[#This Row],[Adj Close]]-MA1SONY[[#This Row],[3-MA]])</f>
        <v>2.7160333333333142</v>
      </c>
      <c r="K895" s="18">
        <f t="shared" si="67"/>
        <v>7.3768370677776742</v>
      </c>
      <c r="L895" s="18">
        <f>ABS(MA1SONY[[#This Row],[Erorr 2]])</f>
        <v>2.7160333333333142</v>
      </c>
      <c r="M895" s="33">
        <f>MA1SONY[[#This Row],[Abs Erorr 2]]/MA1SONY[[#This Row],[Adj Close]]</f>
        <v>1.5123656836039043E-2</v>
      </c>
      <c r="N895" s="31">
        <f t="shared" si="69"/>
        <v>174.49373333333332</v>
      </c>
      <c r="O895" s="35">
        <f>MA1SONY[[#This Row],[Adj Close]]-MA1SONY[[#This Row],[6-MA]]</f>
        <v>5.0946666666666829</v>
      </c>
      <c r="P895" s="18">
        <f>(MA1SONY[[#This Row],[Adj Close]]-N895)^2</f>
        <v>25.95562844444461</v>
      </c>
      <c r="Q895" s="18">
        <f>ABS(MA1SONY[[#This Row],[Erorr 3]])</f>
        <v>5.0946666666666829</v>
      </c>
      <c r="R895" s="36">
        <f>MA1SONY[[#This Row],[Abs Erorr 3]]/MA1SONY[[#This Row],[Adj Close]]</f>
        <v>2.8368573174362501E-2</v>
      </c>
    </row>
    <row r="896" spans="2:18">
      <c r="B896" s="26">
        <v>45082.291666666664</v>
      </c>
      <c r="C896" s="22">
        <v>178.2287</v>
      </c>
      <c r="D896" s="31">
        <f t="shared" si="66"/>
        <v>179.58840000000001</v>
      </c>
      <c r="E896" s="32">
        <f>MA1SONY[[#This Row],[Adj Close]]-MA1SONY[[#This Row],[Naive Trend ]]</f>
        <v>-1.3597000000000037</v>
      </c>
      <c r="F896" s="22">
        <f t="shared" si="65"/>
        <v>1.8487840900000101</v>
      </c>
      <c r="G896" s="22">
        <f>ABS(MA1SONY[[#This Row],[Erorr 1]])</f>
        <v>1.3597000000000037</v>
      </c>
      <c r="H896" s="33">
        <f>MA1SONY[[#This Row],[Abs Erorr 1]]/MA1SONY[[#This Row],[Adj Close]]</f>
        <v>7.6289621144069591E-3</v>
      </c>
      <c r="I896" s="31">
        <f t="shared" si="68"/>
        <v>178.07986666666667</v>
      </c>
      <c r="J896" s="34">
        <f>(MA1SONY[[#This Row],[Adj Close]]-MA1SONY[[#This Row],[3-MA]])</f>
        <v>0.14883333333332871</v>
      </c>
      <c r="K896" s="18">
        <f t="shared" si="67"/>
        <v>2.2151361111109734E-2</v>
      </c>
      <c r="L896" s="18">
        <f>ABS(MA1SONY[[#This Row],[Erorr 2]])</f>
        <v>0.14883333333332871</v>
      </c>
      <c r="M896" s="33">
        <f>MA1SONY[[#This Row],[Abs Erorr 2]]/MA1SONY[[#This Row],[Adj Close]]</f>
        <v>8.3506939866210498E-4</v>
      </c>
      <c r="N896" s="31">
        <f t="shared" si="69"/>
        <v>176.00063333333335</v>
      </c>
      <c r="O896" s="35">
        <f>MA1SONY[[#This Row],[Adj Close]]-MA1SONY[[#This Row],[6-MA]]</f>
        <v>2.2280666666666491</v>
      </c>
      <c r="P896" s="18">
        <f>(MA1SONY[[#This Row],[Adj Close]]-N896)^2</f>
        <v>4.9642810711110332</v>
      </c>
      <c r="Q896" s="18">
        <f>ABS(MA1SONY[[#This Row],[Erorr 3]])</f>
        <v>2.2280666666666491</v>
      </c>
      <c r="R896" s="36">
        <f>MA1SONY[[#This Row],[Abs Erorr 3]]/MA1SONY[[#This Row],[Adj Close]]</f>
        <v>1.2501166572312141E-2</v>
      </c>
    </row>
    <row r="897" spans="2:18">
      <c r="B897" s="26">
        <v>45083.291666666664</v>
      </c>
      <c r="C897" s="22">
        <v>177.86150000000001</v>
      </c>
      <c r="D897" s="31">
        <f t="shared" si="66"/>
        <v>178.2287</v>
      </c>
      <c r="E897" s="32">
        <f>MA1SONY[[#This Row],[Adj Close]]-MA1SONY[[#This Row],[Naive Trend ]]</f>
        <v>-0.36719999999999686</v>
      </c>
      <c r="F897" s="22">
        <f t="shared" si="65"/>
        <v>0.13483583999999771</v>
      </c>
      <c r="G897" s="22">
        <f>ABS(MA1SONY[[#This Row],[Erorr 1]])</f>
        <v>0.36719999999999686</v>
      </c>
      <c r="H897" s="33">
        <f>MA1SONY[[#This Row],[Abs Erorr 1]]/MA1SONY[[#This Row],[Adj Close]]</f>
        <v>2.0645277364690889E-3</v>
      </c>
      <c r="I897" s="31">
        <f t="shared" si="68"/>
        <v>178.85066666666668</v>
      </c>
      <c r="J897" s="34">
        <f>(MA1SONY[[#This Row],[Adj Close]]-MA1SONY[[#This Row],[3-MA]])</f>
        <v>-0.98916666666667652</v>
      </c>
      <c r="K897" s="18">
        <f t="shared" si="67"/>
        <v>0.97845069444446398</v>
      </c>
      <c r="L897" s="18">
        <f>ABS(MA1SONY[[#This Row],[Erorr 2]])</f>
        <v>0.98916666666667652</v>
      </c>
      <c r="M897" s="33">
        <f>MA1SONY[[#This Row],[Abs Erorr 2]]/MA1SONY[[#This Row],[Adj Close]]</f>
        <v>5.5614434077452205E-3</v>
      </c>
      <c r="N897" s="31">
        <f t="shared" si="69"/>
        <v>177.0907</v>
      </c>
      <c r="O897" s="35">
        <f>MA1SONY[[#This Row],[Adj Close]]-MA1SONY[[#This Row],[6-MA]]</f>
        <v>0.77080000000000837</v>
      </c>
      <c r="P897" s="18">
        <f>(MA1SONY[[#This Row],[Adj Close]]-N897)^2</f>
        <v>0.59413264000001287</v>
      </c>
      <c r="Q897" s="18">
        <f>ABS(MA1SONY[[#This Row],[Erorr 3]])</f>
        <v>0.77080000000000837</v>
      </c>
      <c r="R897" s="36">
        <f>MA1SONY[[#This Row],[Abs Erorr 3]]/MA1SONY[[#This Row],[Adj Close]]</f>
        <v>4.3337090938736509E-3</v>
      </c>
    </row>
    <row r="898" spans="2:18">
      <c r="B898" s="26">
        <v>45084.291666666664</v>
      </c>
      <c r="C898" s="22">
        <v>176.482</v>
      </c>
      <c r="D898" s="31">
        <f t="shared" si="66"/>
        <v>177.86150000000001</v>
      </c>
      <c r="E898" s="32">
        <f>MA1SONY[[#This Row],[Adj Close]]-MA1SONY[[#This Row],[Naive Trend ]]</f>
        <v>-1.3795000000000073</v>
      </c>
      <c r="F898" s="22">
        <f t="shared" si="65"/>
        <v>1.9030202500000202</v>
      </c>
      <c r="G898" s="22">
        <f>ABS(MA1SONY[[#This Row],[Erorr 1]])</f>
        <v>1.3795000000000073</v>
      </c>
      <c r="H898" s="33">
        <f>MA1SONY[[#This Row],[Abs Erorr 1]]/MA1SONY[[#This Row],[Adj Close]]</f>
        <v>7.8166611892431376E-3</v>
      </c>
      <c r="I898" s="31">
        <f t="shared" si="68"/>
        <v>178.55953333333332</v>
      </c>
      <c r="J898" s="34">
        <f>(MA1SONY[[#This Row],[Adj Close]]-MA1SONY[[#This Row],[3-MA]])</f>
        <v>-2.0775333333333208</v>
      </c>
      <c r="K898" s="18">
        <f t="shared" si="67"/>
        <v>4.3161447511110591</v>
      </c>
      <c r="L898" s="18">
        <f>ABS(MA1SONY[[#This Row],[Erorr 2]])</f>
        <v>2.0775333333333208</v>
      </c>
      <c r="M898" s="33">
        <f>MA1SONY[[#This Row],[Abs Erorr 2]]/MA1SONY[[#This Row],[Adj Close]]</f>
        <v>1.1771927637568255E-2</v>
      </c>
      <c r="N898" s="31">
        <f t="shared" si="69"/>
        <v>177.71595000000002</v>
      </c>
      <c r="O898" s="35">
        <f>MA1SONY[[#This Row],[Adj Close]]-MA1SONY[[#This Row],[6-MA]]</f>
        <v>-1.2339500000000214</v>
      </c>
      <c r="P898" s="18">
        <f>(MA1SONY[[#This Row],[Adj Close]]-N898)^2</f>
        <v>1.5226326025000529</v>
      </c>
      <c r="Q898" s="18">
        <f>ABS(MA1SONY[[#This Row],[Erorr 3]])</f>
        <v>1.2339500000000214</v>
      </c>
      <c r="R898" s="36">
        <f>MA1SONY[[#This Row],[Abs Erorr 3]]/MA1SONY[[#This Row],[Adj Close]]</f>
        <v>6.9919311884499352E-3</v>
      </c>
    </row>
    <row r="899" spans="2:18">
      <c r="B899" s="26">
        <v>45085.291666666664</v>
      </c>
      <c r="C899" s="22">
        <v>179.21129999999999</v>
      </c>
      <c r="D899" s="31">
        <f t="shared" si="66"/>
        <v>176.482</v>
      </c>
      <c r="E899" s="32">
        <f>MA1SONY[[#This Row],[Adj Close]]-MA1SONY[[#This Row],[Naive Trend ]]</f>
        <v>2.729299999999995</v>
      </c>
      <c r="F899" s="22">
        <f t="shared" si="65"/>
        <v>7.4490784899999722</v>
      </c>
      <c r="G899" s="22">
        <f>ABS(MA1SONY[[#This Row],[Erorr 1]])</f>
        <v>2.729299999999995</v>
      </c>
      <c r="H899" s="33">
        <f>MA1SONY[[#This Row],[Abs Erorr 1]]/MA1SONY[[#This Row],[Adj Close]]</f>
        <v>1.5229508407114926E-2</v>
      </c>
      <c r="I899" s="31">
        <f t="shared" si="68"/>
        <v>177.52406666666664</v>
      </c>
      <c r="J899" s="34">
        <f>(MA1SONY[[#This Row],[Adj Close]]-MA1SONY[[#This Row],[3-MA]])</f>
        <v>1.6872333333333529</v>
      </c>
      <c r="K899" s="18">
        <f t="shared" si="67"/>
        <v>2.8467563211111773</v>
      </c>
      <c r="L899" s="18">
        <f>ABS(MA1SONY[[#This Row],[Erorr 2]])</f>
        <v>1.6872333333333529</v>
      </c>
      <c r="M899" s="33">
        <f>MA1SONY[[#This Row],[Abs Erorr 2]]/MA1SONY[[#This Row],[Adj Close]]</f>
        <v>9.4147709063733872E-3</v>
      </c>
      <c r="N899" s="31">
        <f t="shared" si="69"/>
        <v>177.80196666666666</v>
      </c>
      <c r="O899" s="35">
        <f>MA1SONY[[#This Row],[Adj Close]]-MA1SONY[[#This Row],[6-MA]]</f>
        <v>1.4093333333333362</v>
      </c>
      <c r="P899" s="18">
        <f>(MA1SONY[[#This Row],[Adj Close]]-N899)^2</f>
        <v>1.9862204444444527</v>
      </c>
      <c r="Q899" s="18">
        <f>ABS(MA1SONY[[#This Row],[Erorr 3]])</f>
        <v>1.4093333333333362</v>
      </c>
      <c r="R899" s="36">
        <f>MA1SONY[[#This Row],[Abs Erorr 3]]/MA1SONY[[#This Row],[Adj Close]]</f>
        <v>7.8640874394267334E-3</v>
      </c>
    </row>
    <row r="900" spans="2:18">
      <c r="B900" s="26">
        <v>45086.291666666664</v>
      </c>
      <c r="C900" s="22">
        <v>179.5984</v>
      </c>
      <c r="D900" s="31">
        <f t="shared" si="66"/>
        <v>179.21129999999999</v>
      </c>
      <c r="E900" s="32">
        <f>MA1SONY[[#This Row],[Adj Close]]-MA1SONY[[#This Row],[Naive Trend ]]</f>
        <v>0.38710000000000377</v>
      </c>
      <c r="F900" s="22">
        <f t="shared" ref="F900:F963" si="70">(C900-D900)^2</f>
        <v>0.14984641000000293</v>
      </c>
      <c r="G900" s="22">
        <f>ABS(MA1SONY[[#This Row],[Erorr 1]])</f>
        <v>0.38710000000000377</v>
      </c>
      <c r="H900" s="33">
        <f>MA1SONY[[#This Row],[Abs Erorr 1]]/MA1SONY[[#This Row],[Adj Close]]</f>
        <v>2.155364413046017E-3</v>
      </c>
      <c r="I900" s="31">
        <f t="shared" si="68"/>
        <v>177.85159999999999</v>
      </c>
      <c r="J900" s="34">
        <f>(MA1SONY[[#This Row],[Adj Close]]-MA1SONY[[#This Row],[3-MA]])</f>
        <v>1.7468000000000075</v>
      </c>
      <c r="K900" s="18">
        <f t="shared" si="67"/>
        <v>3.051310240000026</v>
      </c>
      <c r="L900" s="18">
        <f>ABS(MA1SONY[[#This Row],[Erorr 2]])</f>
        <v>1.7468000000000075</v>
      </c>
      <c r="M900" s="33">
        <f>MA1SONY[[#This Row],[Abs Erorr 2]]/MA1SONY[[#This Row],[Adj Close]]</f>
        <v>9.7261445536263539E-3</v>
      </c>
      <c r="N900" s="31">
        <f t="shared" si="69"/>
        <v>178.35113333333334</v>
      </c>
      <c r="O900" s="35">
        <f>MA1SONY[[#This Row],[Adj Close]]-MA1SONY[[#This Row],[6-MA]]</f>
        <v>1.2472666666666612</v>
      </c>
      <c r="P900" s="18">
        <f>(MA1SONY[[#This Row],[Adj Close]]-N900)^2</f>
        <v>1.5556741377777641</v>
      </c>
      <c r="Q900" s="18">
        <f>ABS(MA1SONY[[#This Row],[Erorr 3]])</f>
        <v>1.2472666666666612</v>
      </c>
      <c r="R900" s="36">
        <f>MA1SONY[[#This Row],[Abs Erorr 3]]/MA1SONY[[#This Row],[Adj Close]]</f>
        <v>6.9447537765740738E-3</v>
      </c>
    </row>
    <row r="901" spans="2:18">
      <c r="B901" s="26">
        <v>45089.291666666664</v>
      </c>
      <c r="C901" s="22">
        <v>182.40700000000001</v>
      </c>
      <c r="D901" s="31">
        <f t="shared" ref="D901:D964" si="71">C900</f>
        <v>179.5984</v>
      </c>
      <c r="E901" s="32">
        <f>MA1SONY[[#This Row],[Adj Close]]-MA1SONY[[#This Row],[Naive Trend ]]</f>
        <v>2.8086000000000126</v>
      </c>
      <c r="F901" s="22">
        <f t="shared" si="70"/>
        <v>7.888233960000071</v>
      </c>
      <c r="G901" s="22">
        <f>ABS(MA1SONY[[#This Row],[Erorr 1]])</f>
        <v>2.8086000000000126</v>
      </c>
      <c r="H901" s="33">
        <f>MA1SONY[[#This Row],[Abs Erorr 1]]/MA1SONY[[#This Row],[Adj Close]]</f>
        <v>1.5397435405439553E-2</v>
      </c>
      <c r="I901" s="31">
        <f t="shared" si="68"/>
        <v>178.43056666666666</v>
      </c>
      <c r="J901" s="34">
        <f>(MA1SONY[[#This Row],[Adj Close]]-MA1SONY[[#This Row],[3-MA]])</f>
        <v>3.9764333333333468</v>
      </c>
      <c r="K901" s="18">
        <f t="shared" si="67"/>
        <v>15.812022054444551</v>
      </c>
      <c r="L901" s="18">
        <f>ABS(MA1SONY[[#This Row],[Erorr 2]])</f>
        <v>3.9764333333333468</v>
      </c>
      <c r="M901" s="33">
        <f>MA1SONY[[#This Row],[Abs Erorr 2]]/MA1SONY[[#This Row],[Adj Close]]</f>
        <v>2.1799784730483735E-2</v>
      </c>
      <c r="N901" s="31">
        <f t="shared" si="69"/>
        <v>178.49504999999999</v>
      </c>
      <c r="O901" s="35">
        <f>MA1SONY[[#This Row],[Adj Close]]-MA1SONY[[#This Row],[6-MA]]</f>
        <v>3.9119500000000187</v>
      </c>
      <c r="P901" s="18">
        <f>(MA1SONY[[#This Row],[Adj Close]]-N901)^2</f>
        <v>15.303352802500147</v>
      </c>
      <c r="Q901" s="18">
        <f>ABS(MA1SONY[[#This Row],[Erorr 3]])</f>
        <v>3.9119500000000187</v>
      </c>
      <c r="R901" s="36">
        <f>MA1SONY[[#This Row],[Abs Erorr 3]]/MA1SONY[[#This Row],[Adj Close]]</f>
        <v>2.144627125055518E-2</v>
      </c>
    </row>
    <row r="902" spans="2:18">
      <c r="B902" s="26">
        <v>45090.291666666664</v>
      </c>
      <c r="C902" s="22">
        <v>181.9306</v>
      </c>
      <c r="D902" s="31">
        <f t="shared" si="71"/>
        <v>182.40700000000001</v>
      </c>
      <c r="E902" s="32">
        <f>MA1SONY[[#This Row],[Adj Close]]-MA1SONY[[#This Row],[Naive Trend ]]</f>
        <v>-0.47640000000001237</v>
      </c>
      <c r="F902" s="22">
        <f t="shared" si="70"/>
        <v>0.22695696000001178</v>
      </c>
      <c r="G902" s="22">
        <f>ABS(MA1SONY[[#This Row],[Erorr 1]])</f>
        <v>0.47640000000001237</v>
      </c>
      <c r="H902" s="33">
        <f>MA1SONY[[#This Row],[Abs Erorr 1]]/MA1SONY[[#This Row],[Adj Close]]</f>
        <v>2.618580931410177E-3</v>
      </c>
      <c r="I902" s="31">
        <f t="shared" si="68"/>
        <v>180.40556666666669</v>
      </c>
      <c r="J902" s="34">
        <f>(MA1SONY[[#This Row],[Adj Close]]-MA1SONY[[#This Row],[3-MA]])</f>
        <v>1.5250333333333117</v>
      </c>
      <c r="K902" s="18">
        <f t="shared" ref="K902:K965" si="72">(C902-I902)^2</f>
        <v>2.3257266677777118</v>
      </c>
      <c r="L902" s="18">
        <f>ABS(MA1SONY[[#This Row],[Erorr 2]])</f>
        <v>1.5250333333333117</v>
      </c>
      <c r="M902" s="33">
        <f>MA1SONY[[#This Row],[Abs Erorr 2]]/MA1SONY[[#This Row],[Adj Close]]</f>
        <v>8.3825004333152962E-3</v>
      </c>
      <c r="N902" s="31">
        <f t="shared" si="69"/>
        <v>178.96481666666668</v>
      </c>
      <c r="O902" s="35">
        <f>MA1SONY[[#This Row],[Adj Close]]-MA1SONY[[#This Row],[6-MA]]</f>
        <v>2.9657833333333201</v>
      </c>
      <c r="P902" s="18">
        <f>(MA1SONY[[#This Row],[Adj Close]]-N902)^2</f>
        <v>8.7958707802776992</v>
      </c>
      <c r="Q902" s="18">
        <f>ABS(MA1SONY[[#This Row],[Erorr 3]])</f>
        <v>2.9657833333333201</v>
      </c>
      <c r="R902" s="36">
        <f>MA1SONY[[#This Row],[Abs Erorr 3]]/MA1SONY[[#This Row],[Adj Close]]</f>
        <v>1.6301728974308444E-2</v>
      </c>
    </row>
    <row r="903" spans="2:18">
      <c r="B903" s="26">
        <v>45091.291666666664</v>
      </c>
      <c r="C903" s="22">
        <v>182.5658</v>
      </c>
      <c r="D903" s="31">
        <f t="shared" si="71"/>
        <v>181.9306</v>
      </c>
      <c r="E903" s="32">
        <f>MA1SONY[[#This Row],[Adj Close]]-MA1SONY[[#This Row],[Naive Trend ]]</f>
        <v>0.63519999999999754</v>
      </c>
      <c r="F903" s="22">
        <f t="shared" si="70"/>
        <v>0.4034790399999969</v>
      </c>
      <c r="G903" s="22">
        <f>ABS(MA1SONY[[#This Row],[Erorr 1]])</f>
        <v>0.63519999999999754</v>
      </c>
      <c r="H903" s="33">
        <f>MA1SONY[[#This Row],[Abs Erorr 1]]/MA1SONY[[#This Row],[Adj Close]]</f>
        <v>3.4792934930857672E-3</v>
      </c>
      <c r="I903" s="31">
        <f t="shared" ref="I903:I966" si="73">AVERAGE(C900:C902)</f>
        <v>181.31200000000001</v>
      </c>
      <c r="J903" s="34">
        <f>(MA1SONY[[#This Row],[Adj Close]]-MA1SONY[[#This Row],[3-MA]])</f>
        <v>1.253799999999984</v>
      </c>
      <c r="K903" s="18">
        <f t="shared" si="72"/>
        <v>1.57201443999996</v>
      </c>
      <c r="L903" s="18">
        <f>ABS(MA1SONY[[#This Row],[Erorr 2]])</f>
        <v>1.253799999999984</v>
      </c>
      <c r="M903" s="33">
        <f>MA1SONY[[#This Row],[Abs Erorr 2]]/MA1SONY[[#This Row],[Adj Close]]</f>
        <v>6.8676608652879353E-3</v>
      </c>
      <c r="N903" s="31">
        <f t="shared" si="69"/>
        <v>179.58180000000002</v>
      </c>
      <c r="O903" s="35">
        <f>MA1SONY[[#This Row],[Adj Close]]-MA1SONY[[#This Row],[6-MA]]</f>
        <v>2.9839999999999804</v>
      </c>
      <c r="P903" s="18">
        <f>(MA1SONY[[#This Row],[Adj Close]]-N903)^2</f>
        <v>8.9042559999998829</v>
      </c>
      <c r="Q903" s="18">
        <f>ABS(MA1SONY[[#This Row],[Erorr 3]])</f>
        <v>2.9839999999999804</v>
      </c>
      <c r="R903" s="36">
        <f>MA1SONY[[#This Row],[Abs Erorr 3]]/MA1SONY[[#This Row],[Adj Close]]</f>
        <v>1.6344791850390273E-2</v>
      </c>
    </row>
    <row r="904" spans="2:18">
      <c r="B904" s="26">
        <v>45092.291666666664</v>
      </c>
      <c r="C904" s="22">
        <v>184.6103</v>
      </c>
      <c r="D904" s="31">
        <f t="shared" si="71"/>
        <v>182.5658</v>
      </c>
      <c r="E904" s="32">
        <f>MA1SONY[[#This Row],[Adj Close]]-MA1SONY[[#This Row],[Naive Trend ]]</f>
        <v>2.0444999999999993</v>
      </c>
      <c r="F904" s="22">
        <f t="shared" si="70"/>
        <v>4.1799802499999972</v>
      </c>
      <c r="G904" s="22">
        <f>ABS(MA1SONY[[#This Row],[Erorr 1]])</f>
        <v>2.0444999999999993</v>
      </c>
      <c r="H904" s="33">
        <f>MA1SONY[[#This Row],[Abs Erorr 1]]/MA1SONY[[#This Row],[Adj Close]]</f>
        <v>1.1074680015145414E-2</v>
      </c>
      <c r="I904" s="31">
        <f t="shared" si="73"/>
        <v>182.30113333333335</v>
      </c>
      <c r="J904" s="34">
        <f>(MA1SONY[[#This Row],[Adj Close]]-MA1SONY[[#This Row],[3-MA]])</f>
        <v>2.3091666666666413</v>
      </c>
      <c r="K904" s="18">
        <f t="shared" si="72"/>
        <v>5.3322506944443271</v>
      </c>
      <c r="L904" s="18">
        <f>ABS(MA1SONY[[#This Row],[Erorr 2]])</f>
        <v>2.3091666666666413</v>
      </c>
      <c r="M904" s="33">
        <f>MA1SONY[[#This Row],[Abs Erorr 2]]/MA1SONY[[#This Row],[Adj Close]]</f>
        <v>1.2508330611383229E-2</v>
      </c>
      <c r="N904" s="31">
        <f t="shared" si="69"/>
        <v>180.36585000000002</v>
      </c>
      <c r="O904" s="35">
        <f>MA1SONY[[#This Row],[Adj Close]]-MA1SONY[[#This Row],[6-MA]]</f>
        <v>4.2444499999999721</v>
      </c>
      <c r="P904" s="18">
        <f>(MA1SONY[[#This Row],[Adj Close]]-N904)^2</f>
        <v>18.015355802499762</v>
      </c>
      <c r="Q904" s="18">
        <f>ABS(MA1SONY[[#This Row],[Erorr 3]])</f>
        <v>4.2444499999999721</v>
      </c>
      <c r="R904" s="36">
        <f>MA1SONY[[#This Row],[Abs Erorr 3]]/MA1SONY[[#This Row],[Adj Close]]</f>
        <v>2.299140405491986E-2</v>
      </c>
    </row>
    <row r="905" spans="2:18">
      <c r="B905" s="26">
        <v>45093.291666666664</v>
      </c>
      <c r="C905" s="22">
        <v>183.52850000000001</v>
      </c>
      <c r="D905" s="31">
        <f t="shared" si="71"/>
        <v>184.6103</v>
      </c>
      <c r="E905" s="32">
        <f>MA1SONY[[#This Row],[Adj Close]]-MA1SONY[[#This Row],[Naive Trend ]]</f>
        <v>-1.081799999999987</v>
      </c>
      <c r="F905" s="22">
        <f t="shared" si="70"/>
        <v>1.1702912399999719</v>
      </c>
      <c r="G905" s="22">
        <f>ABS(MA1SONY[[#This Row],[Erorr 1]])</f>
        <v>1.081799999999987</v>
      </c>
      <c r="H905" s="33">
        <f>MA1SONY[[#This Row],[Abs Erorr 1]]/MA1SONY[[#This Row],[Adj Close]]</f>
        <v>5.8944523602600524E-3</v>
      </c>
      <c r="I905" s="31">
        <f t="shared" si="73"/>
        <v>183.03556666666668</v>
      </c>
      <c r="J905" s="34">
        <f>(MA1SONY[[#This Row],[Adj Close]]-MA1SONY[[#This Row],[3-MA]])</f>
        <v>0.49293333333332612</v>
      </c>
      <c r="K905" s="18">
        <f t="shared" si="72"/>
        <v>0.24298327111110399</v>
      </c>
      <c r="L905" s="18">
        <f>ABS(MA1SONY[[#This Row],[Erorr 2]])</f>
        <v>0.49293333333332612</v>
      </c>
      <c r="M905" s="33">
        <f>MA1SONY[[#This Row],[Abs Erorr 2]]/MA1SONY[[#This Row],[Adj Close]]</f>
        <v>2.6858680441093677E-3</v>
      </c>
      <c r="N905" s="31">
        <f t="shared" si="69"/>
        <v>181.72056666666666</v>
      </c>
      <c r="O905" s="35">
        <f>MA1SONY[[#This Row],[Adj Close]]-MA1SONY[[#This Row],[6-MA]]</f>
        <v>1.8079333333333523</v>
      </c>
      <c r="P905" s="18">
        <f>(MA1SONY[[#This Row],[Adj Close]]-N905)^2</f>
        <v>3.2686229377778462</v>
      </c>
      <c r="Q905" s="18">
        <f>ABS(MA1SONY[[#This Row],[Erorr 3]])</f>
        <v>1.8079333333333523</v>
      </c>
      <c r="R905" s="36">
        <f>MA1SONY[[#This Row],[Abs Erorr 3]]/MA1SONY[[#This Row],[Adj Close]]</f>
        <v>9.8509677425214735E-3</v>
      </c>
    </row>
    <row r="906" spans="2:18">
      <c r="B906" s="26">
        <v>45097.291666666664</v>
      </c>
      <c r="C906" s="22">
        <v>183.61789999999999</v>
      </c>
      <c r="D906" s="31">
        <f t="shared" si="71"/>
        <v>183.52850000000001</v>
      </c>
      <c r="E906" s="32">
        <f>MA1SONY[[#This Row],[Adj Close]]-MA1SONY[[#This Row],[Naive Trend ]]</f>
        <v>8.9399999999983493E-2</v>
      </c>
      <c r="F906" s="22">
        <f t="shared" si="70"/>
        <v>7.9923599999970479E-3</v>
      </c>
      <c r="G906" s="22">
        <f>ABS(MA1SONY[[#This Row],[Erorr 1]])</f>
        <v>8.9399999999983493E-2</v>
      </c>
      <c r="H906" s="33">
        <f>MA1SONY[[#This Row],[Abs Erorr 1]]/MA1SONY[[#This Row],[Adj Close]]</f>
        <v>4.8688063636488323E-4</v>
      </c>
      <c r="I906" s="31">
        <f t="shared" si="73"/>
        <v>183.56820000000002</v>
      </c>
      <c r="J906" s="34">
        <f>(MA1SONY[[#This Row],[Adj Close]]-MA1SONY[[#This Row],[3-MA]])</f>
        <v>4.9699999999972988E-2</v>
      </c>
      <c r="K906" s="18">
        <f t="shared" si="72"/>
        <v>2.470089999997315E-3</v>
      </c>
      <c r="L906" s="18">
        <f>ABS(MA1SONY[[#This Row],[Erorr 2]])</f>
        <v>4.9699999999972988E-2</v>
      </c>
      <c r="M906" s="33">
        <f>MA1SONY[[#This Row],[Abs Erorr 2]]/MA1SONY[[#This Row],[Adj Close]]</f>
        <v>2.7067077882915003E-4</v>
      </c>
      <c r="N906" s="31">
        <f t="shared" ref="N906:N969" si="74">AVERAGE(C900:C905)</f>
        <v>182.44010000000003</v>
      </c>
      <c r="O906" s="35">
        <f>MA1SONY[[#This Row],[Adj Close]]-MA1SONY[[#This Row],[6-MA]]</f>
        <v>1.1777999999999622</v>
      </c>
      <c r="P906" s="18">
        <f>(MA1SONY[[#This Row],[Adj Close]]-N906)^2</f>
        <v>1.3872128399999111</v>
      </c>
      <c r="Q906" s="18">
        <f>ABS(MA1SONY[[#This Row],[Erorr 3]])</f>
        <v>1.1777999999999622</v>
      </c>
      <c r="R906" s="36">
        <f>MA1SONY[[#This Row],[Abs Erorr 3]]/MA1SONY[[#This Row],[Adj Close]]</f>
        <v>6.4144073099624945E-3</v>
      </c>
    </row>
    <row r="907" spans="2:18">
      <c r="B907" s="26">
        <v>45098.291666666664</v>
      </c>
      <c r="C907" s="22">
        <v>182.57579999999999</v>
      </c>
      <c r="D907" s="31">
        <f t="shared" si="71"/>
        <v>183.61789999999999</v>
      </c>
      <c r="E907" s="32">
        <f>MA1SONY[[#This Row],[Adj Close]]-MA1SONY[[#This Row],[Naive Trend ]]</f>
        <v>-1.0421000000000049</v>
      </c>
      <c r="F907" s="22">
        <f t="shared" si="70"/>
        <v>1.0859724100000103</v>
      </c>
      <c r="G907" s="22">
        <f>ABS(MA1SONY[[#This Row],[Erorr 1]])</f>
        <v>1.0421000000000049</v>
      </c>
      <c r="H907" s="33">
        <f>MA1SONY[[#This Row],[Abs Erorr 1]]/MA1SONY[[#This Row],[Adj Close]]</f>
        <v>5.7077663085688523E-3</v>
      </c>
      <c r="I907" s="31">
        <f t="shared" si="73"/>
        <v>183.91890000000001</v>
      </c>
      <c r="J907" s="34">
        <f>(MA1SONY[[#This Row],[Adj Close]]-MA1SONY[[#This Row],[3-MA]])</f>
        <v>-1.3431000000000211</v>
      </c>
      <c r="K907" s="18">
        <f t="shared" si="72"/>
        <v>1.8039176100000565</v>
      </c>
      <c r="L907" s="18">
        <f>ABS(MA1SONY[[#This Row],[Erorr 2]])</f>
        <v>1.3431000000000211</v>
      </c>
      <c r="M907" s="33">
        <f>MA1SONY[[#This Row],[Abs Erorr 2]]/MA1SONY[[#This Row],[Adj Close]]</f>
        <v>7.3563966308789067E-3</v>
      </c>
      <c r="N907" s="31">
        <f t="shared" si="74"/>
        <v>183.11001666666667</v>
      </c>
      <c r="O907" s="35">
        <f>MA1SONY[[#This Row],[Adj Close]]-MA1SONY[[#This Row],[6-MA]]</f>
        <v>-0.53421666666667988</v>
      </c>
      <c r="P907" s="18">
        <f>(MA1SONY[[#This Row],[Adj Close]]-N907)^2</f>
        <v>0.28538744694445856</v>
      </c>
      <c r="Q907" s="18">
        <f>ABS(MA1SONY[[#This Row],[Erorr 3]])</f>
        <v>0.53421666666667988</v>
      </c>
      <c r="R907" s="36">
        <f>MA1SONY[[#This Row],[Abs Erorr 3]]/MA1SONY[[#This Row],[Adj Close]]</f>
        <v>2.9259993200998155E-3</v>
      </c>
    </row>
    <row r="908" spans="2:18">
      <c r="B908" s="26">
        <v>45099.291666666664</v>
      </c>
      <c r="C908" s="22">
        <v>185.59289999999999</v>
      </c>
      <c r="D908" s="31">
        <f t="shared" si="71"/>
        <v>182.57579999999999</v>
      </c>
      <c r="E908" s="32">
        <f>MA1SONY[[#This Row],[Adj Close]]-MA1SONY[[#This Row],[Naive Trend ]]</f>
        <v>3.0170999999999992</v>
      </c>
      <c r="F908" s="22">
        <f t="shared" si="70"/>
        <v>9.1028924099999955</v>
      </c>
      <c r="G908" s="22">
        <f>ABS(MA1SONY[[#This Row],[Erorr 1]])</f>
        <v>3.0170999999999992</v>
      </c>
      <c r="H908" s="33">
        <f>MA1SONY[[#This Row],[Abs Erorr 1]]/MA1SONY[[#This Row],[Adj Close]]</f>
        <v>1.6256548607193482E-2</v>
      </c>
      <c r="I908" s="31">
        <f t="shared" si="73"/>
        <v>183.24073333333331</v>
      </c>
      <c r="J908" s="34">
        <f>(MA1SONY[[#This Row],[Adj Close]]-MA1SONY[[#This Row],[3-MA]])</f>
        <v>2.3521666666666761</v>
      </c>
      <c r="K908" s="18">
        <f t="shared" si="72"/>
        <v>5.5326880277778221</v>
      </c>
      <c r="L908" s="18">
        <f>ABS(MA1SONY[[#This Row],[Erorr 2]])</f>
        <v>2.3521666666666761</v>
      </c>
      <c r="M908" s="33">
        <f>MA1SONY[[#This Row],[Abs Erorr 2]]/MA1SONY[[#This Row],[Adj Close]]</f>
        <v>1.2673796608957974E-2</v>
      </c>
      <c r="N908" s="31">
        <f t="shared" si="74"/>
        <v>183.13815</v>
      </c>
      <c r="O908" s="35">
        <f>MA1SONY[[#This Row],[Adj Close]]-MA1SONY[[#This Row],[6-MA]]</f>
        <v>2.45474999999999</v>
      </c>
      <c r="P908" s="18">
        <f>(MA1SONY[[#This Row],[Adj Close]]-N908)^2</f>
        <v>6.0257975624999505</v>
      </c>
      <c r="Q908" s="18">
        <f>ABS(MA1SONY[[#This Row],[Erorr 3]])</f>
        <v>2.45474999999999</v>
      </c>
      <c r="R908" s="36">
        <f>MA1SONY[[#This Row],[Abs Erorr 3]]/MA1SONY[[#This Row],[Adj Close]]</f>
        <v>1.3226529678667612E-2</v>
      </c>
    </row>
    <row r="909" spans="2:18">
      <c r="B909" s="26">
        <v>45100.291666666664</v>
      </c>
      <c r="C909" s="22">
        <v>185.27529999999999</v>
      </c>
      <c r="D909" s="31">
        <f t="shared" si="71"/>
        <v>185.59289999999999</v>
      </c>
      <c r="E909" s="32">
        <f>MA1SONY[[#This Row],[Adj Close]]-MA1SONY[[#This Row],[Naive Trend ]]</f>
        <v>-0.31759999999999877</v>
      </c>
      <c r="F909" s="22">
        <f t="shared" si="70"/>
        <v>0.10086975999999923</v>
      </c>
      <c r="G909" s="22">
        <f>ABS(MA1SONY[[#This Row],[Erorr 1]])</f>
        <v>0.31759999999999877</v>
      </c>
      <c r="H909" s="33">
        <f>MA1SONY[[#This Row],[Abs Erorr 1]]/MA1SONY[[#This Row],[Adj Close]]</f>
        <v>1.7142058331574624E-3</v>
      </c>
      <c r="I909" s="31">
        <f t="shared" si="73"/>
        <v>183.92886666666664</v>
      </c>
      <c r="J909" s="34">
        <f>(MA1SONY[[#This Row],[Adj Close]]-MA1SONY[[#This Row],[3-MA]])</f>
        <v>1.3464333333333514</v>
      </c>
      <c r="K909" s="18">
        <f t="shared" si="72"/>
        <v>1.8128827211111596</v>
      </c>
      <c r="L909" s="18">
        <f>ABS(MA1SONY[[#This Row],[Erorr 2]])</f>
        <v>1.3464333333333514</v>
      </c>
      <c r="M909" s="33">
        <f>MA1SONY[[#This Row],[Abs Erorr 2]]/MA1SONY[[#This Row],[Adj Close]]</f>
        <v>7.267203633368028E-3</v>
      </c>
      <c r="N909" s="31">
        <f t="shared" si="74"/>
        <v>183.74853333333331</v>
      </c>
      <c r="O909" s="35">
        <f>MA1SONY[[#This Row],[Adj Close]]-MA1SONY[[#This Row],[6-MA]]</f>
        <v>1.5267666666666742</v>
      </c>
      <c r="P909" s="18">
        <f>(MA1SONY[[#This Row],[Adj Close]]-N909)^2</f>
        <v>2.3310164544444674</v>
      </c>
      <c r="Q909" s="18">
        <f>ABS(MA1SONY[[#This Row],[Erorr 3]])</f>
        <v>1.5267666666666742</v>
      </c>
      <c r="R909" s="36">
        <f>MA1SONY[[#This Row],[Abs Erorr 3]]/MA1SONY[[#This Row],[Adj Close]]</f>
        <v>8.2405299932947033E-3</v>
      </c>
    </row>
    <row r="910" spans="2:18">
      <c r="B910" s="26">
        <v>45103.291666666664</v>
      </c>
      <c r="C910" s="22">
        <v>183.8759</v>
      </c>
      <c r="D910" s="31">
        <f t="shared" si="71"/>
        <v>185.27529999999999</v>
      </c>
      <c r="E910" s="32">
        <f>MA1SONY[[#This Row],[Adj Close]]-MA1SONY[[#This Row],[Naive Trend ]]</f>
        <v>-1.3993999999999858</v>
      </c>
      <c r="F910" s="22">
        <f t="shared" si="70"/>
        <v>1.9583203599999601</v>
      </c>
      <c r="G910" s="22">
        <f>ABS(MA1SONY[[#This Row],[Erorr 1]])</f>
        <v>1.3993999999999858</v>
      </c>
      <c r="H910" s="33">
        <f>MA1SONY[[#This Row],[Abs Erorr 1]]/MA1SONY[[#This Row],[Adj Close]]</f>
        <v>7.6105677796817622E-3</v>
      </c>
      <c r="I910" s="31">
        <f t="shared" si="73"/>
        <v>184.48133333333331</v>
      </c>
      <c r="J910" s="34">
        <f>(MA1SONY[[#This Row],[Adj Close]]-MA1SONY[[#This Row],[3-MA]])</f>
        <v>-0.60543333333330906</v>
      </c>
      <c r="K910" s="18">
        <f t="shared" si="72"/>
        <v>0.36654952111108174</v>
      </c>
      <c r="L910" s="18">
        <f>ABS(MA1SONY[[#This Row],[Erorr 2]])</f>
        <v>0.60543333333330906</v>
      </c>
      <c r="M910" s="33">
        <f>MA1SONY[[#This Row],[Abs Erorr 2]]/MA1SONY[[#This Row],[Adj Close]]</f>
        <v>3.292619279271014E-3</v>
      </c>
      <c r="N910" s="31">
        <f t="shared" si="74"/>
        <v>184.20011666666664</v>
      </c>
      <c r="O910" s="35">
        <f>MA1SONY[[#This Row],[Adj Close]]-MA1SONY[[#This Row],[6-MA]]</f>
        <v>-0.3242166666666435</v>
      </c>
      <c r="P910" s="18">
        <f>(MA1SONY[[#This Row],[Adj Close]]-N910)^2</f>
        <v>0.10511644694442943</v>
      </c>
      <c r="Q910" s="18">
        <f>ABS(MA1SONY[[#This Row],[Erorr 3]])</f>
        <v>0.3242166666666435</v>
      </c>
      <c r="R910" s="36">
        <f>MA1SONY[[#This Row],[Abs Erorr 3]]/MA1SONY[[#This Row],[Adj Close]]</f>
        <v>1.7632363276897272E-3</v>
      </c>
    </row>
    <row r="911" spans="2:18">
      <c r="B911" s="26">
        <v>45104.291666666664</v>
      </c>
      <c r="C911" s="22">
        <v>186.64490000000001</v>
      </c>
      <c r="D911" s="31">
        <f t="shared" si="71"/>
        <v>183.8759</v>
      </c>
      <c r="E911" s="32">
        <f>MA1SONY[[#This Row],[Adj Close]]-MA1SONY[[#This Row],[Naive Trend ]]</f>
        <v>2.7690000000000055</v>
      </c>
      <c r="F911" s="22">
        <f t="shared" si="70"/>
        <v>7.6673610000000298</v>
      </c>
      <c r="G911" s="22">
        <f>ABS(MA1SONY[[#This Row],[Erorr 1]])</f>
        <v>2.7690000000000055</v>
      </c>
      <c r="H911" s="33">
        <f>MA1SONY[[#This Row],[Abs Erorr 1]]/MA1SONY[[#This Row],[Adj Close]]</f>
        <v>1.4835658515180459E-2</v>
      </c>
      <c r="I911" s="31">
        <f t="shared" si="73"/>
        <v>184.91470000000001</v>
      </c>
      <c r="J911" s="34">
        <f>(MA1SONY[[#This Row],[Adj Close]]-MA1SONY[[#This Row],[3-MA]])</f>
        <v>1.7301999999999964</v>
      </c>
      <c r="K911" s="18">
        <f t="shared" si="72"/>
        <v>2.9935920399999874</v>
      </c>
      <c r="L911" s="18">
        <f>ABS(MA1SONY[[#This Row],[Erorr 2]])</f>
        <v>1.7301999999999964</v>
      </c>
      <c r="M911" s="33">
        <f>MA1SONY[[#This Row],[Abs Erorr 2]]/MA1SONY[[#This Row],[Adj Close]]</f>
        <v>9.270009520753025E-3</v>
      </c>
      <c r="N911" s="31">
        <f t="shared" si="74"/>
        <v>184.07771666666667</v>
      </c>
      <c r="O911" s="35">
        <f>MA1SONY[[#This Row],[Adj Close]]-MA1SONY[[#This Row],[6-MA]]</f>
        <v>2.5671833333333325</v>
      </c>
      <c r="P911" s="18">
        <f>(MA1SONY[[#This Row],[Adj Close]]-N911)^2</f>
        <v>6.5904302669444403</v>
      </c>
      <c r="Q911" s="18">
        <f>ABS(MA1SONY[[#This Row],[Erorr 3]])</f>
        <v>2.5671833333333325</v>
      </c>
      <c r="R911" s="36">
        <f>MA1SONY[[#This Row],[Abs Erorr 3]]/MA1SONY[[#This Row],[Adj Close]]</f>
        <v>1.3754371715130349E-2</v>
      </c>
    </row>
    <row r="912" spans="2:18">
      <c r="B912" s="26">
        <v>45105.291666666664</v>
      </c>
      <c r="C912" s="22">
        <v>187.82599999999999</v>
      </c>
      <c r="D912" s="31">
        <f t="shared" si="71"/>
        <v>186.64490000000001</v>
      </c>
      <c r="E912" s="32">
        <f>MA1SONY[[#This Row],[Adj Close]]-MA1SONY[[#This Row],[Naive Trend ]]</f>
        <v>1.1810999999999865</v>
      </c>
      <c r="F912" s="22">
        <f t="shared" si="70"/>
        <v>1.3949972099999681</v>
      </c>
      <c r="G912" s="22">
        <f>ABS(MA1SONY[[#This Row],[Erorr 1]])</f>
        <v>1.1810999999999865</v>
      </c>
      <c r="H912" s="33">
        <f>MA1SONY[[#This Row],[Abs Erorr 1]]/MA1SONY[[#This Row],[Adj Close]]</f>
        <v>6.2882668001234465E-3</v>
      </c>
      <c r="I912" s="31">
        <f t="shared" si="73"/>
        <v>185.26536666666667</v>
      </c>
      <c r="J912" s="34">
        <f>(MA1SONY[[#This Row],[Adj Close]]-MA1SONY[[#This Row],[3-MA]])</f>
        <v>2.5606333333333282</v>
      </c>
      <c r="K912" s="18">
        <f t="shared" si="72"/>
        <v>6.5568430677777512</v>
      </c>
      <c r="L912" s="18">
        <f>ABS(MA1SONY[[#This Row],[Erorr 2]])</f>
        <v>2.5606333333333282</v>
      </c>
      <c r="M912" s="33">
        <f>MA1SONY[[#This Row],[Abs Erorr 2]]/MA1SONY[[#This Row],[Adj Close]]</f>
        <v>1.3633007854787561E-2</v>
      </c>
      <c r="N912" s="31">
        <f t="shared" si="74"/>
        <v>184.59711666666666</v>
      </c>
      <c r="O912" s="35">
        <f>MA1SONY[[#This Row],[Adj Close]]-MA1SONY[[#This Row],[6-MA]]</f>
        <v>3.2288833333333287</v>
      </c>
      <c r="P912" s="18">
        <f>(MA1SONY[[#This Row],[Adj Close]]-N912)^2</f>
        <v>10.425687580277748</v>
      </c>
      <c r="Q912" s="18">
        <f>ABS(MA1SONY[[#This Row],[Erorr 3]])</f>
        <v>3.2288833333333287</v>
      </c>
      <c r="R912" s="36">
        <f>MA1SONY[[#This Row],[Abs Erorr 3]]/MA1SONY[[#This Row],[Adj Close]]</f>
        <v>1.719082200192374E-2</v>
      </c>
    </row>
    <row r="913" spans="2:18">
      <c r="B913" s="26">
        <v>45106.291666666664</v>
      </c>
      <c r="C913" s="22">
        <v>188.1634</v>
      </c>
      <c r="D913" s="31">
        <f t="shared" si="71"/>
        <v>187.82599999999999</v>
      </c>
      <c r="E913" s="32">
        <f>MA1SONY[[#This Row],[Adj Close]]-MA1SONY[[#This Row],[Naive Trend ]]</f>
        <v>0.33740000000000236</v>
      </c>
      <c r="F913" s="22">
        <f t="shared" si="70"/>
        <v>0.11383876000000159</v>
      </c>
      <c r="G913" s="22">
        <f>ABS(MA1SONY[[#This Row],[Erorr 1]])</f>
        <v>0.33740000000000236</v>
      </c>
      <c r="H913" s="33">
        <f>MA1SONY[[#This Row],[Abs Erorr 1]]/MA1SONY[[#This Row],[Adj Close]]</f>
        <v>1.7931223606716417E-3</v>
      </c>
      <c r="I913" s="31">
        <f t="shared" si="73"/>
        <v>186.1156</v>
      </c>
      <c r="J913" s="34">
        <f>(MA1SONY[[#This Row],[Adj Close]]-MA1SONY[[#This Row],[3-MA]])</f>
        <v>2.0477999999999952</v>
      </c>
      <c r="K913" s="18">
        <f t="shared" si="72"/>
        <v>4.1934848399999805</v>
      </c>
      <c r="L913" s="18">
        <f>ABS(MA1SONY[[#This Row],[Erorr 2]])</f>
        <v>2.0477999999999952</v>
      </c>
      <c r="M913" s="33">
        <f>MA1SONY[[#This Row],[Abs Erorr 2]]/MA1SONY[[#This Row],[Adj Close]]</f>
        <v>1.0883094161776389E-2</v>
      </c>
      <c r="N913" s="31">
        <f t="shared" si="74"/>
        <v>185.29846666666666</v>
      </c>
      <c r="O913" s="35">
        <f>MA1SONY[[#This Row],[Adj Close]]-MA1SONY[[#This Row],[6-MA]]</f>
        <v>2.8649333333333402</v>
      </c>
      <c r="P913" s="18">
        <f>(MA1SONY[[#This Row],[Adj Close]]-N913)^2</f>
        <v>8.2078430044444843</v>
      </c>
      <c r="Q913" s="18">
        <f>ABS(MA1SONY[[#This Row],[Erorr 3]])</f>
        <v>2.8649333333333402</v>
      </c>
      <c r="R913" s="36">
        <f>MA1SONY[[#This Row],[Abs Erorr 3]]/MA1SONY[[#This Row],[Adj Close]]</f>
        <v>1.5225773627248128E-2</v>
      </c>
    </row>
    <row r="914" spans="2:18">
      <c r="B914" s="26">
        <v>45107.291666666664</v>
      </c>
      <c r="C914" s="22">
        <v>192.5104</v>
      </c>
      <c r="D914" s="31">
        <f t="shared" si="71"/>
        <v>188.1634</v>
      </c>
      <c r="E914" s="32">
        <f>MA1SONY[[#This Row],[Adj Close]]-MA1SONY[[#This Row],[Naive Trend ]]</f>
        <v>4.3470000000000084</v>
      </c>
      <c r="F914" s="22">
        <f t="shared" si="70"/>
        <v>18.896409000000073</v>
      </c>
      <c r="G914" s="22">
        <f>ABS(MA1SONY[[#This Row],[Erorr 1]])</f>
        <v>4.3470000000000084</v>
      </c>
      <c r="H914" s="33">
        <f>MA1SONY[[#This Row],[Abs Erorr 1]]/MA1SONY[[#This Row],[Adj Close]]</f>
        <v>2.2580598243004058E-2</v>
      </c>
      <c r="I914" s="31">
        <f t="shared" si="73"/>
        <v>187.54476666666667</v>
      </c>
      <c r="J914" s="34">
        <f>(MA1SONY[[#This Row],[Adj Close]]-MA1SONY[[#This Row],[3-MA]])</f>
        <v>4.9656333333333293</v>
      </c>
      <c r="K914" s="18">
        <f t="shared" si="72"/>
        <v>24.657514401111072</v>
      </c>
      <c r="L914" s="18">
        <f>ABS(MA1SONY[[#This Row],[Erorr 2]])</f>
        <v>4.9656333333333293</v>
      </c>
      <c r="M914" s="33">
        <f>MA1SONY[[#This Row],[Abs Erorr 2]]/MA1SONY[[#This Row],[Adj Close]]</f>
        <v>2.579410428388975E-2</v>
      </c>
      <c r="N914" s="31">
        <f t="shared" si="74"/>
        <v>186.22973333333334</v>
      </c>
      <c r="O914" s="35">
        <f>MA1SONY[[#This Row],[Adj Close]]-MA1SONY[[#This Row],[6-MA]]</f>
        <v>6.2806666666666615</v>
      </c>
      <c r="P914" s="18">
        <f>(MA1SONY[[#This Row],[Adj Close]]-N914)^2</f>
        <v>39.446773777777715</v>
      </c>
      <c r="Q914" s="18">
        <f>ABS(MA1SONY[[#This Row],[Erorr 3]])</f>
        <v>6.2806666666666615</v>
      </c>
      <c r="R914" s="36">
        <f>MA1SONY[[#This Row],[Abs Erorr 3]]/MA1SONY[[#This Row],[Adj Close]]</f>
        <v>3.2625077225265031E-2</v>
      </c>
    </row>
    <row r="915" spans="2:18">
      <c r="B915" s="26">
        <v>45110.291666666664</v>
      </c>
      <c r="C915" s="22">
        <v>191.01179999999999</v>
      </c>
      <c r="D915" s="31">
        <f t="shared" si="71"/>
        <v>192.5104</v>
      </c>
      <c r="E915" s="32">
        <f>MA1SONY[[#This Row],[Adj Close]]-MA1SONY[[#This Row],[Naive Trend ]]</f>
        <v>-1.4986000000000104</v>
      </c>
      <c r="F915" s="22">
        <f t="shared" si="70"/>
        <v>2.2458019600000312</v>
      </c>
      <c r="G915" s="22">
        <f>ABS(MA1SONY[[#This Row],[Erorr 1]])</f>
        <v>1.4986000000000104</v>
      </c>
      <c r="H915" s="33">
        <f>MA1SONY[[#This Row],[Abs Erorr 1]]/MA1SONY[[#This Row],[Adj Close]]</f>
        <v>7.8455885971443155E-3</v>
      </c>
      <c r="I915" s="31">
        <f t="shared" si="73"/>
        <v>189.49993333333336</v>
      </c>
      <c r="J915" s="34">
        <f>(MA1SONY[[#This Row],[Adj Close]]-MA1SONY[[#This Row],[3-MA]])</f>
        <v>1.5118666666666343</v>
      </c>
      <c r="K915" s="18">
        <f t="shared" si="72"/>
        <v>2.2857408177776799</v>
      </c>
      <c r="L915" s="18">
        <f>ABS(MA1SONY[[#This Row],[Erorr 2]])</f>
        <v>1.5118666666666343</v>
      </c>
      <c r="M915" s="33">
        <f>MA1SONY[[#This Row],[Abs Erorr 2]]/MA1SONY[[#This Row],[Adj Close]]</f>
        <v>7.9150432940092406E-3</v>
      </c>
      <c r="N915" s="31">
        <f t="shared" si="74"/>
        <v>187.38265000000001</v>
      </c>
      <c r="O915" s="35">
        <f>MA1SONY[[#This Row],[Adj Close]]-MA1SONY[[#This Row],[6-MA]]</f>
        <v>3.6291499999999814</v>
      </c>
      <c r="P915" s="18">
        <f>(MA1SONY[[#This Row],[Adj Close]]-N915)^2</f>
        <v>13.170729722499866</v>
      </c>
      <c r="Q915" s="18">
        <f>ABS(MA1SONY[[#This Row],[Erorr 3]])</f>
        <v>3.6291499999999814</v>
      </c>
      <c r="R915" s="36">
        <f>MA1SONY[[#This Row],[Abs Erorr 3]]/MA1SONY[[#This Row],[Adj Close]]</f>
        <v>1.8999611542323467E-2</v>
      </c>
    </row>
    <row r="916" spans="2:18">
      <c r="B916" s="26">
        <v>45112.291666666664</v>
      </c>
      <c r="C916" s="22">
        <v>189.8903</v>
      </c>
      <c r="D916" s="31">
        <f t="shared" si="71"/>
        <v>191.01179999999999</v>
      </c>
      <c r="E916" s="32">
        <f>MA1SONY[[#This Row],[Adj Close]]-MA1SONY[[#This Row],[Naive Trend ]]</f>
        <v>-1.1214999999999975</v>
      </c>
      <c r="F916" s="22">
        <f t="shared" si="70"/>
        <v>1.2577622499999943</v>
      </c>
      <c r="G916" s="22">
        <f>ABS(MA1SONY[[#This Row],[Erorr 1]])</f>
        <v>1.1214999999999975</v>
      </c>
      <c r="H916" s="33">
        <f>MA1SONY[[#This Row],[Abs Erorr 1]]/MA1SONY[[#This Row],[Adj Close]]</f>
        <v>5.9060415408264538E-3</v>
      </c>
      <c r="I916" s="31">
        <f t="shared" si="73"/>
        <v>190.56186666666667</v>
      </c>
      <c r="J916" s="34">
        <f>(MA1SONY[[#This Row],[Adj Close]]-MA1SONY[[#This Row],[3-MA]])</f>
        <v>-0.67156666666667775</v>
      </c>
      <c r="K916" s="18">
        <f t="shared" si="72"/>
        <v>0.45100178777779265</v>
      </c>
      <c r="L916" s="18">
        <f>ABS(MA1SONY[[#This Row],[Erorr 2]])</f>
        <v>0.67156666666667775</v>
      </c>
      <c r="M916" s="33">
        <f>MA1SONY[[#This Row],[Abs Erorr 2]]/MA1SONY[[#This Row],[Adj Close]]</f>
        <v>3.5366033265873914E-3</v>
      </c>
      <c r="N916" s="31">
        <f t="shared" si="74"/>
        <v>188.33873333333335</v>
      </c>
      <c r="O916" s="35">
        <f>MA1SONY[[#This Row],[Adj Close]]-MA1SONY[[#This Row],[6-MA]]</f>
        <v>1.5515666666666448</v>
      </c>
      <c r="P916" s="18">
        <f>(MA1SONY[[#This Row],[Adj Close]]-N916)^2</f>
        <v>2.407359121111043</v>
      </c>
      <c r="Q916" s="18">
        <f>ABS(MA1SONY[[#This Row],[Erorr 3]])</f>
        <v>1.5515666666666448</v>
      </c>
      <c r="R916" s="36">
        <f>MA1SONY[[#This Row],[Abs Erorr 3]]/MA1SONY[[#This Row],[Adj Close]]</f>
        <v>8.1708579462281376E-3</v>
      </c>
    </row>
    <row r="917" spans="2:18">
      <c r="B917" s="26">
        <v>45113.291666666664</v>
      </c>
      <c r="C917" s="22">
        <v>190.36670000000001</v>
      </c>
      <c r="D917" s="31">
        <f t="shared" si="71"/>
        <v>189.8903</v>
      </c>
      <c r="E917" s="32">
        <f>MA1SONY[[#This Row],[Adj Close]]-MA1SONY[[#This Row],[Naive Trend ]]</f>
        <v>0.47640000000001237</v>
      </c>
      <c r="F917" s="22">
        <f t="shared" si="70"/>
        <v>0.22695696000001178</v>
      </c>
      <c r="G917" s="22">
        <f>ABS(MA1SONY[[#This Row],[Erorr 1]])</f>
        <v>0.47640000000001237</v>
      </c>
      <c r="H917" s="33">
        <f>MA1SONY[[#This Row],[Abs Erorr 1]]/MA1SONY[[#This Row],[Adj Close]]</f>
        <v>2.5025385217058043E-3</v>
      </c>
      <c r="I917" s="31">
        <f t="shared" si="73"/>
        <v>191.13750000000002</v>
      </c>
      <c r="J917" s="34">
        <f>(MA1SONY[[#This Row],[Adj Close]]-MA1SONY[[#This Row],[3-MA]])</f>
        <v>-0.77080000000000837</v>
      </c>
      <c r="K917" s="18">
        <f t="shared" si="72"/>
        <v>0.59413264000001287</v>
      </c>
      <c r="L917" s="18">
        <f>ABS(MA1SONY[[#This Row],[Erorr 2]])</f>
        <v>0.77080000000000837</v>
      </c>
      <c r="M917" s="33">
        <f>MA1SONY[[#This Row],[Abs Erorr 2]]/MA1SONY[[#This Row],[Adj Close]]</f>
        <v>4.0490274822225121E-3</v>
      </c>
      <c r="N917" s="31">
        <f t="shared" si="74"/>
        <v>189.34113333333335</v>
      </c>
      <c r="O917" s="35">
        <f>MA1SONY[[#This Row],[Adj Close]]-MA1SONY[[#This Row],[6-MA]]</f>
        <v>1.0255666666666627</v>
      </c>
      <c r="P917" s="18">
        <f>(MA1SONY[[#This Row],[Adj Close]]-N917)^2</f>
        <v>1.0517869877777697</v>
      </c>
      <c r="Q917" s="18">
        <f>ABS(MA1SONY[[#This Row],[Erorr 3]])</f>
        <v>1.0255666666666627</v>
      </c>
      <c r="R917" s="36">
        <f>MA1SONY[[#This Row],[Abs Erorr 3]]/MA1SONY[[#This Row],[Adj Close]]</f>
        <v>5.38732176723483E-3</v>
      </c>
    </row>
    <row r="918" spans="2:18">
      <c r="B918" s="26">
        <v>45114.291666666664</v>
      </c>
      <c r="C918" s="22">
        <v>189.24520000000001</v>
      </c>
      <c r="D918" s="31">
        <f t="shared" si="71"/>
        <v>190.36670000000001</v>
      </c>
      <c r="E918" s="32">
        <f>MA1SONY[[#This Row],[Adj Close]]-MA1SONY[[#This Row],[Naive Trend ]]</f>
        <v>-1.1214999999999975</v>
      </c>
      <c r="F918" s="22">
        <f t="shared" si="70"/>
        <v>1.2577622499999943</v>
      </c>
      <c r="G918" s="22">
        <f>ABS(MA1SONY[[#This Row],[Erorr 1]])</f>
        <v>1.1214999999999975</v>
      </c>
      <c r="H918" s="33">
        <f>MA1SONY[[#This Row],[Abs Erorr 1]]/MA1SONY[[#This Row],[Adj Close]]</f>
        <v>5.9261740852608012E-3</v>
      </c>
      <c r="I918" s="31">
        <f t="shared" si="73"/>
        <v>190.42293333333336</v>
      </c>
      <c r="J918" s="34">
        <f>(MA1SONY[[#This Row],[Adj Close]]-MA1SONY[[#This Row],[3-MA]])</f>
        <v>-1.1777333333333502</v>
      </c>
      <c r="K918" s="18">
        <f t="shared" si="72"/>
        <v>1.3870558044444841</v>
      </c>
      <c r="L918" s="18">
        <f>ABS(MA1SONY[[#This Row],[Erorr 2]])</f>
        <v>1.1777333333333502</v>
      </c>
      <c r="M918" s="33">
        <f>MA1SONY[[#This Row],[Abs Erorr 2]]/MA1SONY[[#This Row],[Adj Close]]</f>
        <v>6.2233194465875497E-3</v>
      </c>
      <c r="N918" s="31">
        <f t="shared" si="74"/>
        <v>189.96143333333336</v>
      </c>
      <c r="O918" s="35">
        <f>MA1SONY[[#This Row],[Adj Close]]-MA1SONY[[#This Row],[6-MA]]</f>
        <v>-0.71623333333334926</v>
      </c>
      <c r="P918" s="18">
        <f>(MA1SONY[[#This Row],[Adj Close]]-N918)^2</f>
        <v>0.51299018777780059</v>
      </c>
      <c r="Q918" s="18">
        <f>ABS(MA1SONY[[#This Row],[Erorr 3]])</f>
        <v>0.71623333333334926</v>
      </c>
      <c r="R918" s="36">
        <f>MA1SONY[[#This Row],[Abs Erorr 3]]/MA1SONY[[#This Row],[Adj Close]]</f>
        <v>3.7846842790905618E-3</v>
      </c>
    </row>
    <row r="919" spans="2:18">
      <c r="B919" s="26">
        <v>45117.291666666664</v>
      </c>
      <c r="C919" s="22">
        <v>187.1908</v>
      </c>
      <c r="D919" s="31">
        <f t="shared" si="71"/>
        <v>189.24520000000001</v>
      </c>
      <c r="E919" s="32">
        <f>MA1SONY[[#This Row],[Adj Close]]-MA1SONY[[#This Row],[Naive Trend ]]</f>
        <v>-2.0544000000000153</v>
      </c>
      <c r="F919" s="22">
        <f t="shared" si="70"/>
        <v>4.2205593600000633</v>
      </c>
      <c r="G919" s="22">
        <f>ABS(MA1SONY[[#This Row],[Erorr 1]])</f>
        <v>2.0544000000000153</v>
      </c>
      <c r="H919" s="33">
        <f>MA1SONY[[#This Row],[Abs Erorr 1]]/MA1SONY[[#This Row],[Adj Close]]</f>
        <v>1.0974898339021016E-2</v>
      </c>
      <c r="I919" s="31">
        <f t="shared" si="73"/>
        <v>189.83406666666667</v>
      </c>
      <c r="J919" s="34">
        <f>(MA1SONY[[#This Row],[Adj Close]]-MA1SONY[[#This Row],[3-MA]])</f>
        <v>-2.6432666666666762</v>
      </c>
      <c r="K919" s="18">
        <f t="shared" si="72"/>
        <v>6.9868586711111611</v>
      </c>
      <c r="L919" s="18">
        <f>ABS(MA1SONY[[#This Row],[Erorr 2]])</f>
        <v>2.6432666666666762</v>
      </c>
      <c r="M919" s="33">
        <f>MA1SONY[[#This Row],[Abs Erorr 2]]/MA1SONY[[#This Row],[Adj Close]]</f>
        <v>1.412070821144349E-2</v>
      </c>
      <c r="N919" s="31">
        <f t="shared" si="74"/>
        <v>190.1979666666667</v>
      </c>
      <c r="O919" s="35">
        <f>MA1SONY[[#This Row],[Adj Close]]-MA1SONY[[#This Row],[6-MA]]</f>
        <v>-3.0071666666667056</v>
      </c>
      <c r="P919" s="18">
        <f>(MA1SONY[[#This Row],[Adj Close]]-N919)^2</f>
        <v>9.0430513611113454</v>
      </c>
      <c r="Q919" s="18">
        <f>ABS(MA1SONY[[#This Row],[Erorr 3]])</f>
        <v>3.0071666666667056</v>
      </c>
      <c r="R919" s="36">
        <f>MA1SONY[[#This Row],[Abs Erorr 3]]/MA1SONY[[#This Row],[Adj Close]]</f>
        <v>1.6064714006600249E-2</v>
      </c>
    </row>
    <row r="920" spans="2:18">
      <c r="B920" s="26">
        <v>45118.291666666664</v>
      </c>
      <c r="C920" s="22">
        <v>186.66480000000001</v>
      </c>
      <c r="D920" s="31">
        <f t="shared" si="71"/>
        <v>187.1908</v>
      </c>
      <c r="E920" s="32">
        <f>MA1SONY[[#This Row],[Adj Close]]-MA1SONY[[#This Row],[Naive Trend ]]</f>
        <v>-0.52599999999998204</v>
      </c>
      <c r="F920" s="22">
        <f t="shared" si="70"/>
        <v>0.2766759999999811</v>
      </c>
      <c r="G920" s="22">
        <f>ABS(MA1SONY[[#This Row],[Erorr 1]])</f>
        <v>0.52599999999998204</v>
      </c>
      <c r="H920" s="33">
        <f>MA1SONY[[#This Row],[Abs Erorr 1]]/MA1SONY[[#This Row],[Adj Close]]</f>
        <v>2.8178853217102635E-3</v>
      </c>
      <c r="I920" s="31">
        <f t="shared" si="73"/>
        <v>188.93423333333331</v>
      </c>
      <c r="J920" s="34">
        <f>(MA1SONY[[#This Row],[Adj Close]]-MA1SONY[[#This Row],[3-MA]])</f>
        <v>-2.2694333333332963</v>
      </c>
      <c r="K920" s="18">
        <f t="shared" si="72"/>
        <v>5.1503276544442764</v>
      </c>
      <c r="L920" s="18">
        <f>ABS(MA1SONY[[#This Row],[Erorr 2]])</f>
        <v>2.2694333333332963</v>
      </c>
      <c r="M920" s="33">
        <f>MA1SONY[[#This Row],[Abs Erorr 2]]/MA1SONY[[#This Row],[Adj Close]]</f>
        <v>1.2157800149429866E-2</v>
      </c>
      <c r="N920" s="31">
        <f t="shared" si="74"/>
        <v>190.03586666666669</v>
      </c>
      <c r="O920" s="35">
        <f>MA1SONY[[#This Row],[Adj Close]]-MA1SONY[[#This Row],[6-MA]]</f>
        <v>-3.3710666666666782</v>
      </c>
      <c r="P920" s="18">
        <f>(MA1SONY[[#This Row],[Adj Close]]-N920)^2</f>
        <v>11.364090471111188</v>
      </c>
      <c r="Q920" s="18">
        <f>ABS(MA1SONY[[#This Row],[Erorr 3]])</f>
        <v>3.3710666666666782</v>
      </c>
      <c r="R920" s="36">
        <f>MA1SONY[[#This Row],[Abs Erorr 3]]/MA1SONY[[#This Row],[Adj Close]]</f>
        <v>1.8059466308948863E-2</v>
      </c>
    </row>
    <row r="921" spans="2:18">
      <c r="B921" s="26">
        <v>45119.291666666664</v>
      </c>
      <c r="C921" s="22">
        <v>188.34209999999999</v>
      </c>
      <c r="D921" s="31">
        <f t="shared" si="71"/>
        <v>186.66480000000001</v>
      </c>
      <c r="E921" s="32">
        <f>MA1SONY[[#This Row],[Adj Close]]-MA1SONY[[#This Row],[Naive Trend ]]</f>
        <v>1.677299999999974</v>
      </c>
      <c r="F921" s="22">
        <f t="shared" si="70"/>
        <v>2.8133352899999129</v>
      </c>
      <c r="G921" s="22">
        <f>ABS(MA1SONY[[#This Row],[Erorr 1]])</f>
        <v>1.677299999999974</v>
      </c>
      <c r="H921" s="33">
        <f>MA1SONY[[#This Row],[Abs Erorr 1]]/MA1SONY[[#This Row],[Adj Close]]</f>
        <v>8.9056031551096333E-3</v>
      </c>
      <c r="I921" s="31">
        <f t="shared" si="73"/>
        <v>187.70026666666669</v>
      </c>
      <c r="J921" s="34">
        <f>(MA1SONY[[#This Row],[Adj Close]]-MA1SONY[[#This Row],[3-MA]])</f>
        <v>0.64183333333329529</v>
      </c>
      <c r="K921" s="18">
        <f t="shared" si="72"/>
        <v>0.41195002777772893</v>
      </c>
      <c r="L921" s="18">
        <f>ABS(MA1SONY[[#This Row],[Erorr 2]])</f>
        <v>0.64183333333329529</v>
      </c>
      <c r="M921" s="33">
        <f>MA1SONY[[#This Row],[Abs Erorr 2]]/MA1SONY[[#This Row],[Adj Close]]</f>
        <v>3.4078059729253062E-3</v>
      </c>
      <c r="N921" s="31">
        <f t="shared" si="74"/>
        <v>189.0616</v>
      </c>
      <c r="O921" s="35">
        <f>MA1SONY[[#This Row],[Adj Close]]-MA1SONY[[#This Row],[6-MA]]</f>
        <v>-0.71950000000001069</v>
      </c>
      <c r="P921" s="18">
        <f>(MA1SONY[[#This Row],[Adj Close]]-N921)^2</f>
        <v>0.51768025000001539</v>
      </c>
      <c r="Q921" s="18">
        <f>ABS(MA1SONY[[#This Row],[Erorr 3]])</f>
        <v>0.71950000000001069</v>
      </c>
      <c r="R921" s="36">
        <f>MA1SONY[[#This Row],[Abs Erorr 3]]/MA1SONY[[#This Row],[Adj Close]]</f>
        <v>3.8201761581718092E-3</v>
      </c>
    </row>
    <row r="922" spans="2:18">
      <c r="B922" s="26">
        <v>45120.291666666664</v>
      </c>
      <c r="C922" s="22">
        <v>189.1062</v>
      </c>
      <c r="D922" s="31">
        <f t="shared" si="71"/>
        <v>188.34209999999999</v>
      </c>
      <c r="E922" s="32">
        <f>MA1SONY[[#This Row],[Adj Close]]-MA1SONY[[#This Row],[Naive Trend ]]</f>
        <v>0.76410000000001332</v>
      </c>
      <c r="F922" s="22">
        <f t="shared" si="70"/>
        <v>0.58384881000002031</v>
      </c>
      <c r="G922" s="22">
        <f>ABS(MA1SONY[[#This Row],[Erorr 1]])</f>
        <v>0.76410000000001332</v>
      </c>
      <c r="H922" s="33">
        <f>MA1SONY[[#This Row],[Abs Erorr 1]]/MA1SONY[[#This Row],[Adj Close]]</f>
        <v>4.0405867179395139E-3</v>
      </c>
      <c r="I922" s="31">
        <f t="shared" si="73"/>
        <v>187.39923333333331</v>
      </c>
      <c r="J922" s="34">
        <f>(MA1SONY[[#This Row],[Adj Close]]-MA1SONY[[#This Row],[3-MA]])</f>
        <v>1.7069666666666876</v>
      </c>
      <c r="K922" s="18">
        <f t="shared" si="72"/>
        <v>2.9137352011111828</v>
      </c>
      <c r="L922" s="18">
        <f>ABS(MA1SONY[[#This Row],[Erorr 2]])</f>
        <v>1.7069666666666876</v>
      </c>
      <c r="M922" s="33">
        <f>MA1SONY[[#This Row],[Abs Erorr 2]]/MA1SONY[[#This Row],[Adj Close]]</f>
        <v>9.0264976328998606E-3</v>
      </c>
      <c r="N922" s="31">
        <f t="shared" si="74"/>
        <v>188.61665000000002</v>
      </c>
      <c r="O922" s="35">
        <f>MA1SONY[[#This Row],[Adj Close]]-MA1SONY[[#This Row],[6-MA]]</f>
        <v>0.48954999999997995</v>
      </c>
      <c r="P922" s="18">
        <f>(MA1SONY[[#This Row],[Adj Close]]-N922)^2</f>
        <v>0.23965920249998038</v>
      </c>
      <c r="Q922" s="18">
        <f>ABS(MA1SONY[[#This Row],[Erorr 3]])</f>
        <v>0.48954999999997995</v>
      </c>
      <c r="R922" s="36">
        <f>MA1SONY[[#This Row],[Abs Erorr 3]]/MA1SONY[[#This Row],[Adj Close]]</f>
        <v>2.5887570053228287E-3</v>
      </c>
    </row>
    <row r="923" spans="2:18">
      <c r="B923" s="26">
        <v>45121.291666666664</v>
      </c>
      <c r="C923" s="22">
        <v>189.2551</v>
      </c>
      <c r="D923" s="31">
        <f t="shared" si="71"/>
        <v>189.1062</v>
      </c>
      <c r="E923" s="32">
        <f>MA1SONY[[#This Row],[Adj Close]]-MA1SONY[[#This Row],[Naive Trend ]]</f>
        <v>0.14889999999999759</v>
      </c>
      <c r="F923" s="22">
        <f t="shared" si="70"/>
        <v>2.2171209999999282E-2</v>
      </c>
      <c r="G923" s="22">
        <f>ABS(MA1SONY[[#This Row],[Erorr 1]])</f>
        <v>0.14889999999999759</v>
      </c>
      <c r="H923" s="33">
        <f>MA1SONY[[#This Row],[Abs Erorr 1]]/MA1SONY[[#This Row],[Adj Close]]</f>
        <v>7.8676875814705964E-4</v>
      </c>
      <c r="I923" s="31">
        <f t="shared" si="73"/>
        <v>188.0377</v>
      </c>
      <c r="J923" s="34">
        <f>(MA1SONY[[#This Row],[Adj Close]]-MA1SONY[[#This Row],[3-MA]])</f>
        <v>1.2173999999999978</v>
      </c>
      <c r="K923" s="18">
        <f t="shared" si="72"/>
        <v>1.4820627599999947</v>
      </c>
      <c r="L923" s="18">
        <f>ABS(MA1SONY[[#This Row],[Erorr 2]])</f>
        <v>1.2173999999999978</v>
      </c>
      <c r="M923" s="33">
        <f>MA1SONY[[#This Row],[Abs Erorr 2]]/MA1SONY[[#This Row],[Adj Close]]</f>
        <v>6.43258754982031E-3</v>
      </c>
      <c r="N923" s="31">
        <f t="shared" si="74"/>
        <v>188.48596666666666</v>
      </c>
      <c r="O923" s="35">
        <f>MA1SONY[[#This Row],[Adj Close]]-MA1SONY[[#This Row],[6-MA]]</f>
        <v>0.76913333333334322</v>
      </c>
      <c r="P923" s="18">
        <f>(MA1SONY[[#This Row],[Adj Close]]-N923)^2</f>
        <v>0.59156608444445968</v>
      </c>
      <c r="Q923" s="18">
        <f>ABS(MA1SONY[[#This Row],[Erorr 3]])</f>
        <v>0.76913333333334322</v>
      </c>
      <c r="R923" s="36">
        <f>MA1SONY[[#This Row],[Abs Erorr 3]]/MA1SONY[[#This Row],[Adj Close]]</f>
        <v>4.0640032069589839E-3</v>
      </c>
    </row>
    <row r="924" spans="2:18">
      <c r="B924" s="26">
        <v>45124.291666666664</v>
      </c>
      <c r="C924" s="22">
        <v>192.53030000000001</v>
      </c>
      <c r="D924" s="31">
        <f t="shared" si="71"/>
        <v>189.2551</v>
      </c>
      <c r="E924" s="32">
        <f>MA1SONY[[#This Row],[Adj Close]]-MA1SONY[[#This Row],[Naive Trend ]]</f>
        <v>3.2752000000000123</v>
      </c>
      <c r="F924" s="22">
        <f t="shared" si="70"/>
        <v>10.726935040000081</v>
      </c>
      <c r="G924" s="22">
        <f>ABS(MA1SONY[[#This Row],[Erorr 1]])</f>
        <v>3.2752000000000123</v>
      </c>
      <c r="H924" s="33">
        <f>MA1SONY[[#This Row],[Abs Erorr 1]]/MA1SONY[[#This Row],[Adj Close]]</f>
        <v>1.7011348343611433E-2</v>
      </c>
      <c r="I924" s="31">
        <f t="shared" si="73"/>
        <v>188.90113333333332</v>
      </c>
      <c r="J924" s="34">
        <f>(MA1SONY[[#This Row],[Adj Close]]-MA1SONY[[#This Row],[3-MA]])</f>
        <v>3.6291666666666913</v>
      </c>
      <c r="K924" s="18">
        <f t="shared" si="72"/>
        <v>13.170850694444622</v>
      </c>
      <c r="L924" s="18">
        <f>ABS(MA1SONY[[#This Row],[Erorr 2]])</f>
        <v>3.6291666666666913</v>
      </c>
      <c r="M924" s="33">
        <f>MA1SONY[[#This Row],[Abs Erorr 2]]/MA1SONY[[#This Row],[Adj Close]]</f>
        <v>1.8849846837961044E-2</v>
      </c>
      <c r="N924" s="31">
        <f t="shared" si="74"/>
        <v>188.30070000000001</v>
      </c>
      <c r="O924" s="35">
        <f>MA1SONY[[#This Row],[Adj Close]]-MA1SONY[[#This Row],[6-MA]]</f>
        <v>4.2296000000000049</v>
      </c>
      <c r="P924" s="18">
        <f>(MA1SONY[[#This Row],[Adj Close]]-N924)^2</f>
        <v>17.889516160000042</v>
      </c>
      <c r="Q924" s="18">
        <f>ABS(MA1SONY[[#This Row],[Erorr 3]])</f>
        <v>4.2296000000000049</v>
      </c>
      <c r="R924" s="36">
        <f>MA1SONY[[#This Row],[Abs Erorr 3]]/MA1SONY[[#This Row],[Adj Close]]</f>
        <v>2.1968490154536738E-2</v>
      </c>
    </row>
    <row r="925" spans="2:18">
      <c r="B925" s="26">
        <v>45125.291666666664</v>
      </c>
      <c r="C925" s="22">
        <v>192.2722</v>
      </c>
      <c r="D925" s="31">
        <f t="shared" si="71"/>
        <v>192.53030000000001</v>
      </c>
      <c r="E925" s="32">
        <f>MA1SONY[[#This Row],[Adj Close]]-MA1SONY[[#This Row],[Naive Trend ]]</f>
        <v>-0.2581000000000131</v>
      </c>
      <c r="F925" s="22">
        <f t="shared" si="70"/>
        <v>6.6615610000006764E-2</v>
      </c>
      <c r="G925" s="22">
        <f>ABS(MA1SONY[[#This Row],[Erorr 1]])</f>
        <v>0.2581000000000131</v>
      </c>
      <c r="H925" s="33">
        <f>MA1SONY[[#This Row],[Abs Erorr 1]]/MA1SONY[[#This Row],[Adj Close]]</f>
        <v>1.3423677473915266E-3</v>
      </c>
      <c r="I925" s="31">
        <f t="shared" si="73"/>
        <v>190.2972</v>
      </c>
      <c r="J925" s="34">
        <f>(MA1SONY[[#This Row],[Adj Close]]-MA1SONY[[#This Row],[3-MA]])</f>
        <v>1.9749999999999943</v>
      </c>
      <c r="K925" s="18">
        <f t="shared" si="72"/>
        <v>3.9006249999999776</v>
      </c>
      <c r="L925" s="18">
        <f>ABS(MA1SONY[[#This Row],[Erorr 2]])</f>
        <v>1.9749999999999943</v>
      </c>
      <c r="M925" s="33">
        <f>MA1SONY[[#This Row],[Abs Erorr 2]]/MA1SONY[[#This Row],[Adj Close]]</f>
        <v>1.0271895781085328E-2</v>
      </c>
      <c r="N925" s="31">
        <f t="shared" si="74"/>
        <v>188.84821666666664</v>
      </c>
      <c r="O925" s="35">
        <f>MA1SONY[[#This Row],[Adj Close]]-MA1SONY[[#This Row],[6-MA]]</f>
        <v>3.4239833333333536</v>
      </c>
      <c r="P925" s="18">
        <f>(MA1SONY[[#This Row],[Adj Close]]-N925)^2</f>
        <v>11.723661866944584</v>
      </c>
      <c r="Q925" s="18">
        <f>ABS(MA1SONY[[#This Row],[Erorr 3]])</f>
        <v>3.4239833333333536</v>
      </c>
      <c r="R925" s="36">
        <f>MA1SONY[[#This Row],[Abs Erorr 3]]/MA1SONY[[#This Row],[Adj Close]]</f>
        <v>1.7807999977809342E-2</v>
      </c>
    </row>
    <row r="926" spans="2:18">
      <c r="B926" s="26">
        <v>45126.291666666664</v>
      </c>
      <c r="C926" s="22">
        <v>193.6319</v>
      </c>
      <c r="D926" s="31">
        <f t="shared" si="71"/>
        <v>192.2722</v>
      </c>
      <c r="E926" s="32">
        <f>MA1SONY[[#This Row],[Adj Close]]-MA1SONY[[#This Row],[Naive Trend ]]</f>
        <v>1.3597000000000037</v>
      </c>
      <c r="F926" s="22">
        <f t="shared" si="70"/>
        <v>1.8487840900000101</v>
      </c>
      <c r="G926" s="22">
        <f>ABS(MA1SONY[[#This Row],[Erorr 1]])</f>
        <v>1.3597000000000037</v>
      </c>
      <c r="H926" s="33">
        <f>MA1SONY[[#This Row],[Abs Erorr 1]]/MA1SONY[[#This Row],[Adj Close]]</f>
        <v>7.0220867532674296E-3</v>
      </c>
      <c r="I926" s="31">
        <f t="shared" si="73"/>
        <v>191.35253333333333</v>
      </c>
      <c r="J926" s="34">
        <f>(MA1SONY[[#This Row],[Adj Close]]-MA1SONY[[#This Row],[3-MA]])</f>
        <v>2.2793666666666752</v>
      </c>
      <c r="K926" s="18">
        <f t="shared" si="72"/>
        <v>5.1955124011111504</v>
      </c>
      <c r="L926" s="18">
        <f>ABS(MA1SONY[[#This Row],[Erorr 2]])</f>
        <v>2.2793666666666752</v>
      </c>
      <c r="M926" s="33">
        <f>MA1SONY[[#This Row],[Abs Erorr 2]]/MA1SONY[[#This Row],[Adj Close]]</f>
        <v>1.1771648507640916E-2</v>
      </c>
      <c r="N926" s="31">
        <f t="shared" si="74"/>
        <v>189.69511666666668</v>
      </c>
      <c r="O926" s="35">
        <f>MA1SONY[[#This Row],[Adj Close]]-MA1SONY[[#This Row],[6-MA]]</f>
        <v>3.9367833333333238</v>
      </c>
      <c r="P926" s="18">
        <f>(MA1SONY[[#This Row],[Adj Close]]-N926)^2</f>
        <v>15.498263013611036</v>
      </c>
      <c r="Q926" s="18">
        <f>ABS(MA1SONY[[#This Row],[Erorr 3]])</f>
        <v>3.9367833333333238</v>
      </c>
      <c r="R926" s="36">
        <f>MA1SONY[[#This Row],[Abs Erorr 3]]/MA1SONY[[#This Row],[Adj Close]]</f>
        <v>2.0331274616079913E-2</v>
      </c>
    </row>
    <row r="927" spans="2:18">
      <c r="B927" s="26">
        <v>45127.291666666664</v>
      </c>
      <c r="C927" s="22">
        <v>191.67679999999999</v>
      </c>
      <c r="D927" s="31">
        <f t="shared" si="71"/>
        <v>193.6319</v>
      </c>
      <c r="E927" s="32">
        <f>MA1SONY[[#This Row],[Adj Close]]-MA1SONY[[#This Row],[Naive Trend ]]</f>
        <v>-1.9551000000000158</v>
      </c>
      <c r="F927" s="22">
        <f t="shared" si="70"/>
        <v>3.8224160100000617</v>
      </c>
      <c r="G927" s="22">
        <f>ABS(MA1SONY[[#This Row],[Erorr 1]])</f>
        <v>1.9551000000000158</v>
      </c>
      <c r="H927" s="33">
        <f>MA1SONY[[#This Row],[Abs Erorr 1]]/MA1SONY[[#This Row],[Adj Close]]</f>
        <v>1.0199982470492077E-2</v>
      </c>
      <c r="I927" s="31">
        <f t="shared" si="73"/>
        <v>192.81146666666666</v>
      </c>
      <c r="J927" s="34">
        <f>(MA1SONY[[#This Row],[Adj Close]]-MA1SONY[[#This Row],[3-MA]])</f>
        <v>-1.1346666666666749</v>
      </c>
      <c r="K927" s="18">
        <f t="shared" si="72"/>
        <v>1.2874684444444633</v>
      </c>
      <c r="L927" s="18">
        <f>ABS(MA1SONY[[#This Row],[Erorr 2]])</f>
        <v>1.1346666666666749</v>
      </c>
      <c r="M927" s="33">
        <f>MA1SONY[[#This Row],[Abs Erorr 2]]/MA1SONY[[#This Row],[Adj Close]]</f>
        <v>5.9196870287206117E-3</v>
      </c>
      <c r="N927" s="31">
        <f t="shared" si="74"/>
        <v>190.8563</v>
      </c>
      <c r="O927" s="35">
        <f>MA1SONY[[#This Row],[Adj Close]]-MA1SONY[[#This Row],[6-MA]]</f>
        <v>0.82049999999998136</v>
      </c>
      <c r="P927" s="18">
        <f>(MA1SONY[[#This Row],[Adj Close]]-N927)^2</f>
        <v>0.67322024999996943</v>
      </c>
      <c r="Q927" s="18">
        <f>ABS(MA1SONY[[#This Row],[Erorr 3]])</f>
        <v>0.82049999999998136</v>
      </c>
      <c r="R927" s="36">
        <f>MA1SONY[[#This Row],[Abs Erorr 3]]/MA1SONY[[#This Row],[Adj Close]]</f>
        <v>4.2806432494698439E-3</v>
      </c>
    </row>
    <row r="928" spans="2:18">
      <c r="B928" s="26">
        <v>45128.291666666664</v>
      </c>
      <c r="C928" s="22">
        <v>190.4957</v>
      </c>
      <c r="D928" s="31">
        <f t="shared" si="71"/>
        <v>191.67679999999999</v>
      </c>
      <c r="E928" s="32">
        <f>MA1SONY[[#This Row],[Adj Close]]-MA1SONY[[#This Row],[Naive Trend ]]</f>
        <v>-1.1810999999999865</v>
      </c>
      <c r="F928" s="22">
        <f t="shared" si="70"/>
        <v>1.3949972099999681</v>
      </c>
      <c r="G928" s="22">
        <f>ABS(MA1SONY[[#This Row],[Erorr 1]])</f>
        <v>1.1810999999999865</v>
      </c>
      <c r="H928" s="33">
        <f>MA1SONY[[#This Row],[Abs Erorr 1]]/MA1SONY[[#This Row],[Adj Close]]</f>
        <v>6.2001399506654824E-3</v>
      </c>
      <c r="I928" s="31">
        <f t="shared" si="73"/>
        <v>192.52696666666665</v>
      </c>
      <c r="J928" s="34">
        <f>(MA1SONY[[#This Row],[Adj Close]]-MA1SONY[[#This Row],[3-MA]])</f>
        <v>-2.031266666666653</v>
      </c>
      <c r="K928" s="18">
        <f t="shared" si="72"/>
        <v>4.1260442711110557</v>
      </c>
      <c r="L928" s="18">
        <f>ABS(MA1SONY[[#This Row],[Erorr 2]])</f>
        <v>2.031266666666653</v>
      </c>
      <c r="M928" s="33">
        <f>MA1SONY[[#This Row],[Abs Erorr 2]]/MA1SONY[[#This Row],[Adj Close]]</f>
        <v>1.0663057836301046E-2</v>
      </c>
      <c r="N928" s="31">
        <f t="shared" si="74"/>
        <v>191.41208333333336</v>
      </c>
      <c r="O928" s="35">
        <f>MA1SONY[[#This Row],[Adj Close]]-MA1SONY[[#This Row],[6-MA]]</f>
        <v>-0.91638333333335709</v>
      </c>
      <c r="P928" s="18">
        <f>(MA1SONY[[#This Row],[Adj Close]]-N928)^2</f>
        <v>0.83975841361115466</v>
      </c>
      <c r="Q928" s="18">
        <f>ABS(MA1SONY[[#This Row],[Erorr 3]])</f>
        <v>0.91638333333335709</v>
      </c>
      <c r="R928" s="36">
        <f>MA1SONY[[#This Row],[Abs Erorr 3]]/MA1SONY[[#This Row],[Adj Close]]</f>
        <v>4.8105197825114012E-3</v>
      </c>
    </row>
    <row r="929" spans="2:18">
      <c r="B929" s="26">
        <v>45131.291666666664</v>
      </c>
      <c r="C929" s="22">
        <v>191.2996</v>
      </c>
      <c r="D929" s="31">
        <f t="shared" si="71"/>
        <v>190.4957</v>
      </c>
      <c r="E929" s="32">
        <f>MA1SONY[[#This Row],[Adj Close]]-MA1SONY[[#This Row],[Naive Trend ]]</f>
        <v>0.80389999999999873</v>
      </c>
      <c r="F929" s="22">
        <f t="shared" si="70"/>
        <v>0.64625520999999797</v>
      </c>
      <c r="G929" s="22">
        <f>ABS(MA1SONY[[#This Row],[Erorr 1]])</f>
        <v>0.80389999999999873</v>
      </c>
      <c r="H929" s="33">
        <f>MA1SONY[[#This Row],[Abs Erorr 1]]/MA1SONY[[#This Row],[Adj Close]]</f>
        <v>4.2023088391193644E-3</v>
      </c>
      <c r="I929" s="31">
        <f t="shared" si="73"/>
        <v>191.9348</v>
      </c>
      <c r="J929" s="34">
        <f>(MA1SONY[[#This Row],[Adj Close]]-MA1SONY[[#This Row],[3-MA]])</f>
        <v>-0.63519999999999754</v>
      </c>
      <c r="K929" s="18">
        <f t="shared" si="72"/>
        <v>0.4034790399999969</v>
      </c>
      <c r="L929" s="18">
        <f>ABS(MA1SONY[[#This Row],[Erorr 2]])</f>
        <v>0.63519999999999754</v>
      </c>
      <c r="M929" s="33">
        <f>MA1SONY[[#This Row],[Abs Erorr 2]]/MA1SONY[[#This Row],[Adj Close]]</f>
        <v>3.3204460437972561E-3</v>
      </c>
      <c r="N929" s="31">
        <f t="shared" si="74"/>
        <v>191.64366666666663</v>
      </c>
      <c r="O929" s="35">
        <f>MA1SONY[[#This Row],[Adj Close]]-MA1SONY[[#This Row],[6-MA]]</f>
        <v>-0.34406666666663455</v>
      </c>
      <c r="P929" s="18">
        <f>(MA1SONY[[#This Row],[Adj Close]]-N929)^2</f>
        <v>0.11838187111108901</v>
      </c>
      <c r="Q929" s="18">
        <f>ABS(MA1SONY[[#This Row],[Erorr 3]])</f>
        <v>0.34406666666663455</v>
      </c>
      <c r="R929" s="36">
        <f>MA1SONY[[#This Row],[Abs Erorr 3]]/MA1SONY[[#This Row],[Adj Close]]</f>
        <v>1.7985749403900194E-3</v>
      </c>
    </row>
    <row r="930" spans="2:18">
      <c r="B930" s="26">
        <v>45132.291666666664</v>
      </c>
      <c r="C930" s="22">
        <v>192.16309999999999</v>
      </c>
      <c r="D930" s="31">
        <f t="shared" si="71"/>
        <v>191.2996</v>
      </c>
      <c r="E930" s="32">
        <f>MA1SONY[[#This Row],[Adj Close]]-MA1SONY[[#This Row],[Naive Trend ]]</f>
        <v>0.86349999999998772</v>
      </c>
      <c r="F930" s="22">
        <f t="shared" si="70"/>
        <v>0.74563224999997879</v>
      </c>
      <c r="G930" s="22">
        <f>ABS(MA1SONY[[#This Row],[Erorr 1]])</f>
        <v>0.86349999999998772</v>
      </c>
      <c r="H930" s="33">
        <f>MA1SONY[[#This Row],[Abs Erorr 1]]/MA1SONY[[#This Row],[Adj Close]]</f>
        <v>4.4935786319016905E-3</v>
      </c>
      <c r="I930" s="31">
        <f t="shared" si="73"/>
        <v>191.15736666666666</v>
      </c>
      <c r="J930" s="34">
        <f>(MA1SONY[[#This Row],[Adj Close]]-MA1SONY[[#This Row],[3-MA]])</f>
        <v>1.0057333333333247</v>
      </c>
      <c r="K930" s="18">
        <f t="shared" si="72"/>
        <v>1.0114995377777605</v>
      </c>
      <c r="L930" s="18">
        <f>ABS(MA1SONY[[#This Row],[Erorr 2]])</f>
        <v>1.0057333333333247</v>
      </c>
      <c r="M930" s="33">
        <f>MA1SONY[[#This Row],[Abs Erorr 2]]/MA1SONY[[#This Row],[Adj Close]]</f>
        <v>5.2337484841435463E-3</v>
      </c>
      <c r="N930" s="31">
        <f t="shared" si="74"/>
        <v>191.98441666666668</v>
      </c>
      <c r="O930" s="35">
        <f>MA1SONY[[#This Row],[Adj Close]]-MA1SONY[[#This Row],[6-MA]]</f>
        <v>0.17868333333331066</v>
      </c>
      <c r="P930" s="18">
        <f>(MA1SONY[[#This Row],[Adj Close]]-N930)^2</f>
        <v>3.1927733611103008E-2</v>
      </c>
      <c r="Q930" s="18">
        <f>ABS(MA1SONY[[#This Row],[Erorr 3]])</f>
        <v>0.17868333333331066</v>
      </c>
      <c r="R930" s="36">
        <f>MA1SONY[[#This Row],[Abs Erorr 3]]/MA1SONY[[#This Row],[Adj Close]]</f>
        <v>9.2985247080896733E-4</v>
      </c>
    </row>
    <row r="931" spans="2:18">
      <c r="B931" s="26">
        <v>45133.291666666664</v>
      </c>
      <c r="C931" s="22">
        <v>193.03649999999999</v>
      </c>
      <c r="D931" s="31">
        <f t="shared" si="71"/>
        <v>192.16309999999999</v>
      </c>
      <c r="E931" s="32">
        <f>MA1SONY[[#This Row],[Adj Close]]-MA1SONY[[#This Row],[Naive Trend ]]</f>
        <v>0.87340000000000373</v>
      </c>
      <c r="F931" s="22">
        <f t="shared" si="70"/>
        <v>0.76282756000000651</v>
      </c>
      <c r="G931" s="22">
        <f>ABS(MA1SONY[[#This Row],[Erorr 1]])</f>
        <v>0.87340000000000373</v>
      </c>
      <c r="H931" s="33">
        <f>MA1SONY[[#This Row],[Abs Erorr 1]]/MA1SONY[[#This Row],[Adj Close]]</f>
        <v>4.5245329251203982E-3</v>
      </c>
      <c r="I931" s="31">
        <f t="shared" si="73"/>
        <v>191.31946666666667</v>
      </c>
      <c r="J931" s="34">
        <f>(MA1SONY[[#This Row],[Adj Close]]-MA1SONY[[#This Row],[3-MA]])</f>
        <v>1.717033333333319</v>
      </c>
      <c r="K931" s="18">
        <f t="shared" si="72"/>
        <v>2.9482034677777285</v>
      </c>
      <c r="L931" s="18">
        <f>ABS(MA1SONY[[#This Row],[Erorr 2]])</f>
        <v>1.717033333333319</v>
      </c>
      <c r="M931" s="33">
        <f>MA1SONY[[#This Row],[Abs Erorr 2]]/MA1SONY[[#This Row],[Adj Close]]</f>
        <v>8.8948635793402748E-3</v>
      </c>
      <c r="N931" s="31">
        <f t="shared" si="74"/>
        <v>191.92321666666666</v>
      </c>
      <c r="O931" s="35">
        <f>MA1SONY[[#This Row],[Adj Close]]-MA1SONY[[#This Row],[6-MA]]</f>
        <v>1.1132833333333281</v>
      </c>
      <c r="P931" s="18">
        <f>(MA1SONY[[#This Row],[Adj Close]]-N931)^2</f>
        <v>1.2393997802777661</v>
      </c>
      <c r="Q931" s="18">
        <f>ABS(MA1SONY[[#This Row],[Erorr 3]])</f>
        <v>1.1132833333333281</v>
      </c>
      <c r="R931" s="36">
        <f>MA1SONY[[#This Row],[Abs Erorr 3]]/MA1SONY[[#This Row],[Adj Close]]</f>
        <v>5.7672167353496782E-3</v>
      </c>
    </row>
    <row r="932" spans="2:18">
      <c r="B932" s="26">
        <v>45134.291666666664</v>
      </c>
      <c r="C932" s="22">
        <v>191.76609999999999</v>
      </c>
      <c r="D932" s="31">
        <f t="shared" si="71"/>
        <v>193.03649999999999</v>
      </c>
      <c r="E932" s="32">
        <f>MA1SONY[[#This Row],[Adj Close]]-MA1SONY[[#This Row],[Naive Trend ]]</f>
        <v>-1.2703999999999951</v>
      </c>
      <c r="F932" s="22">
        <f t="shared" si="70"/>
        <v>1.6139161599999876</v>
      </c>
      <c r="G932" s="22">
        <f>ABS(MA1SONY[[#This Row],[Erorr 1]])</f>
        <v>1.2703999999999951</v>
      </c>
      <c r="H932" s="33">
        <f>MA1SONY[[#This Row],[Abs Erorr 1]]/MA1SONY[[#This Row],[Adj Close]]</f>
        <v>6.6247371146411962E-3</v>
      </c>
      <c r="I932" s="31">
        <f t="shared" si="73"/>
        <v>192.16639999999998</v>
      </c>
      <c r="J932" s="34">
        <f>(MA1SONY[[#This Row],[Adj Close]]-MA1SONY[[#This Row],[3-MA]])</f>
        <v>-0.40029999999998722</v>
      </c>
      <c r="K932" s="18">
        <f t="shared" si="72"/>
        <v>0.16024008999998976</v>
      </c>
      <c r="L932" s="18">
        <f>ABS(MA1SONY[[#This Row],[Erorr 2]])</f>
        <v>0.40029999999998722</v>
      </c>
      <c r="M932" s="33">
        <f>MA1SONY[[#This Row],[Abs Erorr 2]]/MA1SONY[[#This Row],[Adj Close]]</f>
        <v>2.087438812177894E-3</v>
      </c>
      <c r="N932" s="31">
        <f t="shared" si="74"/>
        <v>192.0506</v>
      </c>
      <c r="O932" s="35">
        <f>MA1SONY[[#This Row],[Adj Close]]-MA1SONY[[#This Row],[6-MA]]</f>
        <v>-0.28450000000000841</v>
      </c>
      <c r="P932" s="18">
        <f>(MA1SONY[[#This Row],[Adj Close]]-N932)^2</f>
        <v>8.0940250000004793E-2</v>
      </c>
      <c r="Q932" s="18">
        <f>ABS(MA1SONY[[#This Row],[Erorr 3]])</f>
        <v>0.28450000000000841</v>
      </c>
      <c r="R932" s="36">
        <f>MA1SONY[[#This Row],[Abs Erorr 3]]/MA1SONY[[#This Row],[Adj Close]]</f>
        <v>1.4835781715329688E-3</v>
      </c>
    </row>
    <row r="933" spans="2:18">
      <c r="B933" s="26">
        <v>45135.291666666664</v>
      </c>
      <c r="C933" s="22">
        <v>194.35640000000001</v>
      </c>
      <c r="D933" s="31">
        <f t="shared" si="71"/>
        <v>191.76609999999999</v>
      </c>
      <c r="E933" s="32">
        <f>MA1SONY[[#This Row],[Adj Close]]-MA1SONY[[#This Row],[Naive Trend ]]</f>
        <v>2.5903000000000134</v>
      </c>
      <c r="F933" s="22">
        <f t="shared" si="70"/>
        <v>6.7096540900000692</v>
      </c>
      <c r="G933" s="22">
        <f>ABS(MA1SONY[[#This Row],[Erorr 1]])</f>
        <v>2.5903000000000134</v>
      </c>
      <c r="H933" s="33">
        <f>MA1SONY[[#This Row],[Abs Erorr 1]]/MA1SONY[[#This Row],[Adj Close]]</f>
        <v>1.3327577584273085E-2</v>
      </c>
      <c r="I933" s="31">
        <f t="shared" si="73"/>
        <v>192.3219</v>
      </c>
      <c r="J933" s="34">
        <f>(MA1SONY[[#This Row],[Adj Close]]-MA1SONY[[#This Row],[3-MA]])</f>
        <v>2.0345000000000084</v>
      </c>
      <c r="K933" s="18">
        <f t="shared" si="72"/>
        <v>4.1391902500000342</v>
      </c>
      <c r="L933" s="18">
        <f>ABS(MA1SONY[[#This Row],[Erorr 2]])</f>
        <v>2.0345000000000084</v>
      </c>
      <c r="M933" s="33">
        <f>MA1SONY[[#This Row],[Abs Erorr 2]]/MA1SONY[[#This Row],[Adj Close]]</f>
        <v>1.0467882714435996E-2</v>
      </c>
      <c r="N933" s="31">
        <f t="shared" si="74"/>
        <v>191.73963333333333</v>
      </c>
      <c r="O933" s="35">
        <f>MA1SONY[[#This Row],[Adj Close]]-MA1SONY[[#This Row],[6-MA]]</f>
        <v>2.6167666666666776</v>
      </c>
      <c r="P933" s="18">
        <f>(MA1SONY[[#This Row],[Adj Close]]-N933)^2</f>
        <v>6.8474677877778349</v>
      </c>
      <c r="Q933" s="18">
        <f>ABS(MA1SONY[[#This Row],[Erorr 3]])</f>
        <v>2.6167666666666776</v>
      </c>
      <c r="R933" s="36">
        <f>MA1SONY[[#This Row],[Abs Erorr 3]]/MA1SONY[[#This Row],[Adj Close]]</f>
        <v>1.3463753530455789E-2</v>
      </c>
    </row>
    <row r="934" spans="2:18">
      <c r="B934" s="26">
        <v>45138.291666666664</v>
      </c>
      <c r="C934" s="22">
        <v>194.9718</v>
      </c>
      <c r="D934" s="31">
        <f t="shared" si="71"/>
        <v>194.35640000000001</v>
      </c>
      <c r="E934" s="32">
        <f>MA1SONY[[#This Row],[Adj Close]]-MA1SONY[[#This Row],[Naive Trend ]]</f>
        <v>0.61539999999999395</v>
      </c>
      <c r="F934" s="22">
        <f t="shared" si="70"/>
        <v>0.37871715999999256</v>
      </c>
      <c r="G934" s="22">
        <f>ABS(MA1SONY[[#This Row],[Erorr 1]])</f>
        <v>0.61539999999999395</v>
      </c>
      <c r="H934" s="33">
        <f>MA1SONY[[#This Row],[Abs Erorr 1]]/MA1SONY[[#This Row],[Adj Close]]</f>
        <v>3.1563538932296567E-3</v>
      </c>
      <c r="I934" s="31">
        <f t="shared" si="73"/>
        <v>193.053</v>
      </c>
      <c r="J934" s="34">
        <f>(MA1SONY[[#This Row],[Adj Close]]-MA1SONY[[#This Row],[3-MA]])</f>
        <v>1.9188000000000045</v>
      </c>
      <c r="K934" s="18">
        <f t="shared" si="72"/>
        <v>3.6817934400000172</v>
      </c>
      <c r="L934" s="18">
        <f>ABS(MA1SONY[[#This Row],[Erorr 2]])</f>
        <v>1.9188000000000045</v>
      </c>
      <c r="M934" s="33">
        <f>MA1SONY[[#This Row],[Abs Erorr 2]]/MA1SONY[[#This Row],[Adj Close]]</f>
        <v>9.8414232212043207E-3</v>
      </c>
      <c r="N934" s="31">
        <f t="shared" si="74"/>
        <v>192.18623333333335</v>
      </c>
      <c r="O934" s="35">
        <f>MA1SONY[[#This Row],[Adj Close]]-MA1SONY[[#This Row],[6-MA]]</f>
        <v>2.7855666666666536</v>
      </c>
      <c r="P934" s="18">
        <f>(MA1SONY[[#This Row],[Adj Close]]-N934)^2</f>
        <v>7.7593816544443719</v>
      </c>
      <c r="Q934" s="18">
        <f>ABS(MA1SONY[[#This Row],[Erorr 3]])</f>
        <v>2.7855666666666536</v>
      </c>
      <c r="R934" s="36">
        <f>MA1SONY[[#This Row],[Abs Erorr 3]]/MA1SONY[[#This Row],[Adj Close]]</f>
        <v>1.4287023388339511E-2</v>
      </c>
    </row>
    <row r="935" spans="2:18">
      <c r="B935" s="26">
        <v>45139.291666666664</v>
      </c>
      <c r="C935" s="22">
        <v>194.13810000000001</v>
      </c>
      <c r="D935" s="31">
        <f t="shared" si="71"/>
        <v>194.9718</v>
      </c>
      <c r="E935" s="32">
        <f>MA1SONY[[#This Row],[Adj Close]]-MA1SONY[[#This Row],[Naive Trend ]]</f>
        <v>-0.83369999999999322</v>
      </c>
      <c r="F935" s="22">
        <f t="shared" si="70"/>
        <v>0.69505568999998868</v>
      </c>
      <c r="G935" s="22">
        <f>ABS(MA1SONY[[#This Row],[Erorr 1]])</f>
        <v>0.83369999999999322</v>
      </c>
      <c r="H935" s="33">
        <f>MA1SONY[[#This Row],[Abs Erorr 1]]/MA1SONY[[#This Row],[Adj Close]]</f>
        <v>4.2943657118308725E-3</v>
      </c>
      <c r="I935" s="31">
        <f t="shared" si="73"/>
        <v>193.69809999999998</v>
      </c>
      <c r="J935" s="34">
        <f>(MA1SONY[[#This Row],[Adj Close]]-MA1SONY[[#This Row],[3-MA]])</f>
        <v>0.44000000000002615</v>
      </c>
      <c r="K935" s="18">
        <f t="shared" si="72"/>
        <v>0.193600000000023</v>
      </c>
      <c r="L935" s="18">
        <f>ABS(MA1SONY[[#This Row],[Erorr 2]])</f>
        <v>0.44000000000002615</v>
      </c>
      <c r="M935" s="33">
        <f>MA1SONY[[#This Row],[Abs Erorr 2]]/MA1SONY[[#This Row],[Adj Close]]</f>
        <v>2.2664278675851167E-3</v>
      </c>
      <c r="N935" s="31">
        <f t="shared" si="74"/>
        <v>192.93224999999998</v>
      </c>
      <c r="O935" s="35">
        <f>MA1SONY[[#This Row],[Adj Close]]-MA1SONY[[#This Row],[6-MA]]</f>
        <v>1.2058500000000265</v>
      </c>
      <c r="P935" s="18">
        <f>(MA1SONY[[#This Row],[Adj Close]]-N935)^2</f>
        <v>1.454074222500064</v>
      </c>
      <c r="Q935" s="18">
        <f>ABS(MA1SONY[[#This Row],[Erorr 3]])</f>
        <v>1.2058500000000265</v>
      </c>
      <c r="R935" s="36">
        <f>MA1SONY[[#This Row],[Abs Erorr 3]]/MA1SONY[[#This Row],[Adj Close]]</f>
        <v>6.2113001002895695E-3</v>
      </c>
    </row>
    <row r="936" spans="2:18">
      <c r="B936" s="26">
        <v>45140.291666666664</v>
      </c>
      <c r="C936" s="22">
        <v>191.1309</v>
      </c>
      <c r="D936" s="31">
        <f t="shared" si="71"/>
        <v>194.13810000000001</v>
      </c>
      <c r="E936" s="32">
        <f>MA1SONY[[#This Row],[Adj Close]]-MA1SONY[[#This Row],[Naive Trend ]]</f>
        <v>-3.0072000000000116</v>
      </c>
      <c r="F936" s="22">
        <f t="shared" si="70"/>
        <v>9.0432518400000692</v>
      </c>
      <c r="G936" s="22">
        <f>ABS(MA1SONY[[#This Row],[Erorr 1]])</f>
        <v>3.0072000000000116</v>
      </c>
      <c r="H936" s="33">
        <f>MA1SONY[[#This Row],[Abs Erorr 1]]/MA1SONY[[#This Row],[Adj Close]]</f>
        <v>1.5733719665423078E-2</v>
      </c>
      <c r="I936" s="31">
        <f t="shared" si="73"/>
        <v>194.48876666666669</v>
      </c>
      <c r="J936" s="34">
        <f>(MA1SONY[[#This Row],[Adj Close]]-MA1SONY[[#This Row],[3-MA]])</f>
        <v>-3.3578666666666948</v>
      </c>
      <c r="K936" s="18">
        <f t="shared" si="72"/>
        <v>11.275268551111299</v>
      </c>
      <c r="L936" s="18">
        <f>ABS(MA1SONY[[#This Row],[Erorr 2]])</f>
        <v>3.3578666666666948</v>
      </c>
      <c r="M936" s="33">
        <f>MA1SONY[[#This Row],[Abs Erorr 2]]/MA1SONY[[#This Row],[Adj Close]]</f>
        <v>1.7568413410216217E-2</v>
      </c>
      <c r="N936" s="31">
        <f t="shared" si="74"/>
        <v>193.40533333333335</v>
      </c>
      <c r="O936" s="35">
        <f>MA1SONY[[#This Row],[Adj Close]]-MA1SONY[[#This Row],[6-MA]]</f>
        <v>-2.2744333333333486</v>
      </c>
      <c r="P936" s="18">
        <f>(MA1SONY[[#This Row],[Adj Close]]-N936)^2</f>
        <v>5.1730469877778473</v>
      </c>
      <c r="Q936" s="18">
        <f>ABS(MA1SONY[[#This Row],[Erorr 3]])</f>
        <v>2.2744333333333486</v>
      </c>
      <c r="R936" s="36">
        <f>MA1SONY[[#This Row],[Abs Erorr 3]]/MA1SONY[[#This Row],[Adj Close]]</f>
        <v>1.189987246088073E-2</v>
      </c>
    </row>
    <row r="937" spans="2:18">
      <c r="B937" s="26">
        <v>45141.291666666664</v>
      </c>
      <c r="C937" s="22">
        <v>189.73150000000001</v>
      </c>
      <c r="D937" s="31">
        <f t="shared" si="71"/>
        <v>191.1309</v>
      </c>
      <c r="E937" s="32">
        <f>MA1SONY[[#This Row],[Adj Close]]-MA1SONY[[#This Row],[Naive Trend ]]</f>
        <v>-1.3993999999999858</v>
      </c>
      <c r="F937" s="22">
        <f t="shared" si="70"/>
        <v>1.9583203599999601</v>
      </c>
      <c r="G937" s="22">
        <f>ABS(MA1SONY[[#This Row],[Erorr 1]])</f>
        <v>1.3993999999999858</v>
      </c>
      <c r="H937" s="33">
        <f>MA1SONY[[#This Row],[Abs Erorr 1]]/MA1SONY[[#This Row],[Adj Close]]</f>
        <v>7.375686167030702E-3</v>
      </c>
      <c r="I937" s="31">
        <f t="shared" si="73"/>
        <v>193.4136</v>
      </c>
      <c r="J937" s="34">
        <f>(MA1SONY[[#This Row],[Adj Close]]-MA1SONY[[#This Row],[3-MA]])</f>
        <v>-3.6820999999999913</v>
      </c>
      <c r="K937" s="18">
        <f t="shared" si="72"/>
        <v>13.557860409999936</v>
      </c>
      <c r="L937" s="18">
        <f>ABS(MA1SONY[[#This Row],[Erorr 2]])</f>
        <v>3.6820999999999913</v>
      </c>
      <c r="M937" s="33">
        <f>MA1SONY[[#This Row],[Abs Erorr 2]]/MA1SONY[[#This Row],[Adj Close]]</f>
        <v>1.9406898696315535E-2</v>
      </c>
      <c r="N937" s="31">
        <f t="shared" si="74"/>
        <v>193.23330000000001</v>
      </c>
      <c r="O937" s="35">
        <f>MA1SONY[[#This Row],[Adj Close]]-MA1SONY[[#This Row],[6-MA]]</f>
        <v>-3.5018000000000029</v>
      </c>
      <c r="P937" s="18">
        <f>(MA1SONY[[#This Row],[Adj Close]]-N937)^2</f>
        <v>12.26260324000002</v>
      </c>
      <c r="Q937" s="18">
        <f>ABS(MA1SONY[[#This Row],[Erorr 3]])</f>
        <v>3.5018000000000029</v>
      </c>
      <c r="R937" s="36">
        <f>MA1SONY[[#This Row],[Abs Erorr 3]]/MA1SONY[[#This Row],[Adj Close]]</f>
        <v>1.8456608417685007E-2</v>
      </c>
    </row>
    <row r="938" spans="2:18">
      <c r="B938" s="26">
        <v>45142.291666666664</v>
      </c>
      <c r="C938" s="22">
        <v>180.6206</v>
      </c>
      <c r="D938" s="31">
        <f t="shared" si="71"/>
        <v>189.73150000000001</v>
      </c>
      <c r="E938" s="32">
        <f>MA1SONY[[#This Row],[Adj Close]]-MA1SONY[[#This Row],[Naive Trend ]]</f>
        <v>-9.1109000000000151</v>
      </c>
      <c r="F938" s="22">
        <f t="shared" si="70"/>
        <v>83.008498810000276</v>
      </c>
      <c r="G938" s="22">
        <f>ABS(MA1SONY[[#This Row],[Erorr 1]])</f>
        <v>9.1109000000000151</v>
      </c>
      <c r="H938" s="33">
        <f>MA1SONY[[#This Row],[Abs Erorr 1]]/MA1SONY[[#This Row],[Adj Close]]</f>
        <v>5.0442197623084051E-2</v>
      </c>
      <c r="I938" s="31">
        <f t="shared" si="73"/>
        <v>191.66683333333333</v>
      </c>
      <c r="J938" s="34">
        <f>(MA1SONY[[#This Row],[Adj Close]]-MA1SONY[[#This Row],[3-MA]])</f>
        <v>-11.046233333333333</v>
      </c>
      <c r="K938" s="18">
        <f t="shared" si="72"/>
        <v>122.01927085444444</v>
      </c>
      <c r="L938" s="18">
        <f>ABS(MA1SONY[[#This Row],[Erorr 2]])</f>
        <v>11.046233333333333</v>
      </c>
      <c r="M938" s="33">
        <f>MA1SONY[[#This Row],[Abs Erorr 2]]/MA1SONY[[#This Row],[Adj Close]]</f>
        <v>6.1157106849015749E-2</v>
      </c>
      <c r="N938" s="31">
        <f t="shared" si="74"/>
        <v>192.68246666666667</v>
      </c>
      <c r="O938" s="35">
        <f>MA1SONY[[#This Row],[Adj Close]]-MA1SONY[[#This Row],[6-MA]]</f>
        <v>-12.061866666666674</v>
      </c>
      <c r="P938" s="18">
        <f>(MA1SONY[[#This Row],[Adj Close]]-N938)^2</f>
        <v>145.48862748444463</v>
      </c>
      <c r="Q938" s="18">
        <f>ABS(MA1SONY[[#This Row],[Erorr 3]])</f>
        <v>12.061866666666674</v>
      </c>
      <c r="R938" s="36">
        <f>MA1SONY[[#This Row],[Abs Erorr 3]]/MA1SONY[[#This Row],[Adj Close]]</f>
        <v>6.6780127331360184E-2</v>
      </c>
    </row>
    <row r="939" spans="2:18">
      <c r="B939" s="26">
        <v>45145.291666666664</v>
      </c>
      <c r="C939" s="22">
        <v>177.5042</v>
      </c>
      <c r="D939" s="31">
        <f t="shared" si="71"/>
        <v>180.6206</v>
      </c>
      <c r="E939" s="32">
        <f>MA1SONY[[#This Row],[Adj Close]]-MA1SONY[[#This Row],[Naive Trend ]]</f>
        <v>-3.1163999999999987</v>
      </c>
      <c r="F939" s="22">
        <f t="shared" si="70"/>
        <v>9.711948959999992</v>
      </c>
      <c r="G939" s="22">
        <f>ABS(MA1SONY[[#This Row],[Erorr 1]])</f>
        <v>3.1163999999999987</v>
      </c>
      <c r="H939" s="33">
        <f>MA1SONY[[#This Row],[Abs Erorr 1]]/MA1SONY[[#This Row],[Adj Close]]</f>
        <v>1.7556767670849471E-2</v>
      </c>
      <c r="I939" s="31">
        <f t="shared" si="73"/>
        <v>187.16099999999997</v>
      </c>
      <c r="J939" s="34">
        <f>(MA1SONY[[#This Row],[Adj Close]]-MA1SONY[[#This Row],[3-MA]])</f>
        <v>-9.6567999999999756</v>
      </c>
      <c r="K939" s="18">
        <f t="shared" si="72"/>
        <v>93.253786239999528</v>
      </c>
      <c r="L939" s="18">
        <f>ABS(MA1SONY[[#This Row],[Erorr 2]])</f>
        <v>9.6567999999999756</v>
      </c>
      <c r="M939" s="33">
        <f>MA1SONY[[#This Row],[Abs Erorr 2]]/MA1SONY[[#This Row],[Adj Close]]</f>
        <v>5.4403219754800031E-2</v>
      </c>
      <c r="N939" s="31">
        <f t="shared" si="74"/>
        <v>190.82488333333333</v>
      </c>
      <c r="O939" s="35">
        <f>MA1SONY[[#This Row],[Adj Close]]-MA1SONY[[#This Row],[6-MA]]</f>
        <v>-13.320683333333335</v>
      </c>
      <c r="P939" s="18">
        <f>(MA1SONY[[#This Row],[Adj Close]]-N939)^2</f>
        <v>177.44060446694448</v>
      </c>
      <c r="Q939" s="18">
        <f>ABS(MA1SONY[[#This Row],[Erorr 3]])</f>
        <v>13.320683333333335</v>
      </c>
      <c r="R939" s="36">
        <f>MA1SONY[[#This Row],[Abs Erorr 3]]/MA1SONY[[#This Row],[Adj Close]]</f>
        <v>7.5044327589619486E-2</v>
      </c>
    </row>
    <row r="940" spans="2:18">
      <c r="B940" s="26">
        <v>45146.291666666664</v>
      </c>
      <c r="C940" s="22">
        <v>178.44710000000001</v>
      </c>
      <c r="D940" s="31">
        <f t="shared" si="71"/>
        <v>177.5042</v>
      </c>
      <c r="E940" s="32">
        <f>MA1SONY[[#This Row],[Adj Close]]-MA1SONY[[#This Row],[Naive Trend ]]</f>
        <v>0.94290000000000873</v>
      </c>
      <c r="F940" s="22">
        <f t="shared" si="70"/>
        <v>0.88906041000001645</v>
      </c>
      <c r="G940" s="22">
        <f>ABS(MA1SONY[[#This Row],[Erorr 1]])</f>
        <v>0.94290000000000873</v>
      </c>
      <c r="H940" s="33">
        <f>MA1SONY[[#This Row],[Abs Erorr 1]]/MA1SONY[[#This Row],[Adj Close]]</f>
        <v>5.2839188756780512E-3</v>
      </c>
      <c r="I940" s="31">
        <f t="shared" si="73"/>
        <v>182.61876666666669</v>
      </c>
      <c r="J940" s="34">
        <f>(MA1SONY[[#This Row],[Adj Close]]-MA1SONY[[#This Row],[3-MA]])</f>
        <v>-4.1716666666666811</v>
      </c>
      <c r="K940" s="18">
        <f t="shared" si="72"/>
        <v>17.402802777777897</v>
      </c>
      <c r="L940" s="18">
        <f>ABS(MA1SONY[[#This Row],[Erorr 2]])</f>
        <v>4.1716666666666811</v>
      </c>
      <c r="M940" s="33">
        <f>MA1SONY[[#This Row],[Abs Erorr 2]]/MA1SONY[[#This Row],[Adj Close]]</f>
        <v>2.3377609760352962E-2</v>
      </c>
      <c r="N940" s="31">
        <f t="shared" si="74"/>
        <v>188.01618333333332</v>
      </c>
      <c r="O940" s="35">
        <f>MA1SONY[[#This Row],[Adj Close]]-MA1SONY[[#This Row],[6-MA]]</f>
        <v>-9.5690833333333103</v>
      </c>
      <c r="P940" s="18">
        <f>(MA1SONY[[#This Row],[Adj Close]]-N940)^2</f>
        <v>91.567355840277344</v>
      </c>
      <c r="Q940" s="18">
        <f>ABS(MA1SONY[[#This Row],[Erorr 3]])</f>
        <v>9.5690833333333103</v>
      </c>
      <c r="R940" s="36">
        <f>MA1SONY[[#This Row],[Abs Erorr 3]]/MA1SONY[[#This Row],[Adj Close]]</f>
        <v>5.3624201981053825E-2</v>
      </c>
    </row>
    <row r="941" spans="2:18">
      <c r="B941" s="26">
        <v>45147.291666666664</v>
      </c>
      <c r="C941" s="22">
        <v>176.8492</v>
      </c>
      <c r="D941" s="31">
        <f t="shared" si="71"/>
        <v>178.44710000000001</v>
      </c>
      <c r="E941" s="32">
        <f>MA1SONY[[#This Row],[Adj Close]]-MA1SONY[[#This Row],[Naive Trend ]]</f>
        <v>-1.5979000000000099</v>
      </c>
      <c r="F941" s="22">
        <f t="shared" si="70"/>
        <v>2.5532844100000314</v>
      </c>
      <c r="G941" s="22">
        <f>ABS(MA1SONY[[#This Row],[Erorr 1]])</f>
        <v>1.5979000000000099</v>
      </c>
      <c r="H941" s="33">
        <f>MA1SONY[[#This Row],[Abs Erorr 1]]/MA1SONY[[#This Row],[Adj Close]]</f>
        <v>9.0353815567161735E-3</v>
      </c>
      <c r="I941" s="31">
        <f t="shared" si="73"/>
        <v>178.85730000000001</v>
      </c>
      <c r="J941" s="34">
        <f>(MA1SONY[[#This Row],[Adj Close]]-MA1SONY[[#This Row],[3-MA]])</f>
        <v>-2.0081000000000131</v>
      </c>
      <c r="K941" s="18">
        <f t="shared" si="72"/>
        <v>4.0324656100000524</v>
      </c>
      <c r="L941" s="18">
        <f>ABS(MA1SONY[[#This Row],[Erorr 2]])</f>
        <v>2.0081000000000131</v>
      </c>
      <c r="M941" s="33">
        <f>MA1SONY[[#This Row],[Abs Erorr 2]]/MA1SONY[[#This Row],[Adj Close]]</f>
        <v>1.1354871834308626E-2</v>
      </c>
      <c r="N941" s="31">
        <f t="shared" si="74"/>
        <v>185.26206666666667</v>
      </c>
      <c r="O941" s="35">
        <f>MA1SONY[[#This Row],[Adj Close]]-MA1SONY[[#This Row],[6-MA]]</f>
        <v>-8.4128666666666732</v>
      </c>
      <c r="P941" s="18">
        <f>(MA1SONY[[#This Row],[Adj Close]]-N941)^2</f>
        <v>70.776325551111213</v>
      </c>
      <c r="Q941" s="18">
        <f>ABS(MA1SONY[[#This Row],[Erorr 3]])</f>
        <v>8.4128666666666732</v>
      </c>
      <c r="R941" s="36">
        <f>MA1SONY[[#This Row],[Abs Erorr 3]]/MA1SONY[[#This Row],[Adj Close]]</f>
        <v>4.757084943933404E-2</v>
      </c>
    </row>
    <row r="942" spans="2:18">
      <c r="B942" s="26">
        <v>45148.291666666664</v>
      </c>
      <c r="C942" s="22">
        <v>176.63079999999999</v>
      </c>
      <c r="D942" s="31">
        <f t="shared" si="71"/>
        <v>176.8492</v>
      </c>
      <c r="E942" s="32">
        <f>MA1SONY[[#This Row],[Adj Close]]-MA1SONY[[#This Row],[Naive Trend ]]</f>
        <v>-0.21840000000000259</v>
      </c>
      <c r="F942" s="22">
        <f t="shared" si="70"/>
        <v>4.7698560000001132E-2</v>
      </c>
      <c r="G942" s="22">
        <f>ABS(MA1SONY[[#This Row],[Erorr 1]])</f>
        <v>0.21840000000000259</v>
      </c>
      <c r="H942" s="33">
        <f>MA1SONY[[#This Row],[Abs Erorr 1]]/MA1SONY[[#This Row],[Adj Close]]</f>
        <v>1.2364774433451164E-3</v>
      </c>
      <c r="I942" s="31">
        <f t="shared" si="73"/>
        <v>177.60016666666669</v>
      </c>
      <c r="J942" s="34">
        <f>(MA1SONY[[#This Row],[Adj Close]]-MA1SONY[[#This Row],[3-MA]])</f>
        <v>-0.96936666666670135</v>
      </c>
      <c r="K942" s="18">
        <f t="shared" si="72"/>
        <v>0.93967173444451169</v>
      </c>
      <c r="L942" s="18">
        <f>ABS(MA1SONY[[#This Row],[Erorr 2]])</f>
        <v>0.96936666666670135</v>
      </c>
      <c r="M942" s="33">
        <f>MA1SONY[[#This Row],[Abs Erorr 2]]/MA1SONY[[#This Row],[Adj Close]]</f>
        <v>5.4880953189743887E-3</v>
      </c>
      <c r="N942" s="31">
        <f t="shared" si="74"/>
        <v>182.38058333333333</v>
      </c>
      <c r="O942" s="35">
        <f>MA1SONY[[#This Row],[Adj Close]]-MA1SONY[[#This Row],[6-MA]]</f>
        <v>-5.7497833333333404</v>
      </c>
      <c r="P942" s="18">
        <f>(MA1SONY[[#This Row],[Adj Close]]-N942)^2</f>
        <v>33.060008380277857</v>
      </c>
      <c r="Q942" s="18">
        <f>ABS(MA1SONY[[#This Row],[Erorr 3]])</f>
        <v>5.7497833333333404</v>
      </c>
      <c r="R942" s="36">
        <f>MA1SONY[[#This Row],[Abs Erorr 3]]/MA1SONY[[#This Row],[Adj Close]]</f>
        <v>3.2552552178517796E-2</v>
      </c>
    </row>
    <row r="943" spans="2:18">
      <c r="B943" s="26">
        <v>45149.291666666664</v>
      </c>
      <c r="C943" s="22">
        <v>176.69049999999999</v>
      </c>
      <c r="D943" s="31">
        <f t="shared" si="71"/>
        <v>176.63079999999999</v>
      </c>
      <c r="E943" s="32">
        <f>MA1SONY[[#This Row],[Adj Close]]-MA1SONY[[#This Row],[Naive Trend ]]</f>
        <v>5.9699999999992315E-2</v>
      </c>
      <c r="F943" s="22">
        <f t="shared" si="70"/>
        <v>3.5640899999990826E-3</v>
      </c>
      <c r="G943" s="22">
        <f>ABS(MA1SONY[[#This Row],[Erorr 1]])</f>
        <v>5.9699999999992315E-2</v>
      </c>
      <c r="H943" s="33">
        <f>MA1SONY[[#This Row],[Abs Erorr 1]]/MA1SONY[[#This Row],[Adj Close]]</f>
        <v>3.3787894651943548E-4</v>
      </c>
      <c r="I943" s="31">
        <f t="shared" si="73"/>
        <v>177.30903333333333</v>
      </c>
      <c r="J943" s="34">
        <f>(MA1SONY[[#This Row],[Adj Close]]-MA1SONY[[#This Row],[3-MA]])</f>
        <v>-0.61853333333334604</v>
      </c>
      <c r="K943" s="18">
        <f t="shared" si="72"/>
        <v>0.38258348444446016</v>
      </c>
      <c r="L943" s="18">
        <f>ABS(MA1SONY[[#This Row],[Erorr 2]])</f>
        <v>0.61853333333334604</v>
      </c>
      <c r="M943" s="33">
        <f>MA1SONY[[#This Row],[Abs Erorr 2]]/MA1SONY[[#This Row],[Adj Close]]</f>
        <v>3.500659816647449E-3</v>
      </c>
      <c r="N943" s="31">
        <f t="shared" si="74"/>
        <v>179.9639</v>
      </c>
      <c r="O943" s="35">
        <f>MA1SONY[[#This Row],[Adj Close]]-MA1SONY[[#This Row],[6-MA]]</f>
        <v>-3.2734000000000094</v>
      </c>
      <c r="P943" s="18">
        <f>(MA1SONY[[#This Row],[Adj Close]]-N943)^2</f>
        <v>10.715147560000062</v>
      </c>
      <c r="Q943" s="18">
        <f>ABS(MA1SONY[[#This Row],[Erorr 3]])</f>
        <v>3.2734000000000094</v>
      </c>
      <c r="R943" s="36">
        <f>MA1SONY[[#This Row],[Abs Erorr 3]]/MA1SONY[[#This Row],[Adj Close]]</f>
        <v>1.8526179958741468E-2</v>
      </c>
    </row>
    <row r="944" spans="2:18">
      <c r="B944" s="26">
        <v>45152.291666666664</v>
      </c>
      <c r="C944" s="22">
        <v>178.3501</v>
      </c>
      <c r="D944" s="31">
        <f t="shared" si="71"/>
        <v>176.69049999999999</v>
      </c>
      <c r="E944" s="32">
        <f>MA1SONY[[#This Row],[Adj Close]]-MA1SONY[[#This Row],[Naive Trend ]]</f>
        <v>1.6596000000000117</v>
      </c>
      <c r="F944" s="22">
        <f t="shared" si="70"/>
        <v>2.7542721600000388</v>
      </c>
      <c r="G944" s="22">
        <f>ABS(MA1SONY[[#This Row],[Erorr 1]])</f>
        <v>1.6596000000000117</v>
      </c>
      <c r="H944" s="33">
        <f>MA1SONY[[#This Row],[Abs Erorr 1]]/MA1SONY[[#This Row],[Adj Close]]</f>
        <v>9.3052933527932521E-3</v>
      </c>
      <c r="I944" s="31">
        <f t="shared" si="73"/>
        <v>176.72349999999997</v>
      </c>
      <c r="J944" s="34">
        <f>(MA1SONY[[#This Row],[Adj Close]]-MA1SONY[[#This Row],[3-MA]])</f>
        <v>1.6266000000000247</v>
      </c>
      <c r="K944" s="18">
        <f t="shared" si="72"/>
        <v>2.6458275600000802</v>
      </c>
      <c r="L944" s="18">
        <f>ABS(MA1SONY[[#This Row],[Erorr 2]])</f>
        <v>1.6266000000000247</v>
      </c>
      <c r="M944" s="33">
        <f>MA1SONY[[#This Row],[Abs Erorr 2]]/MA1SONY[[#This Row],[Adj Close]]</f>
        <v>9.1202640200371329E-3</v>
      </c>
      <c r="N944" s="31">
        <f t="shared" si="74"/>
        <v>177.79040000000001</v>
      </c>
      <c r="O944" s="35">
        <f>MA1SONY[[#This Row],[Adj Close]]-MA1SONY[[#This Row],[6-MA]]</f>
        <v>0.55969999999999231</v>
      </c>
      <c r="P944" s="18">
        <f>(MA1SONY[[#This Row],[Adj Close]]-N944)^2</f>
        <v>0.31326408999999139</v>
      </c>
      <c r="Q944" s="18">
        <f>ABS(MA1SONY[[#This Row],[Erorr 3]])</f>
        <v>0.55969999999999231</v>
      </c>
      <c r="R944" s="36">
        <f>MA1SONY[[#This Row],[Abs Erorr 3]]/MA1SONY[[#This Row],[Adj Close]]</f>
        <v>3.1382096225345112E-3</v>
      </c>
    </row>
    <row r="945" spans="2:18">
      <c r="B945" s="26">
        <v>45153.291666666664</v>
      </c>
      <c r="C945" s="22">
        <v>176.3526</v>
      </c>
      <c r="D945" s="31">
        <f t="shared" si="71"/>
        <v>178.3501</v>
      </c>
      <c r="E945" s="32">
        <f>MA1SONY[[#This Row],[Adj Close]]-MA1SONY[[#This Row],[Naive Trend ]]</f>
        <v>-1.9975000000000023</v>
      </c>
      <c r="F945" s="22">
        <f t="shared" si="70"/>
        <v>3.9900062500000093</v>
      </c>
      <c r="G945" s="22">
        <f>ABS(MA1SONY[[#This Row],[Erorr 1]])</f>
        <v>1.9975000000000023</v>
      </c>
      <c r="H945" s="33">
        <f>MA1SONY[[#This Row],[Abs Erorr 1]]/MA1SONY[[#This Row],[Adj Close]]</f>
        <v>1.1326739724846713E-2</v>
      </c>
      <c r="I945" s="31">
        <f t="shared" si="73"/>
        <v>177.22379999999998</v>
      </c>
      <c r="J945" s="34">
        <f>(MA1SONY[[#This Row],[Adj Close]]-MA1SONY[[#This Row],[3-MA]])</f>
        <v>-0.87119999999998754</v>
      </c>
      <c r="K945" s="18">
        <f t="shared" si="72"/>
        <v>0.75898943999997825</v>
      </c>
      <c r="L945" s="18">
        <f>ABS(MA1SONY[[#This Row],[Erorr 2]])</f>
        <v>0.87119999999998754</v>
      </c>
      <c r="M945" s="33">
        <f>MA1SONY[[#This Row],[Abs Erorr 2]]/MA1SONY[[#This Row],[Adj Close]]</f>
        <v>4.9401029528341944E-3</v>
      </c>
      <c r="N945" s="31">
        <f t="shared" si="74"/>
        <v>177.41198333333332</v>
      </c>
      <c r="O945" s="35">
        <f>MA1SONY[[#This Row],[Adj Close]]-MA1SONY[[#This Row],[6-MA]]</f>
        <v>-1.0593833333333293</v>
      </c>
      <c r="P945" s="18">
        <f>(MA1SONY[[#This Row],[Adj Close]]-N945)^2</f>
        <v>1.1222930469444361</v>
      </c>
      <c r="Q945" s="18">
        <f>ABS(MA1SONY[[#This Row],[Erorr 3]])</f>
        <v>1.0593833333333293</v>
      </c>
      <c r="R945" s="36">
        <f>MA1SONY[[#This Row],[Abs Erorr 3]]/MA1SONY[[#This Row],[Adj Close]]</f>
        <v>6.0071886285392407E-3</v>
      </c>
    </row>
    <row r="946" spans="2:18">
      <c r="B946" s="26">
        <v>45154.291666666664</v>
      </c>
      <c r="C946" s="22">
        <v>175.47800000000001</v>
      </c>
      <c r="D946" s="31">
        <f t="shared" si="71"/>
        <v>176.3526</v>
      </c>
      <c r="E946" s="32">
        <f>MA1SONY[[#This Row],[Adj Close]]-MA1SONY[[#This Row],[Naive Trend ]]</f>
        <v>-0.87459999999998672</v>
      </c>
      <c r="F946" s="22">
        <f t="shared" si="70"/>
        <v>0.76492515999997679</v>
      </c>
      <c r="G946" s="22">
        <f>ABS(MA1SONY[[#This Row],[Erorr 1]])</f>
        <v>0.87459999999998672</v>
      </c>
      <c r="H946" s="33">
        <f>MA1SONY[[#This Row],[Abs Erorr 1]]/MA1SONY[[#This Row],[Adj Close]]</f>
        <v>4.9841005710116746E-3</v>
      </c>
      <c r="I946" s="31">
        <f t="shared" si="73"/>
        <v>177.13106666666667</v>
      </c>
      <c r="J946" s="34">
        <f>(MA1SONY[[#This Row],[Adj Close]]-MA1SONY[[#This Row],[3-MA]])</f>
        <v>-1.6530666666666605</v>
      </c>
      <c r="K946" s="18">
        <f t="shared" si="72"/>
        <v>2.7326294044444239</v>
      </c>
      <c r="L946" s="18">
        <f>ABS(MA1SONY[[#This Row],[Erorr 2]])</f>
        <v>1.6530666666666605</v>
      </c>
      <c r="M946" s="33">
        <f>MA1SONY[[#This Row],[Abs Erorr 2]]/MA1SONY[[#This Row],[Adj Close]]</f>
        <v>9.4203641862037422E-3</v>
      </c>
      <c r="N946" s="31">
        <f t="shared" si="74"/>
        <v>177.22005000000001</v>
      </c>
      <c r="O946" s="35">
        <f>MA1SONY[[#This Row],[Adj Close]]-MA1SONY[[#This Row],[6-MA]]</f>
        <v>-1.7420500000000061</v>
      </c>
      <c r="P946" s="18">
        <f>(MA1SONY[[#This Row],[Adj Close]]-N946)^2</f>
        <v>3.0347382025000211</v>
      </c>
      <c r="Q946" s="18">
        <f>ABS(MA1SONY[[#This Row],[Erorr 3]])</f>
        <v>1.7420500000000061</v>
      </c>
      <c r="R946" s="36">
        <f>MA1SONY[[#This Row],[Abs Erorr 3]]/MA1SONY[[#This Row],[Adj Close]]</f>
        <v>9.9274552935411046E-3</v>
      </c>
    </row>
    <row r="947" spans="2:18">
      <c r="B947" s="26">
        <v>45155.291666666664</v>
      </c>
      <c r="C947" s="22">
        <v>172.9239</v>
      </c>
      <c r="D947" s="31">
        <f t="shared" si="71"/>
        <v>175.47800000000001</v>
      </c>
      <c r="E947" s="32">
        <f>MA1SONY[[#This Row],[Adj Close]]-MA1SONY[[#This Row],[Naive Trend ]]</f>
        <v>-2.5541000000000054</v>
      </c>
      <c r="F947" s="22">
        <f t="shared" si="70"/>
        <v>6.5234268100000277</v>
      </c>
      <c r="G947" s="22">
        <f>ABS(MA1SONY[[#This Row],[Erorr 1]])</f>
        <v>2.5541000000000054</v>
      </c>
      <c r="H947" s="33">
        <f>MA1SONY[[#This Row],[Abs Erorr 1]]/MA1SONY[[#This Row],[Adj Close]]</f>
        <v>1.4770080943120097E-2</v>
      </c>
      <c r="I947" s="31">
        <f t="shared" si="73"/>
        <v>176.7269</v>
      </c>
      <c r="J947" s="34">
        <f>(MA1SONY[[#This Row],[Adj Close]]-MA1SONY[[#This Row],[3-MA]])</f>
        <v>-3.8029999999999973</v>
      </c>
      <c r="K947" s="18">
        <f t="shared" si="72"/>
        <v>14.462808999999979</v>
      </c>
      <c r="L947" s="18">
        <f>ABS(MA1SONY[[#This Row],[Erorr 2]])</f>
        <v>3.8029999999999973</v>
      </c>
      <c r="M947" s="33">
        <f>MA1SONY[[#This Row],[Abs Erorr 2]]/MA1SONY[[#This Row],[Adj Close]]</f>
        <v>2.1992333043610496E-2</v>
      </c>
      <c r="N947" s="31">
        <f t="shared" si="74"/>
        <v>176.7252</v>
      </c>
      <c r="O947" s="35">
        <f>MA1SONY[[#This Row],[Adj Close]]-MA1SONY[[#This Row],[6-MA]]</f>
        <v>-3.8012999999999977</v>
      </c>
      <c r="P947" s="18">
        <f>(MA1SONY[[#This Row],[Adj Close]]-N947)^2</f>
        <v>14.449881689999982</v>
      </c>
      <c r="Q947" s="18">
        <f>ABS(MA1SONY[[#This Row],[Erorr 3]])</f>
        <v>3.8012999999999977</v>
      </c>
      <c r="R947" s="36">
        <f>MA1SONY[[#This Row],[Abs Erorr 3]]/MA1SONY[[#This Row],[Adj Close]]</f>
        <v>2.1982502129549459E-2</v>
      </c>
    </row>
    <row r="948" spans="2:18">
      <c r="B948" s="26">
        <v>45156.291666666664</v>
      </c>
      <c r="C948" s="22">
        <v>173.4109</v>
      </c>
      <c r="D948" s="31">
        <f t="shared" si="71"/>
        <v>172.9239</v>
      </c>
      <c r="E948" s="32">
        <f>MA1SONY[[#This Row],[Adj Close]]-MA1SONY[[#This Row],[Naive Trend ]]</f>
        <v>0.48699999999999477</v>
      </c>
      <c r="F948" s="22">
        <f t="shared" si="70"/>
        <v>0.23716899999999491</v>
      </c>
      <c r="G948" s="22">
        <f>ABS(MA1SONY[[#This Row],[Erorr 1]])</f>
        <v>0.48699999999999477</v>
      </c>
      <c r="H948" s="33">
        <f>MA1SONY[[#This Row],[Abs Erorr 1]]/MA1SONY[[#This Row],[Adj Close]]</f>
        <v>2.8083586441221098E-3</v>
      </c>
      <c r="I948" s="31">
        <f t="shared" si="73"/>
        <v>174.91816666666668</v>
      </c>
      <c r="J948" s="34">
        <f>(MA1SONY[[#This Row],[Adj Close]]-MA1SONY[[#This Row],[3-MA]])</f>
        <v>-1.5072666666666805</v>
      </c>
      <c r="K948" s="18">
        <f t="shared" si="72"/>
        <v>2.2718528044444861</v>
      </c>
      <c r="L948" s="18">
        <f>ABS(MA1SONY[[#This Row],[Erorr 2]])</f>
        <v>1.5072666666666805</v>
      </c>
      <c r="M948" s="33">
        <f>MA1SONY[[#This Row],[Abs Erorr 2]]/MA1SONY[[#This Row],[Adj Close]]</f>
        <v>8.6918796146417589E-3</v>
      </c>
      <c r="N948" s="31">
        <f t="shared" si="74"/>
        <v>176.07098333333332</v>
      </c>
      <c r="O948" s="35">
        <f>MA1SONY[[#This Row],[Adj Close]]-MA1SONY[[#This Row],[6-MA]]</f>
        <v>-2.6600833333333185</v>
      </c>
      <c r="P948" s="18">
        <f>(MA1SONY[[#This Row],[Adj Close]]-N948)^2</f>
        <v>7.0760433402776988</v>
      </c>
      <c r="Q948" s="18">
        <f>ABS(MA1SONY[[#This Row],[Erorr 3]])</f>
        <v>2.6600833333333185</v>
      </c>
      <c r="R948" s="36">
        <f>MA1SONY[[#This Row],[Abs Erorr 3]]/MA1SONY[[#This Row],[Adj Close]]</f>
        <v>1.5339770068278975E-2</v>
      </c>
    </row>
    <row r="949" spans="2:18">
      <c r="B949" s="26">
        <v>45159.291666666664</v>
      </c>
      <c r="C949" s="22">
        <v>174.7525</v>
      </c>
      <c r="D949" s="31">
        <f t="shared" si="71"/>
        <v>173.4109</v>
      </c>
      <c r="E949" s="32">
        <f>MA1SONY[[#This Row],[Adj Close]]-MA1SONY[[#This Row],[Naive Trend ]]</f>
        <v>1.3415999999999997</v>
      </c>
      <c r="F949" s="22">
        <f t="shared" si="70"/>
        <v>1.7998905599999993</v>
      </c>
      <c r="G949" s="22">
        <f>ABS(MA1SONY[[#This Row],[Erorr 1]])</f>
        <v>1.3415999999999997</v>
      </c>
      <c r="H949" s="33">
        <f>MA1SONY[[#This Row],[Abs Erorr 1]]/MA1SONY[[#This Row],[Adj Close]]</f>
        <v>7.6771433885066001E-3</v>
      </c>
      <c r="I949" s="31">
        <f t="shared" si="73"/>
        <v>173.9376</v>
      </c>
      <c r="J949" s="34">
        <f>(MA1SONY[[#This Row],[Adj Close]]-MA1SONY[[#This Row],[3-MA]])</f>
        <v>0.81489999999999441</v>
      </c>
      <c r="K949" s="18">
        <f t="shared" si="72"/>
        <v>0.66406200999999088</v>
      </c>
      <c r="L949" s="18">
        <f>ABS(MA1SONY[[#This Row],[Erorr 2]])</f>
        <v>0.81489999999999441</v>
      </c>
      <c r="M949" s="33">
        <f>MA1SONY[[#This Row],[Abs Erorr 2]]/MA1SONY[[#This Row],[Adj Close]]</f>
        <v>4.6631664783049996E-3</v>
      </c>
      <c r="N949" s="31">
        <f t="shared" si="74"/>
        <v>175.53433333333336</v>
      </c>
      <c r="O949" s="35">
        <f>MA1SONY[[#This Row],[Adj Close]]-MA1SONY[[#This Row],[6-MA]]</f>
        <v>-0.78183333333336691</v>
      </c>
      <c r="P949" s="18">
        <f>(MA1SONY[[#This Row],[Adj Close]]-N949)^2</f>
        <v>0.61126336111116364</v>
      </c>
      <c r="Q949" s="18">
        <f>ABS(MA1SONY[[#This Row],[Erorr 3]])</f>
        <v>0.78183333333336691</v>
      </c>
      <c r="R949" s="36">
        <f>MA1SONY[[#This Row],[Abs Erorr 3]]/MA1SONY[[#This Row],[Adj Close]]</f>
        <v>4.4739464862211809E-3</v>
      </c>
    </row>
    <row r="950" spans="2:18">
      <c r="B950" s="26">
        <v>45160.291666666664</v>
      </c>
      <c r="C950" s="22">
        <v>176.13390000000001</v>
      </c>
      <c r="D950" s="31">
        <f t="shared" si="71"/>
        <v>174.7525</v>
      </c>
      <c r="E950" s="32">
        <f>MA1SONY[[#This Row],[Adj Close]]-MA1SONY[[#This Row],[Naive Trend ]]</f>
        <v>1.3814000000000135</v>
      </c>
      <c r="F950" s="22">
        <f t="shared" si="70"/>
        <v>1.9082659600000373</v>
      </c>
      <c r="G950" s="22">
        <f>ABS(MA1SONY[[#This Row],[Erorr 1]])</f>
        <v>1.3814000000000135</v>
      </c>
      <c r="H950" s="33">
        <f>MA1SONY[[#This Row],[Abs Erorr 1]]/MA1SONY[[#This Row],[Adj Close]]</f>
        <v>7.8428967961307466E-3</v>
      </c>
      <c r="I950" s="31">
        <f t="shared" si="73"/>
        <v>173.69576666666663</v>
      </c>
      <c r="J950" s="34">
        <f>(MA1SONY[[#This Row],[Adj Close]]-MA1SONY[[#This Row],[3-MA]])</f>
        <v>2.4381333333333828</v>
      </c>
      <c r="K950" s="18">
        <f t="shared" si="72"/>
        <v>5.9444941511113525</v>
      </c>
      <c r="L950" s="18">
        <f>ABS(MA1SONY[[#This Row],[Erorr 2]])</f>
        <v>2.4381333333333828</v>
      </c>
      <c r="M950" s="33">
        <f>MA1SONY[[#This Row],[Abs Erorr 2]]/MA1SONY[[#This Row],[Adj Close]]</f>
        <v>1.3842498992717374E-2</v>
      </c>
      <c r="N950" s="31">
        <f t="shared" si="74"/>
        <v>175.21133333333333</v>
      </c>
      <c r="O950" s="35">
        <f>MA1SONY[[#This Row],[Adj Close]]-MA1SONY[[#This Row],[6-MA]]</f>
        <v>0.92256666666668252</v>
      </c>
      <c r="P950" s="18">
        <f>(MA1SONY[[#This Row],[Adj Close]]-N950)^2</f>
        <v>0.85112925444447374</v>
      </c>
      <c r="Q950" s="18">
        <f>ABS(MA1SONY[[#This Row],[Erorr 3]])</f>
        <v>0.92256666666668252</v>
      </c>
      <c r="R950" s="36">
        <f>MA1SONY[[#This Row],[Abs Erorr 3]]/MA1SONY[[#This Row],[Adj Close]]</f>
        <v>5.2378711120725906E-3</v>
      </c>
    </row>
    <row r="951" spans="2:18">
      <c r="B951" s="26">
        <v>45161.291666666664</v>
      </c>
      <c r="C951" s="22">
        <v>179.9999</v>
      </c>
      <c r="D951" s="31">
        <f t="shared" si="71"/>
        <v>176.13390000000001</v>
      </c>
      <c r="E951" s="32">
        <f>MA1SONY[[#This Row],[Adj Close]]-MA1SONY[[#This Row],[Naive Trend ]]</f>
        <v>3.8659999999999854</v>
      </c>
      <c r="F951" s="22">
        <f t="shared" si="70"/>
        <v>14.945955999999887</v>
      </c>
      <c r="G951" s="22">
        <f>ABS(MA1SONY[[#This Row],[Erorr 1]])</f>
        <v>3.8659999999999854</v>
      </c>
      <c r="H951" s="33">
        <f>MA1SONY[[#This Row],[Abs Erorr 1]]/MA1SONY[[#This Row],[Adj Close]]</f>
        <v>2.147778970988309E-2</v>
      </c>
      <c r="I951" s="31">
        <f t="shared" si="73"/>
        <v>174.76576666666668</v>
      </c>
      <c r="J951" s="34">
        <f>(MA1SONY[[#This Row],[Adj Close]]-MA1SONY[[#This Row],[3-MA]])</f>
        <v>5.2341333333333182</v>
      </c>
      <c r="K951" s="18">
        <f t="shared" si="72"/>
        <v>27.396151751110953</v>
      </c>
      <c r="L951" s="18">
        <f>ABS(MA1SONY[[#This Row],[Erorr 2]])</f>
        <v>5.2341333333333182</v>
      </c>
      <c r="M951" s="33">
        <f>MA1SONY[[#This Row],[Abs Erorr 2]]/MA1SONY[[#This Row],[Adj Close]]</f>
        <v>2.907853467325992E-2</v>
      </c>
      <c r="N951" s="31">
        <f t="shared" si="74"/>
        <v>174.84196666666665</v>
      </c>
      <c r="O951" s="35">
        <f>MA1SONY[[#This Row],[Adj Close]]-MA1SONY[[#This Row],[6-MA]]</f>
        <v>5.1579333333333466</v>
      </c>
      <c r="P951" s="18">
        <f>(MA1SONY[[#This Row],[Adj Close]]-N951)^2</f>
        <v>26.604276271111249</v>
      </c>
      <c r="Q951" s="18">
        <f>ABS(MA1SONY[[#This Row],[Erorr 3]])</f>
        <v>5.1579333333333466</v>
      </c>
      <c r="R951" s="36">
        <f>MA1SONY[[#This Row],[Abs Erorr 3]]/MA1SONY[[#This Row],[Adj Close]]</f>
        <v>2.8655201104741429E-2</v>
      </c>
    </row>
    <row r="952" spans="2:18">
      <c r="B952" s="26">
        <v>45162.291666666664</v>
      </c>
      <c r="C952" s="22">
        <v>175.28919999999999</v>
      </c>
      <c r="D952" s="31">
        <f t="shared" si="71"/>
        <v>179.9999</v>
      </c>
      <c r="E952" s="32">
        <f>MA1SONY[[#This Row],[Adj Close]]-MA1SONY[[#This Row],[Naive Trend ]]</f>
        <v>-4.7107000000000028</v>
      </c>
      <c r="F952" s="22">
        <f t="shared" si="70"/>
        <v>22.190694490000027</v>
      </c>
      <c r="G952" s="22">
        <f>ABS(MA1SONY[[#This Row],[Erorr 1]])</f>
        <v>4.7107000000000028</v>
      </c>
      <c r="H952" s="33">
        <f>MA1SONY[[#This Row],[Abs Erorr 1]]/MA1SONY[[#This Row],[Adj Close]]</f>
        <v>2.6873874716753815E-2</v>
      </c>
      <c r="I952" s="31">
        <f t="shared" si="73"/>
        <v>176.96209999999999</v>
      </c>
      <c r="J952" s="34">
        <f>(MA1SONY[[#This Row],[Adj Close]]-MA1SONY[[#This Row],[3-MA]])</f>
        <v>-1.6728999999999985</v>
      </c>
      <c r="K952" s="18">
        <f t="shared" si="72"/>
        <v>2.7985944099999949</v>
      </c>
      <c r="L952" s="18">
        <f>ABS(MA1SONY[[#This Row],[Erorr 2]])</f>
        <v>1.6728999999999985</v>
      </c>
      <c r="M952" s="33">
        <f>MA1SONY[[#This Row],[Abs Erorr 2]]/MA1SONY[[#This Row],[Adj Close]]</f>
        <v>9.5436569965519757E-3</v>
      </c>
      <c r="N952" s="31">
        <f t="shared" si="74"/>
        <v>175.44985</v>
      </c>
      <c r="O952" s="35">
        <f>MA1SONY[[#This Row],[Adj Close]]-MA1SONY[[#This Row],[6-MA]]</f>
        <v>-0.16065000000000396</v>
      </c>
      <c r="P952" s="18">
        <f>(MA1SONY[[#This Row],[Adj Close]]-N952)^2</f>
        <v>2.5808422500001271E-2</v>
      </c>
      <c r="Q952" s="18">
        <f>ABS(MA1SONY[[#This Row],[Erorr 3]])</f>
        <v>0.16065000000000396</v>
      </c>
      <c r="R952" s="36">
        <f>MA1SONY[[#This Row],[Abs Erorr 3]]/MA1SONY[[#This Row],[Adj Close]]</f>
        <v>9.1648544234330443E-4</v>
      </c>
    </row>
    <row r="953" spans="2:18">
      <c r="B953" s="26">
        <v>45163.291666666664</v>
      </c>
      <c r="C953" s="22">
        <v>177.50540000000001</v>
      </c>
      <c r="D953" s="31">
        <f t="shared" si="71"/>
        <v>175.28919999999999</v>
      </c>
      <c r="E953" s="32">
        <f>MA1SONY[[#This Row],[Adj Close]]-MA1SONY[[#This Row],[Naive Trend ]]</f>
        <v>2.2162000000000148</v>
      </c>
      <c r="F953" s="22">
        <f t="shared" si="70"/>
        <v>4.9115424400000656</v>
      </c>
      <c r="G953" s="22">
        <f>ABS(MA1SONY[[#This Row],[Erorr 1]])</f>
        <v>2.2162000000000148</v>
      </c>
      <c r="H953" s="33">
        <f>MA1SONY[[#This Row],[Abs Erorr 1]]/MA1SONY[[#This Row],[Adj Close]]</f>
        <v>1.2485253969738468E-2</v>
      </c>
      <c r="I953" s="31">
        <f t="shared" si="73"/>
        <v>177.14099999999999</v>
      </c>
      <c r="J953" s="34">
        <f>(MA1SONY[[#This Row],[Adj Close]]-MA1SONY[[#This Row],[3-MA]])</f>
        <v>0.3644000000000176</v>
      </c>
      <c r="K953" s="18">
        <f t="shared" si="72"/>
        <v>0.13278736000001282</v>
      </c>
      <c r="L953" s="18">
        <f>ABS(MA1SONY[[#This Row],[Erorr 2]])</f>
        <v>0.3644000000000176</v>
      </c>
      <c r="M953" s="33">
        <f>MA1SONY[[#This Row],[Abs Erorr 2]]/MA1SONY[[#This Row],[Adj Close]]</f>
        <v>2.0528952921996602E-3</v>
      </c>
      <c r="N953" s="31">
        <f t="shared" si="74"/>
        <v>175.41838333333331</v>
      </c>
      <c r="O953" s="35">
        <f>MA1SONY[[#This Row],[Adj Close]]-MA1SONY[[#This Row],[6-MA]]</f>
        <v>2.0870166666666989</v>
      </c>
      <c r="P953" s="18">
        <f>(MA1SONY[[#This Row],[Adj Close]]-N953)^2</f>
        <v>4.3556385669445792</v>
      </c>
      <c r="Q953" s="18">
        <f>ABS(MA1SONY[[#This Row],[Erorr 3]])</f>
        <v>2.0870166666666989</v>
      </c>
      <c r="R953" s="36">
        <f>MA1SONY[[#This Row],[Abs Erorr 3]]/MA1SONY[[#This Row],[Adj Close]]</f>
        <v>1.1757482683156111E-2</v>
      </c>
    </row>
    <row r="954" spans="2:18">
      <c r="B954" s="26">
        <v>45166.291666666664</v>
      </c>
      <c r="C954" s="22">
        <v>179.07560000000001</v>
      </c>
      <c r="D954" s="31">
        <f t="shared" si="71"/>
        <v>177.50540000000001</v>
      </c>
      <c r="E954" s="32">
        <f>MA1SONY[[#This Row],[Adj Close]]-MA1SONY[[#This Row],[Naive Trend ]]</f>
        <v>1.5701999999999998</v>
      </c>
      <c r="F954" s="22">
        <f t="shared" si="70"/>
        <v>2.4655280399999993</v>
      </c>
      <c r="G954" s="22">
        <f>ABS(MA1SONY[[#This Row],[Erorr 1]])</f>
        <v>1.5701999999999998</v>
      </c>
      <c r="H954" s="33">
        <f>MA1SONY[[#This Row],[Abs Erorr 1]]/MA1SONY[[#This Row],[Adj Close]]</f>
        <v>8.7683637525156951E-3</v>
      </c>
      <c r="I954" s="31">
        <f t="shared" si="73"/>
        <v>177.59816666666666</v>
      </c>
      <c r="J954" s="34">
        <f>(MA1SONY[[#This Row],[Adj Close]]-MA1SONY[[#This Row],[3-MA]])</f>
        <v>1.4774333333333516</v>
      </c>
      <c r="K954" s="18">
        <f t="shared" si="72"/>
        <v>2.1828092544444986</v>
      </c>
      <c r="L954" s="18">
        <f>ABS(MA1SONY[[#This Row],[Erorr 2]])</f>
        <v>1.4774333333333516</v>
      </c>
      <c r="M954" s="33">
        <f>MA1SONY[[#This Row],[Abs Erorr 2]]/MA1SONY[[#This Row],[Adj Close]]</f>
        <v>8.250333006469622E-3</v>
      </c>
      <c r="N954" s="31">
        <f t="shared" si="74"/>
        <v>176.18196666666668</v>
      </c>
      <c r="O954" s="35">
        <f>MA1SONY[[#This Row],[Adj Close]]-MA1SONY[[#This Row],[6-MA]]</f>
        <v>2.8936333333333266</v>
      </c>
      <c r="P954" s="18">
        <f>(MA1SONY[[#This Row],[Adj Close]]-N954)^2</f>
        <v>8.3731138677777395</v>
      </c>
      <c r="Q954" s="18">
        <f>ABS(MA1SONY[[#This Row],[Erorr 3]])</f>
        <v>2.8936333333333266</v>
      </c>
      <c r="R954" s="36">
        <f>MA1SONY[[#This Row],[Abs Erorr 3]]/MA1SONY[[#This Row],[Adj Close]]</f>
        <v>1.615872476950141E-2</v>
      </c>
    </row>
    <row r="955" spans="2:18">
      <c r="B955" s="26">
        <v>45167.291666666664</v>
      </c>
      <c r="C955" s="22">
        <v>182.9813</v>
      </c>
      <c r="D955" s="31">
        <f t="shared" si="71"/>
        <v>179.07560000000001</v>
      </c>
      <c r="E955" s="32">
        <f>MA1SONY[[#This Row],[Adj Close]]-MA1SONY[[#This Row],[Naive Trend ]]</f>
        <v>3.905699999999996</v>
      </c>
      <c r="F955" s="22">
        <f t="shared" si="70"/>
        <v>15.254492489999969</v>
      </c>
      <c r="G955" s="22">
        <f>ABS(MA1SONY[[#This Row],[Erorr 1]])</f>
        <v>3.905699999999996</v>
      </c>
      <c r="H955" s="33">
        <f>MA1SONY[[#This Row],[Abs Erorr 1]]/MA1SONY[[#This Row],[Adj Close]]</f>
        <v>2.1344804086537782E-2</v>
      </c>
      <c r="I955" s="31">
        <f t="shared" si="73"/>
        <v>177.29006666666669</v>
      </c>
      <c r="J955" s="34">
        <f>(MA1SONY[[#This Row],[Adj Close]]-MA1SONY[[#This Row],[3-MA]])</f>
        <v>5.6912333333333152</v>
      </c>
      <c r="K955" s="18">
        <f t="shared" si="72"/>
        <v>32.390136854444236</v>
      </c>
      <c r="L955" s="18">
        <f>ABS(MA1SONY[[#This Row],[Erorr 2]])</f>
        <v>5.6912333333333152</v>
      </c>
      <c r="M955" s="33">
        <f>MA1SONY[[#This Row],[Abs Erorr 2]]/MA1SONY[[#This Row],[Adj Close]]</f>
        <v>3.1102813966964467E-2</v>
      </c>
      <c r="N955" s="31">
        <f t="shared" si="74"/>
        <v>177.12608333333333</v>
      </c>
      <c r="O955" s="35">
        <f>MA1SONY[[#This Row],[Adj Close]]-MA1SONY[[#This Row],[6-MA]]</f>
        <v>5.8552166666666778</v>
      </c>
      <c r="P955" s="18">
        <f>(MA1SONY[[#This Row],[Adj Close]]-N955)^2</f>
        <v>34.283562213611241</v>
      </c>
      <c r="Q955" s="18">
        <f>ABS(MA1SONY[[#This Row],[Erorr 3]])</f>
        <v>5.8552166666666778</v>
      </c>
      <c r="R955" s="36">
        <f>MA1SONY[[#This Row],[Abs Erorr 3]]/MA1SONY[[#This Row],[Adj Close]]</f>
        <v>3.1998989332061134E-2</v>
      </c>
    </row>
    <row r="956" spans="2:18">
      <c r="B956" s="26">
        <v>45168.291666666664</v>
      </c>
      <c r="C956" s="22">
        <v>186.48949999999999</v>
      </c>
      <c r="D956" s="31">
        <f t="shared" si="71"/>
        <v>182.9813</v>
      </c>
      <c r="E956" s="32">
        <f>MA1SONY[[#This Row],[Adj Close]]-MA1SONY[[#This Row],[Naive Trend ]]</f>
        <v>3.508199999999988</v>
      </c>
      <c r="F956" s="22">
        <f t="shared" si="70"/>
        <v>12.307467239999916</v>
      </c>
      <c r="G956" s="22">
        <f>ABS(MA1SONY[[#This Row],[Erorr 1]])</f>
        <v>3.508199999999988</v>
      </c>
      <c r="H956" s="33">
        <f>MA1SONY[[#This Row],[Abs Erorr 1]]/MA1SONY[[#This Row],[Adj Close]]</f>
        <v>1.8811782969014278E-2</v>
      </c>
      <c r="I956" s="31">
        <f t="shared" si="73"/>
        <v>179.85410000000002</v>
      </c>
      <c r="J956" s="34">
        <f>(MA1SONY[[#This Row],[Adj Close]]-MA1SONY[[#This Row],[3-MA]])</f>
        <v>6.6353999999999758</v>
      </c>
      <c r="K956" s="18">
        <f t="shared" si="72"/>
        <v>44.028533159999675</v>
      </c>
      <c r="L956" s="18">
        <f>ABS(MA1SONY[[#This Row],[Erorr 2]])</f>
        <v>6.6353999999999758</v>
      </c>
      <c r="M956" s="33">
        <f>MA1SONY[[#This Row],[Abs Erorr 2]]/MA1SONY[[#This Row],[Adj Close]]</f>
        <v>3.5580555473632439E-2</v>
      </c>
      <c r="N956" s="31">
        <f t="shared" si="74"/>
        <v>178.49755000000002</v>
      </c>
      <c r="O956" s="35">
        <f>MA1SONY[[#This Row],[Adj Close]]-MA1SONY[[#This Row],[6-MA]]</f>
        <v>7.9919499999999744</v>
      </c>
      <c r="P956" s="18">
        <f>(MA1SONY[[#This Row],[Adj Close]]-N956)^2</f>
        <v>63.871264802499589</v>
      </c>
      <c r="Q956" s="18">
        <f>ABS(MA1SONY[[#This Row],[Erorr 3]])</f>
        <v>7.9919499999999744</v>
      </c>
      <c r="R956" s="36">
        <f>MA1SONY[[#This Row],[Abs Erorr 3]]/MA1SONY[[#This Row],[Adj Close]]</f>
        <v>4.2854691550998712E-2</v>
      </c>
    </row>
    <row r="957" spans="2:18">
      <c r="B957" s="26">
        <v>45169.291666666664</v>
      </c>
      <c r="C957" s="22">
        <v>186.7081</v>
      </c>
      <c r="D957" s="31">
        <f t="shared" si="71"/>
        <v>186.48949999999999</v>
      </c>
      <c r="E957" s="32">
        <f>MA1SONY[[#This Row],[Adj Close]]-MA1SONY[[#This Row],[Naive Trend ]]</f>
        <v>0.21860000000000923</v>
      </c>
      <c r="F957" s="22">
        <f t="shared" si="70"/>
        <v>4.7785960000004034E-2</v>
      </c>
      <c r="G957" s="22">
        <f>ABS(MA1SONY[[#This Row],[Erorr 1]])</f>
        <v>0.21860000000000923</v>
      </c>
      <c r="H957" s="33">
        <f>MA1SONY[[#This Row],[Abs Erorr 1]]/MA1SONY[[#This Row],[Adj Close]]</f>
        <v>1.1708115502220269E-3</v>
      </c>
      <c r="I957" s="31">
        <f t="shared" si="73"/>
        <v>182.84880000000001</v>
      </c>
      <c r="J957" s="34">
        <f>(MA1SONY[[#This Row],[Adj Close]]-MA1SONY[[#This Row],[3-MA]])</f>
        <v>3.8592999999999904</v>
      </c>
      <c r="K957" s="18">
        <f t="shared" si="72"/>
        <v>14.894196489999926</v>
      </c>
      <c r="L957" s="18">
        <f>ABS(MA1SONY[[#This Row],[Erorr 2]])</f>
        <v>3.8592999999999904</v>
      </c>
      <c r="M957" s="33">
        <f>MA1SONY[[#This Row],[Abs Erorr 2]]/MA1SONY[[#This Row],[Adj Close]]</f>
        <v>2.0670233374984751E-2</v>
      </c>
      <c r="N957" s="31">
        <f t="shared" si="74"/>
        <v>180.22348333333332</v>
      </c>
      <c r="O957" s="35">
        <f>MA1SONY[[#This Row],[Adj Close]]-MA1SONY[[#This Row],[6-MA]]</f>
        <v>6.4846166666666818</v>
      </c>
      <c r="P957" s="18">
        <f>(MA1SONY[[#This Row],[Adj Close]]-N957)^2</f>
        <v>42.050253313611307</v>
      </c>
      <c r="Q957" s="18">
        <f>ABS(MA1SONY[[#This Row],[Erorr 3]])</f>
        <v>6.4846166666666818</v>
      </c>
      <c r="R957" s="36">
        <f>MA1SONY[[#This Row],[Abs Erorr 3]]/MA1SONY[[#This Row],[Adj Close]]</f>
        <v>3.4731308747004988E-2</v>
      </c>
    </row>
    <row r="958" spans="2:18">
      <c r="B958" s="26">
        <v>45170.291666666664</v>
      </c>
      <c r="C958" s="22">
        <v>188.28829999999999</v>
      </c>
      <c r="D958" s="31">
        <f t="shared" si="71"/>
        <v>186.7081</v>
      </c>
      <c r="E958" s="32">
        <f>MA1SONY[[#This Row],[Adj Close]]-MA1SONY[[#This Row],[Naive Trend ]]</f>
        <v>1.5801999999999907</v>
      </c>
      <c r="F958" s="22">
        <f t="shared" si="70"/>
        <v>2.4970320399999708</v>
      </c>
      <c r="G958" s="22">
        <f>ABS(MA1SONY[[#This Row],[Erorr 1]])</f>
        <v>1.5801999999999907</v>
      </c>
      <c r="H958" s="33">
        <f>MA1SONY[[#This Row],[Abs Erorr 1]]/MA1SONY[[#This Row],[Adj Close]]</f>
        <v>8.3924492387471277E-3</v>
      </c>
      <c r="I958" s="31">
        <f t="shared" si="73"/>
        <v>185.39296666666667</v>
      </c>
      <c r="J958" s="34">
        <f>(MA1SONY[[#This Row],[Adj Close]]-MA1SONY[[#This Row],[3-MA]])</f>
        <v>2.8953333333333262</v>
      </c>
      <c r="K958" s="18">
        <f t="shared" si="72"/>
        <v>8.3829551111110696</v>
      </c>
      <c r="L958" s="18">
        <f>ABS(MA1SONY[[#This Row],[Erorr 2]])</f>
        <v>2.8953333333333262</v>
      </c>
      <c r="M958" s="33">
        <f>MA1SONY[[#This Row],[Abs Erorr 2]]/MA1SONY[[#This Row],[Adj Close]]</f>
        <v>1.5377128230130743E-2</v>
      </c>
      <c r="N958" s="31">
        <f t="shared" si="74"/>
        <v>181.34151666666671</v>
      </c>
      <c r="O958" s="35">
        <f>MA1SONY[[#This Row],[Adj Close]]-MA1SONY[[#This Row],[6-MA]]</f>
        <v>6.9467833333332862</v>
      </c>
      <c r="P958" s="18">
        <f>(MA1SONY[[#This Row],[Adj Close]]-N958)^2</f>
        <v>48.257798680277126</v>
      </c>
      <c r="Q958" s="18">
        <f>ABS(MA1SONY[[#This Row],[Erorr 3]])</f>
        <v>6.9467833333332862</v>
      </c>
      <c r="R958" s="36">
        <f>MA1SONY[[#This Row],[Abs Erorr 3]]/MA1SONY[[#This Row],[Adj Close]]</f>
        <v>3.6894397226664037E-2</v>
      </c>
    </row>
    <row r="959" spans="2:18">
      <c r="B959" s="26">
        <v>45174.291666666664</v>
      </c>
      <c r="C959" s="22">
        <v>188.52680000000001</v>
      </c>
      <c r="D959" s="31">
        <f t="shared" si="71"/>
        <v>188.28829999999999</v>
      </c>
      <c r="E959" s="32">
        <f>MA1SONY[[#This Row],[Adj Close]]-MA1SONY[[#This Row],[Naive Trend ]]</f>
        <v>0.23850000000001614</v>
      </c>
      <c r="F959" s="22">
        <f t="shared" si="70"/>
        <v>5.6882250000007697E-2</v>
      </c>
      <c r="G959" s="22">
        <f>ABS(MA1SONY[[#This Row],[Erorr 1]])</f>
        <v>0.23850000000001614</v>
      </c>
      <c r="H959" s="33">
        <f>MA1SONY[[#This Row],[Abs Erorr 1]]/MA1SONY[[#This Row],[Adj Close]]</f>
        <v>1.2650721276763629E-3</v>
      </c>
      <c r="I959" s="31">
        <f t="shared" si="73"/>
        <v>187.16196666666664</v>
      </c>
      <c r="J959" s="34">
        <f>(MA1SONY[[#This Row],[Adj Close]]-MA1SONY[[#This Row],[3-MA]])</f>
        <v>1.3648333333333653</v>
      </c>
      <c r="K959" s="18">
        <f t="shared" si="72"/>
        <v>1.8627700277778652</v>
      </c>
      <c r="L959" s="18">
        <f>ABS(MA1SONY[[#This Row],[Erorr 2]])</f>
        <v>1.3648333333333653</v>
      </c>
      <c r="M959" s="33">
        <f>MA1SONY[[#This Row],[Abs Erorr 2]]/MA1SONY[[#This Row],[Adj Close]]</f>
        <v>7.2394658655075316E-3</v>
      </c>
      <c r="N959" s="31">
        <f t="shared" si="74"/>
        <v>183.50803333333332</v>
      </c>
      <c r="O959" s="35">
        <f>MA1SONY[[#This Row],[Adj Close]]-MA1SONY[[#This Row],[6-MA]]</f>
        <v>5.0187666666666928</v>
      </c>
      <c r="P959" s="18">
        <f>(MA1SONY[[#This Row],[Adj Close]]-N959)^2</f>
        <v>25.188018854444707</v>
      </c>
      <c r="Q959" s="18">
        <f>ABS(MA1SONY[[#This Row],[Erorr 3]])</f>
        <v>5.0187666666666928</v>
      </c>
      <c r="R959" s="36">
        <f>MA1SONY[[#This Row],[Abs Erorr 3]]/MA1SONY[[#This Row],[Adj Close]]</f>
        <v>2.6620972013881805E-2</v>
      </c>
    </row>
    <row r="960" spans="2:18">
      <c r="B960" s="26">
        <v>45175.291666666664</v>
      </c>
      <c r="C960" s="22">
        <v>181.77879999999999</v>
      </c>
      <c r="D960" s="31">
        <f t="shared" si="71"/>
        <v>188.52680000000001</v>
      </c>
      <c r="E960" s="32">
        <f>MA1SONY[[#This Row],[Adj Close]]-MA1SONY[[#This Row],[Naive Trend ]]</f>
        <v>-6.7480000000000189</v>
      </c>
      <c r="F960" s="22">
        <f t="shared" si="70"/>
        <v>45.535504000000252</v>
      </c>
      <c r="G960" s="22">
        <f>ABS(MA1SONY[[#This Row],[Erorr 1]])</f>
        <v>6.7480000000000189</v>
      </c>
      <c r="H960" s="33">
        <f>MA1SONY[[#This Row],[Abs Erorr 1]]/MA1SONY[[#This Row],[Adj Close]]</f>
        <v>3.712204063400143E-2</v>
      </c>
      <c r="I960" s="31">
        <f t="shared" si="73"/>
        <v>187.84106666666665</v>
      </c>
      <c r="J960" s="34">
        <f>(MA1SONY[[#This Row],[Adj Close]]-MA1SONY[[#This Row],[3-MA]])</f>
        <v>-6.0622666666666589</v>
      </c>
      <c r="K960" s="18">
        <f t="shared" si="72"/>
        <v>36.751077137777685</v>
      </c>
      <c r="L960" s="18">
        <f>ABS(MA1SONY[[#This Row],[Erorr 2]])</f>
        <v>6.0622666666666589</v>
      </c>
      <c r="M960" s="33">
        <f>MA1SONY[[#This Row],[Abs Erorr 2]]/MA1SONY[[#This Row],[Adj Close]]</f>
        <v>3.3349690209566019E-2</v>
      </c>
      <c r="N960" s="31">
        <f t="shared" si="74"/>
        <v>185.34493333333333</v>
      </c>
      <c r="O960" s="35">
        <f>MA1SONY[[#This Row],[Adj Close]]-MA1SONY[[#This Row],[6-MA]]</f>
        <v>-3.5661333333333403</v>
      </c>
      <c r="P960" s="18">
        <f>(MA1SONY[[#This Row],[Adj Close]]-N960)^2</f>
        <v>12.71730695111116</v>
      </c>
      <c r="Q960" s="18">
        <f>ABS(MA1SONY[[#This Row],[Erorr 3]])</f>
        <v>3.5661333333333403</v>
      </c>
      <c r="R960" s="36">
        <f>MA1SONY[[#This Row],[Abs Erorr 3]]/MA1SONY[[#This Row],[Adj Close]]</f>
        <v>1.9617982588362011E-2</v>
      </c>
    </row>
    <row r="961" spans="2:18">
      <c r="B961" s="26">
        <v>45176.291666666664</v>
      </c>
      <c r="C961" s="22">
        <v>176.46190000000001</v>
      </c>
      <c r="D961" s="31">
        <f t="shared" si="71"/>
        <v>181.77879999999999</v>
      </c>
      <c r="E961" s="32">
        <f>MA1SONY[[#This Row],[Adj Close]]-MA1SONY[[#This Row],[Naive Trend ]]</f>
        <v>-5.3168999999999755</v>
      </c>
      <c r="F961" s="22">
        <f t="shared" si="70"/>
        <v>28.26942560999974</v>
      </c>
      <c r="G961" s="22">
        <f>ABS(MA1SONY[[#This Row],[Erorr 1]])</f>
        <v>5.3168999999999755</v>
      </c>
      <c r="H961" s="33">
        <f>MA1SONY[[#This Row],[Abs Erorr 1]]/MA1SONY[[#This Row],[Adj Close]]</f>
        <v>3.0130583429057351E-2</v>
      </c>
      <c r="I961" s="31">
        <f t="shared" si="73"/>
        <v>186.1979666666667</v>
      </c>
      <c r="J961" s="34">
        <f>(MA1SONY[[#This Row],[Adj Close]]-MA1SONY[[#This Row],[3-MA]])</f>
        <v>-9.7360666666666873</v>
      </c>
      <c r="K961" s="18">
        <f t="shared" si="72"/>
        <v>94.790994137778185</v>
      </c>
      <c r="L961" s="18">
        <f>ABS(MA1SONY[[#This Row],[Erorr 2]])</f>
        <v>9.7360666666666873</v>
      </c>
      <c r="M961" s="33">
        <f>MA1SONY[[#This Row],[Abs Erorr 2]]/MA1SONY[[#This Row],[Adj Close]]</f>
        <v>5.5173760832602885E-2</v>
      </c>
      <c r="N961" s="31">
        <f t="shared" si="74"/>
        <v>185.79546666666667</v>
      </c>
      <c r="O961" s="35">
        <f>MA1SONY[[#This Row],[Adj Close]]-MA1SONY[[#This Row],[6-MA]]</f>
        <v>-9.3335666666666555</v>
      </c>
      <c r="P961" s="18">
        <f>(MA1SONY[[#This Row],[Adj Close]]-N961)^2</f>
        <v>87.115466721110906</v>
      </c>
      <c r="Q961" s="18">
        <f>ABS(MA1SONY[[#This Row],[Erorr 3]])</f>
        <v>9.3335666666666555</v>
      </c>
      <c r="R961" s="36">
        <f>MA1SONY[[#This Row],[Abs Erorr 3]]/MA1SONY[[#This Row],[Adj Close]]</f>
        <v>5.2892815200712762E-2</v>
      </c>
    </row>
    <row r="962" spans="2:18">
      <c r="B962" s="26">
        <v>45177.291666666664</v>
      </c>
      <c r="C962" s="22">
        <v>177.078</v>
      </c>
      <c r="D962" s="31">
        <f t="shared" si="71"/>
        <v>176.46190000000001</v>
      </c>
      <c r="E962" s="32">
        <f>MA1SONY[[#This Row],[Adj Close]]-MA1SONY[[#This Row],[Naive Trend ]]</f>
        <v>0.61609999999998877</v>
      </c>
      <c r="F962" s="22">
        <f t="shared" si="70"/>
        <v>0.37957920999998618</v>
      </c>
      <c r="G962" s="22">
        <f>ABS(MA1SONY[[#This Row],[Erorr 1]])</f>
        <v>0.61609999999998877</v>
      </c>
      <c r="H962" s="33">
        <f>MA1SONY[[#This Row],[Abs Erorr 1]]/MA1SONY[[#This Row],[Adj Close]]</f>
        <v>3.4792577282326928E-3</v>
      </c>
      <c r="I962" s="31">
        <f t="shared" si="73"/>
        <v>182.25583333333336</v>
      </c>
      <c r="J962" s="34">
        <f>(MA1SONY[[#This Row],[Adj Close]]-MA1SONY[[#This Row],[3-MA]])</f>
        <v>-5.1778333333333535</v>
      </c>
      <c r="K962" s="18">
        <f t="shared" si="72"/>
        <v>26.809958027777988</v>
      </c>
      <c r="L962" s="18">
        <f>ABS(MA1SONY[[#This Row],[Erorr 2]])</f>
        <v>5.1778333333333535</v>
      </c>
      <c r="M962" s="33">
        <f>MA1SONY[[#This Row],[Abs Erorr 2]]/MA1SONY[[#This Row],[Adj Close]]</f>
        <v>2.9240410064114986E-2</v>
      </c>
      <c r="N962" s="31">
        <f t="shared" si="74"/>
        <v>184.70889999999997</v>
      </c>
      <c r="O962" s="35">
        <f>MA1SONY[[#This Row],[Adj Close]]-MA1SONY[[#This Row],[6-MA]]</f>
        <v>-7.6308999999999685</v>
      </c>
      <c r="P962" s="18">
        <f>(MA1SONY[[#This Row],[Adj Close]]-N962)^2</f>
        <v>58.230634809999522</v>
      </c>
      <c r="Q962" s="18">
        <f>ABS(MA1SONY[[#This Row],[Erorr 3]])</f>
        <v>7.6308999999999685</v>
      </c>
      <c r="R962" s="36">
        <f>MA1SONY[[#This Row],[Abs Erorr 3]]/MA1SONY[[#This Row],[Adj Close]]</f>
        <v>4.3093439049458254E-2</v>
      </c>
    </row>
    <row r="963" spans="2:18">
      <c r="B963" s="26">
        <v>45180.291666666664</v>
      </c>
      <c r="C963" s="22">
        <v>178.2508</v>
      </c>
      <c r="D963" s="31">
        <f t="shared" si="71"/>
        <v>177.078</v>
      </c>
      <c r="E963" s="32">
        <f>MA1SONY[[#This Row],[Adj Close]]-MA1SONY[[#This Row],[Naive Trend ]]</f>
        <v>1.1727999999999952</v>
      </c>
      <c r="F963" s="22">
        <f t="shared" si="70"/>
        <v>1.3754598399999887</v>
      </c>
      <c r="G963" s="22">
        <f>ABS(MA1SONY[[#This Row],[Erorr 1]])</f>
        <v>1.1727999999999952</v>
      </c>
      <c r="H963" s="33">
        <f>MA1SONY[[#This Row],[Abs Erorr 1]]/MA1SONY[[#This Row],[Adj Close]]</f>
        <v>6.5794936123708568E-3</v>
      </c>
      <c r="I963" s="31">
        <f t="shared" si="73"/>
        <v>178.43956666666668</v>
      </c>
      <c r="J963" s="34">
        <f>(MA1SONY[[#This Row],[Adj Close]]-MA1SONY[[#This Row],[3-MA]])</f>
        <v>-0.18876666666668029</v>
      </c>
      <c r="K963" s="18">
        <f t="shared" si="72"/>
        <v>3.5632854444449587E-2</v>
      </c>
      <c r="L963" s="18">
        <f>ABS(MA1SONY[[#This Row],[Erorr 2]])</f>
        <v>0.18876666666668029</v>
      </c>
      <c r="M963" s="33">
        <f>MA1SONY[[#This Row],[Abs Erorr 2]]/MA1SONY[[#This Row],[Adj Close]]</f>
        <v>1.058994779640149E-3</v>
      </c>
      <c r="N963" s="31">
        <f t="shared" si="74"/>
        <v>183.14031666666665</v>
      </c>
      <c r="O963" s="35">
        <f>MA1SONY[[#This Row],[Adj Close]]-MA1SONY[[#This Row],[6-MA]]</f>
        <v>-4.8895166666666512</v>
      </c>
      <c r="P963" s="18">
        <f>(MA1SONY[[#This Row],[Adj Close]]-N963)^2</f>
        <v>23.907373233610961</v>
      </c>
      <c r="Q963" s="18">
        <f>ABS(MA1SONY[[#This Row],[Erorr 3]])</f>
        <v>4.8895166666666512</v>
      </c>
      <c r="R963" s="36">
        <f>MA1SONY[[#This Row],[Abs Erorr 3]]/MA1SONY[[#This Row],[Adj Close]]</f>
        <v>2.7430545426256999E-2</v>
      </c>
    </row>
    <row r="964" spans="2:18">
      <c r="B964" s="26">
        <v>45181.291666666664</v>
      </c>
      <c r="C964" s="22">
        <v>175.2097</v>
      </c>
      <c r="D964" s="31">
        <f t="shared" si="71"/>
        <v>178.2508</v>
      </c>
      <c r="E964" s="32">
        <f>MA1SONY[[#This Row],[Adj Close]]-MA1SONY[[#This Row],[Naive Trend ]]</f>
        <v>-3.0411000000000001</v>
      </c>
      <c r="F964" s="22">
        <f t="shared" ref="F964:F1027" si="75">(C964-D964)^2</f>
        <v>9.2482892100000011</v>
      </c>
      <c r="G964" s="22">
        <f>ABS(MA1SONY[[#This Row],[Erorr 1]])</f>
        <v>3.0411000000000001</v>
      </c>
      <c r="H964" s="33">
        <f>MA1SONY[[#This Row],[Abs Erorr 1]]/MA1SONY[[#This Row],[Adj Close]]</f>
        <v>1.7356915741537141E-2</v>
      </c>
      <c r="I964" s="31">
        <f t="shared" si="73"/>
        <v>177.26356666666666</v>
      </c>
      <c r="J964" s="34">
        <f>(MA1SONY[[#This Row],[Adj Close]]-MA1SONY[[#This Row],[3-MA]])</f>
        <v>-2.0538666666666643</v>
      </c>
      <c r="K964" s="18">
        <f t="shared" si="72"/>
        <v>4.218368284444435</v>
      </c>
      <c r="L964" s="18">
        <f>ABS(MA1SONY[[#This Row],[Erorr 2]])</f>
        <v>2.0538666666666643</v>
      </c>
      <c r="M964" s="33">
        <f>MA1SONY[[#This Row],[Abs Erorr 2]]/MA1SONY[[#This Row],[Adj Close]]</f>
        <v>1.1722334246715017E-2</v>
      </c>
      <c r="N964" s="31">
        <f t="shared" si="74"/>
        <v>181.73076666666668</v>
      </c>
      <c r="O964" s="35">
        <f>MA1SONY[[#This Row],[Adj Close]]-MA1SONY[[#This Row],[6-MA]]</f>
        <v>-6.5210666666666839</v>
      </c>
      <c r="P964" s="18">
        <f>(MA1SONY[[#This Row],[Adj Close]]-N964)^2</f>
        <v>42.524310471111335</v>
      </c>
      <c r="Q964" s="18">
        <f>ABS(MA1SONY[[#This Row],[Erorr 3]])</f>
        <v>6.5210666666666839</v>
      </c>
      <c r="R964" s="36">
        <f>MA1SONY[[#This Row],[Abs Erorr 3]]/MA1SONY[[#This Row],[Adj Close]]</f>
        <v>3.7218639531182825E-2</v>
      </c>
    </row>
    <row r="965" spans="2:18">
      <c r="B965" s="26">
        <v>45182.291666666664</v>
      </c>
      <c r="C965" s="22">
        <v>173.1326</v>
      </c>
      <c r="D965" s="31">
        <f t="shared" ref="D965:D1028" si="76">C964</f>
        <v>175.2097</v>
      </c>
      <c r="E965" s="32">
        <f>MA1SONY[[#This Row],[Adj Close]]-MA1SONY[[#This Row],[Naive Trend ]]</f>
        <v>-2.0771000000000015</v>
      </c>
      <c r="F965" s="22">
        <f t="shared" si="75"/>
        <v>4.3143444100000066</v>
      </c>
      <c r="G965" s="22">
        <f>ABS(MA1SONY[[#This Row],[Erorr 1]])</f>
        <v>2.0771000000000015</v>
      </c>
      <c r="H965" s="33">
        <f>MA1SONY[[#This Row],[Abs Erorr 1]]/MA1SONY[[#This Row],[Adj Close]]</f>
        <v>1.1997162868229331E-2</v>
      </c>
      <c r="I965" s="31">
        <f t="shared" si="73"/>
        <v>176.84616666666668</v>
      </c>
      <c r="J965" s="34">
        <f>(MA1SONY[[#This Row],[Adj Close]]-MA1SONY[[#This Row],[3-MA]])</f>
        <v>-3.7135666666666793</v>
      </c>
      <c r="K965" s="18">
        <f t="shared" si="72"/>
        <v>13.790577387777871</v>
      </c>
      <c r="L965" s="18">
        <f>ABS(MA1SONY[[#This Row],[Erorr 2]])</f>
        <v>3.7135666666666793</v>
      </c>
      <c r="M965" s="33">
        <f>MA1SONY[[#This Row],[Abs Erorr 2]]/MA1SONY[[#This Row],[Adj Close]]</f>
        <v>2.144926297338964E-2</v>
      </c>
      <c r="N965" s="31">
        <f t="shared" si="74"/>
        <v>179.55100000000002</v>
      </c>
      <c r="O965" s="35">
        <f>MA1SONY[[#This Row],[Adj Close]]-MA1SONY[[#This Row],[6-MA]]</f>
        <v>-6.4184000000000196</v>
      </c>
      <c r="P965" s="18">
        <f>(MA1SONY[[#This Row],[Adj Close]]-N965)^2</f>
        <v>41.195858560000254</v>
      </c>
      <c r="Q965" s="18">
        <f>ABS(MA1SONY[[#This Row],[Erorr 3]])</f>
        <v>6.4184000000000196</v>
      </c>
      <c r="R965" s="36">
        <f>MA1SONY[[#This Row],[Abs Erorr 3]]/MA1SONY[[#This Row],[Adj Close]]</f>
        <v>3.7072163185905019E-2</v>
      </c>
    </row>
    <row r="966" spans="2:18">
      <c r="B966" s="26">
        <v>45183.291666666664</v>
      </c>
      <c r="C966" s="22">
        <v>174.65309999999999</v>
      </c>
      <c r="D966" s="31">
        <f t="shared" si="76"/>
        <v>173.1326</v>
      </c>
      <c r="E966" s="32">
        <f>MA1SONY[[#This Row],[Adj Close]]-MA1SONY[[#This Row],[Naive Trend ]]</f>
        <v>1.5204999999999984</v>
      </c>
      <c r="F966" s="22">
        <f t="shared" si="75"/>
        <v>2.3119202499999951</v>
      </c>
      <c r="G966" s="22">
        <f>ABS(MA1SONY[[#This Row],[Erorr 1]])</f>
        <v>1.5204999999999984</v>
      </c>
      <c r="H966" s="33">
        <f>MA1SONY[[#This Row],[Abs Erorr 1]]/MA1SONY[[#This Row],[Adj Close]]</f>
        <v>8.7058288687689965E-3</v>
      </c>
      <c r="I966" s="31">
        <f t="shared" si="73"/>
        <v>175.53103333333334</v>
      </c>
      <c r="J966" s="34">
        <f>(MA1SONY[[#This Row],[Adj Close]]-MA1SONY[[#This Row],[3-MA]])</f>
        <v>-0.87793333333334544</v>
      </c>
      <c r="K966" s="18">
        <f t="shared" ref="K966:K1029" si="77">(C966-I966)^2</f>
        <v>0.77076693777779903</v>
      </c>
      <c r="L966" s="18">
        <f>ABS(MA1SONY[[#This Row],[Erorr 2]])</f>
        <v>0.87793333333334544</v>
      </c>
      <c r="M966" s="33">
        <f>MA1SONY[[#This Row],[Abs Erorr 2]]/MA1SONY[[#This Row],[Adj Close]]</f>
        <v>5.026726312520908E-3</v>
      </c>
      <c r="N966" s="31">
        <f t="shared" si="74"/>
        <v>176.98530000000002</v>
      </c>
      <c r="O966" s="35">
        <f>MA1SONY[[#This Row],[Adj Close]]-MA1SONY[[#This Row],[6-MA]]</f>
        <v>-2.3322000000000287</v>
      </c>
      <c r="P966" s="18">
        <f>(MA1SONY[[#This Row],[Adj Close]]-N966)^2</f>
        <v>5.439156840000134</v>
      </c>
      <c r="Q966" s="18">
        <f>ABS(MA1SONY[[#This Row],[Erorr 3]])</f>
        <v>2.3322000000000287</v>
      </c>
      <c r="R966" s="36">
        <f>MA1SONY[[#This Row],[Abs Erorr 3]]/MA1SONY[[#This Row],[Adj Close]]</f>
        <v>1.3353327252708533E-2</v>
      </c>
    </row>
    <row r="967" spans="2:18">
      <c r="B967" s="26">
        <v>45184.291666666664</v>
      </c>
      <c r="C967" s="22">
        <v>173.92769999999999</v>
      </c>
      <c r="D967" s="31">
        <f t="shared" si="76"/>
        <v>174.65309999999999</v>
      </c>
      <c r="E967" s="32">
        <f>MA1SONY[[#This Row],[Adj Close]]-MA1SONY[[#This Row],[Naive Trend ]]</f>
        <v>-0.72540000000000759</v>
      </c>
      <c r="F967" s="22">
        <f t="shared" si="75"/>
        <v>0.52620516000001105</v>
      </c>
      <c r="G967" s="22">
        <f>ABS(MA1SONY[[#This Row],[Erorr 1]])</f>
        <v>0.72540000000000759</v>
      </c>
      <c r="H967" s="33">
        <f>MA1SONY[[#This Row],[Abs Erorr 1]]/MA1SONY[[#This Row],[Adj Close]]</f>
        <v>4.1706985143827443E-3</v>
      </c>
      <c r="I967" s="31">
        <f t="shared" ref="I967:I1030" si="78">AVERAGE(C964:C966)</f>
        <v>174.33180000000002</v>
      </c>
      <c r="J967" s="34">
        <f>(MA1SONY[[#This Row],[Adj Close]]-MA1SONY[[#This Row],[3-MA]])</f>
        <v>-0.4041000000000281</v>
      </c>
      <c r="K967" s="18">
        <f t="shared" si="77"/>
        <v>0.16329681000002272</v>
      </c>
      <c r="L967" s="18">
        <f>ABS(MA1SONY[[#This Row],[Erorr 2]])</f>
        <v>0.4041000000000281</v>
      </c>
      <c r="M967" s="33">
        <f>MA1SONY[[#This Row],[Abs Erorr 2]]/MA1SONY[[#This Row],[Adj Close]]</f>
        <v>2.3233791972183163E-3</v>
      </c>
      <c r="N967" s="31">
        <f t="shared" si="74"/>
        <v>175.79768333333334</v>
      </c>
      <c r="O967" s="35">
        <f>MA1SONY[[#This Row],[Adj Close]]-MA1SONY[[#This Row],[6-MA]]</f>
        <v>-1.8699833333333515</v>
      </c>
      <c r="P967" s="18">
        <f>(MA1SONY[[#This Row],[Adj Close]]-N967)^2</f>
        <v>3.4968376669445127</v>
      </c>
      <c r="Q967" s="18">
        <f>ABS(MA1SONY[[#This Row],[Erorr 3]])</f>
        <v>1.8699833333333515</v>
      </c>
      <c r="R967" s="36">
        <f>MA1SONY[[#This Row],[Abs Erorr 3]]/MA1SONY[[#This Row],[Adj Close]]</f>
        <v>1.075149808416573E-2</v>
      </c>
    </row>
    <row r="968" spans="2:18">
      <c r="B968" s="26">
        <v>45187.291666666664</v>
      </c>
      <c r="C968" s="22">
        <v>176.86930000000001</v>
      </c>
      <c r="D968" s="31">
        <f t="shared" si="76"/>
        <v>173.92769999999999</v>
      </c>
      <c r="E968" s="32">
        <f>MA1SONY[[#This Row],[Adj Close]]-MA1SONY[[#This Row],[Naive Trend ]]</f>
        <v>2.9416000000000224</v>
      </c>
      <c r="F968" s="22">
        <f t="shared" si="75"/>
        <v>8.6530105600001317</v>
      </c>
      <c r="G968" s="22">
        <f>ABS(MA1SONY[[#This Row],[Erorr 1]])</f>
        <v>2.9416000000000224</v>
      </c>
      <c r="H968" s="33">
        <f>MA1SONY[[#This Row],[Abs Erorr 1]]/MA1SONY[[#This Row],[Adj Close]]</f>
        <v>1.6631490032470431E-2</v>
      </c>
      <c r="I968" s="31">
        <f t="shared" si="78"/>
        <v>173.90446666666665</v>
      </c>
      <c r="J968" s="34">
        <f>(MA1SONY[[#This Row],[Adj Close]]-MA1SONY[[#This Row],[3-MA]])</f>
        <v>2.9648333333333596</v>
      </c>
      <c r="K968" s="18">
        <f t="shared" si="77"/>
        <v>8.7902366944445998</v>
      </c>
      <c r="L968" s="18">
        <f>ABS(MA1SONY[[#This Row],[Erorr 2]])</f>
        <v>2.9648333333333596</v>
      </c>
      <c r="M968" s="33">
        <f>MA1SONY[[#This Row],[Abs Erorr 2]]/MA1SONY[[#This Row],[Adj Close]]</f>
        <v>1.6762848800404365E-2</v>
      </c>
      <c r="N968" s="31">
        <f t="shared" si="74"/>
        <v>175.37531666666666</v>
      </c>
      <c r="O968" s="35">
        <f>MA1SONY[[#This Row],[Adj Close]]-MA1SONY[[#This Row],[6-MA]]</f>
        <v>1.4939833333333468</v>
      </c>
      <c r="P968" s="18">
        <f>(MA1SONY[[#This Row],[Adj Close]]-N968)^2</f>
        <v>2.2319862002778179</v>
      </c>
      <c r="Q968" s="18">
        <f>ABS(MA1SONY[[#This Row],[Erorr 3]])</f>
        <v>1.4939833333333468</v>
      </c>
      <c r="R968" s="36">
        <f>MA1SONY[[#This Row],[Abs Erorr 3]]/MA1SONY[[#This Row],[Adj Close]]</f>
        <v>8.4468210895466134E-3</v>
      </c>
    </row>
    <row r="969" spans="2:18">
      <c r="B969" s="26">
        <v>45188.291666666664</v>
      </c>
      <c r="C969" s="22">
        <v>177.96260000000001</v>
      </c>
      <c r="D969" s="31">
        <f t="shared" si="76"/>
        <v>176.86930000000001</v>
      </c>
      <c r="E969" s="32">
        <f>MA1SONY[[#This Row],[Adj Close]]-MA1SONY[[#This Row],[Naive Trend ]]</f>
        <v>1.0932999999999993</v>
      </c>
      <c r="F969" s="22">
        <f t="shared" si="75"/>
        <v>1.1953048899999985</v>
      </c>
      <c r="G969" s="22">
        <f>ABS(MA1SONY[[#This Row],[Erorr 1]])</f>
        <v>1.0932999999999993</v>
      </c>
      <c r="H969" s="33">
        <f>MA1SONY[[#This Row],[Abs Erorr 1]]/MA1SONY[[#This Row],[Adj Close]]</f>
        <v>6.1434256411178481E-3</v>
      </c>
      <c r="I969" s="31">
        <f t="shared" si="78"/>
        <v>175.15003333333334</v>
      </c>
      <c r="J969" s="34">
        <f>(MA1SONY[[#This Row],[Adj Close]]-MA1SONY[[#This Row],[3-MA]])</f>
        <v>2.8125666666666689</v>
      </c>
      <c r="K969" s="18">
        <f t="shared" si="77"/>
        <v>7.9105312544444573</v>
      </c>
      <c r="L969" s="18">
        <f>ABS(MA1SONY[[#This Row],[Erorr 2]])</f>
        <v>2.8125666666666689</v>
      </c>
      <c r="M969" s="33">
        <f>MA1SONY[[#This Row],[Abs Erorr 2]]/MA1SONY[[#This Row],[Adj Close]]</f>
        <v>1.5804256999317097E-2</v>
      </c>
      <c r="N969" s="31">
        <f t="shared" si="74"/>
        <v>175.34053333333335</v>
      </c>
      <c r="O969" s="35">
        <f>MA1SONY[[#This Row],[Adj Close]]-MA1SONY[[#This Row],[6-MA]]</f>
        <v>2.6220666666666546</v>
      </c>
      <c r="P969" s="18">
        <f>(MA1SONY[[#This Row],[Adj Close]]-N969)^2</f>
        <v>6.8752336044443814</v>
      </c>
      <c r="Q969" s="18">
        <f>ABS(MA1SONY[[#This Row],[Erorr 3]])</f>
        <v>2.6220666666666546</v>
      </c>
      <c r="R969" s="36">
        <f>MA1SONY[[#This Row],[Abs Erorr 3]]/MA1SONY[[#This Row],[Adj Close]]</f>
        <v>1.4733807365517555E-2</v>
      </c>
    </row>
    <row r="970" spans="2:18">
      <c r="B970" s="26">
        <v>45189.291666666664</v>
      </c>
      <c r="C970" s="22">
        <v>174.40469999999999</v>
      </c>
      <c r="D970" s="31">
        <f t="shared" si="76"/>
        <v>177.96260000000001</v>
      </c>
      <c r="E970" s="32">
        <f>MA1SONY[[#This Row],[Adj Close]]-MA1SONY[[#This Row],[Naive Trend ]]</f>
        <v>-3.5579000000000178</v>
      </c>
      <c r="F970" s="22">
        <f t="shared" si="75"/>
        <v>12.658652410000126</v>
      </c>
      <c r="G970" s="22">
        <f>ABS(MA1SONY[[#This Row],[Erorr 1]])</f>
        <v>3.5579000000000178</v>
      </c>
      <c r="H970" s="33">
        <f>MA1SONY[[#This Row],[Abs Erorr 1]]/MA1SONY[[#This Row],[Adj Close]]</f>
        <v>2.0400252974833923E-2</v>
      </c>
      <c r="I970" s="31">
        <f t="shared" si="78"/>
        <v>176.25320000000002</v>
      </c>
      <c r="J970" s="34">
        <f>(MA1SONY[[#This Row],[Adj Close]]-MA1SONY[[#This Row],[3-MA]])</f>
        <v>-1.8485000000000298</v>
      </c>
      <c r="K970" s="18">
        <f t="shared" si="77"/>
        <v>3.4169522500001102</v>
      </c>
      <c r="L970" s="18">
        <f>ABS(MA1SONY[[#This Row],[Erorr 2]])</f>
        <v>1.8485000000000298</v>
      </c>
      <c r="M970" s="33">
        <f>MA1SONY[[#This Row],[Abs Erorr 2]]/MA1SONY[[#This Row],[Adj Close]]</f>
        <v>1.0598911611900538E-2</v>
      </c>
      <c r="N970" s="31">
        <f t="shared" ref="N970:N1033" si="79">AVERAGE(C964:C969)</f>
        <v>175.29250000000002</v>
      </c>
      <c r="O970" s="35">
        <f>MA1SONY[[#This Row],[Adj Close]]-MA1SONY[[#This Row],[6-MA]]</f>
        <v>-0.88780000000002701</v>
      </c>
      <c r="P970" s="18">
        <f>(MA1SONY[[#This Row],[Adj Close]]-N970)^2</f>
        <v>0.78818884000004796</v>
      </c>
      <c r="Q970" s="18">
        <f>ABS(MA1SONY[[#This Row],[Erorr 3]])</f>
        <v>0.88780000000002701</v>
      </c>
      <c r="R970" s="36">
        <f>MA1SONY[[#This Row],[Abs Erorr 3]]/MA1SONY[[#This Row],[Adj Close]]</f>
        <v>5.0904591447365069E-3</v>
      </c>
    </row>
    <row r="971" spans="2:18">
      <c r="B971" s="26">
        <v>45190.291666666664</v>
      </c>
      <c r="C971" s="22">
        <v>172.85429999999999</v>
      </c>
      <c r="D971" s="31">
        <f t="shared" si="76"/>
        <v>174.40469999999999</v>
      </c>
      <c r="E971" s="32">
        <f>MA1SONY[[#This Row],[Adj Close]]-MA1SONY[[#This Row],[Naive Trend ]]</f>
        <v>-1.5503999999999962</v>
      </c>
      <c r="F971" s="22">
        <f t="shared" si="75"/>
        <v>2.4037401599999884</v>
      </c>
      <c r="G971" s="22">
        <f>ABS(MA1SONY[[#This Row],[Erorr 1]])</f>
        <v>1.5503999999999962</v>
      </c>
      <c r="H971" s="33">
        <f>MA1SONY[[#This Row],[Abs Erorr 1]]/MA1SONY[[#This Row],[Adj Close]]</f>
        <v>8.9694037116808557E-3</v>
      </c>
      <c r="I971" s="31">
        <f t="shared" si="78"/>
        <v>176.41219999999998</v>
      </c>
      <c r="J971" s="34">
        <f>(MA1SONY[[#This Row],[Adj Close]]-MA1SONY[[#This Row],[3-MA]])</f>
        <v>-3.5578999999999894</v>
      </c>
      <c r="K971" s="18">
        <f t="shared" si="77"/>
        <v>12.658652409999924</v>
      </c>
      <c r="L971" s="18">
        <f>ABS(MA1SONY[[#This Row],[Erorr 2]])</f>
        <v>3.5578999999999894</v>
      </c>
      <c r="M971" s="33">
        <f>MA1SONY[[#This Row],[Abs Erorr 2]]/MA1SONY[[#This Row],[Adj Close]]</f>
        <v>2.0583231079585464E-2</v>
      </c>
      <c r="N971" s="31">
        <f t="shared" si="79"/>
        <v>175.15833333333333</v>
      </c>
      <c r="O971" s="35">
        <f>MA1SONY[[#This Row],[Adj Close]]-MA1SONY[[#This Row],[6-MA]]</f>
        <v>-2.3040333333333365</v>
      </c>
      <c r="P971" s="18">
        <f>(MA1SONY[[#This Row],[Adj Close]]-N971)^2</f>
        <v>5.3085696011111256</v>
      </c>
      <c r="Q971" s="18">
        <f>ABS(MA1SONY[[#This Row],[Erorr 3]])</f>
        <v>2.3040333333333365</v>
      </c>
      <c r="R971" s="36">
        <f>MA1SONY[[#This Row],[Abs Erorr 3]]/MA1SONY[[#This Row],[Adj Close]]</f>
        <v>1.3329337675333137E-2</v>
      </c>
    </row>
    <row r="972" spans="2:18">
      <c r="B972" s="26">
        <v>45191.291666666664</v>
      </c>
      <c r="C972" s="22">
        <v>173.709</v>
      </c>
      <c r="D972" s="31">
        <f t="shared" si="76"/>
        <v>172.85429999999999</v>
      </c>
      <c r="E972" s="32">
        <f>MA1SONY[[#This Row],[Adj Close]]-MA1SONY[[#This Row],[Naive Trend ]]</f>
        <v>0.85470000000000823</v>
      </c>
      <c r="F972" s="22">
        <f t="shared" si="75"/>
        <v>0.73051209000001405</v>
      </c>
      <c r="G972" s="22">
        <f>ABS(MA1SONY[[#This Row],[Erorr 1]])</f>
        <v>0.85470000000000823</v>
      </c>
      <c r="H972" s="33">
        <f>MA1SONY[[#This Row],[Abs Erorr 1]]/MA1SONY[[#This Row],[Adj Close]]</f>
        <v>4.9202977393227078E-3</v>
      </c>
      <c r="I972" s="31">
        <f t="shared" si="78"/>
        <v>175.07386666666665</v>
      </c>
      <c r="J972" s="34">
        <f>(MA1SONY[[#This Row],[Adj Close]]-MA1SONY[[#This Row],[3-MA]])</f>
        <v>-1.3648666666666429</v>
      </c>
      <c r="K972" s="18">
        <f t="shared" si="77"/>
        <v>1.862861017777713</v>
      </c>
      <c r="L972" s="18">
        <f>ABS(MA1SONY[[#This Row],[Erorr 2]])</f>
        <v>1.3648666666666429</v>
      </c>
      <c r="M972" s="33">
        <f>MA1SONY[[#This Row],[Abs Erorr 2]]/MA1SONY[[#This Row],[Adj Close]]</f>
        <v>7.8572017953395783E-3</v>
      </c>
      <c r="N972" s="31">
        <f t="shared" si="79"/>
        <v>175.11195000000001</v>
      </c>
      <c r="O972" s="35">
        <f>MA1SONY[[#This Row],[Adj Close]]-MA1SONY[[#This Row],[6-MA]]</f>
        <v>-1.4029500000000041</v>
      </c>
      <c r="P972" s="18">
        <f>(MA1SONY[[#This Row],[Adj Close]]-N972)^2</f>
        <v>1.9682687025000116</v>
      </c>
      <c r="Q972" s="18">
        <f>ABS(MA1SONY[[#This Row],[Erorr 3]])</f>
        <v>1.4029500000000041</v>
      </c>
      <c r="R972" s="36">
        <f>MA1SONY[[#This Row],[Abs Erorr 3]]/MA1SONY[[#This Row],[Adj Close]]</f>
        <v>8.0764381810959941E-3</v>
      </c>
    </row>
    <row r="973" spans="2:18">
      <c r="B973" s="26">
        <v>45194.291666666664</v>
      </c>
      <c r="C973" s="22">
        <v>174.99100000000001</v>
      </c>
      <c r="D973" s="31">
        <f t="shared" si="76"/>
        <v>173.709</v>
      </c>
      <c r="E973" s="32">
        <f>MA1SONY[[#This Row],[Adj Close]]-MA1SONY[[#This Row],[Naive Trend ]]</f>
        <v>1.2820000000000107</v>
      </c>
      <c r="F973" s="22">
        <f t="shared" si="75"/>
        <v>1.6435240000000273</v>
      </c>
      <c r="G973" s="22">
        <f>ABS(MA1SONY[[#This Row],[Erorr 1]])</f>
        <v>1.2820000000000107</v>
      </c>
      <c r="H973" s="33">
        <f>MA1SONY[[#This Row],[Abs Erorr 1]]/MA1SONY[[#This Row],[Adj Close]]</f>
        <v>7.3260910561115181E-3</v>
      </c>
      <c r="I973" s="31">
        <f t="shared" si="78"/>
        <v>173.65600000000003</v>
      </c>
      <c r="J973" s="34">
        <f>(MA1SONY[[#This Row],[Adj Close]]-MA1SONY[[#This Row],[3-MA]])</f>
        <v>1.3349999999999795</v>
      </c>
      <c r="K973" s="18">
        <f t="shared" si="77"/>
        <v>1.7822249999999453</v>
      </c>
      <c r="L973" s="18">
        <f>ABS(MA1SONY[[#This Row],[Erorr 2]])</f>
        <v>1.3349999999999795</v>
      </c>
      <c r="M973" s="33">
        <f>MA1SONY[[#This Row],[Abs Erorr 2]]/MA1SONY[[#This Row],[Adj Close]]</f>
        <v>7.6289637752797543E-3</v>
      </c>
      <c r="N973" s="31">
        <f t="shared" si="79"/>
        <v>174.95460000000003</v>
      </c>
      <c r="O973" s="35">
        <f>MA1SONY[[#This Row],[Adj Close]]-MA1SONY[[#This Row],[6-MA]]</f>
        <v>3.6399999999986221E-2</v>
      </c>
      <c r="P973" s="18">
        <f>(MA1SONY[[#This Row],[Adj Close]]-N973)^2</f>
        <v>1.3249599999989969E-3</v>
      </c>
      <c r="Q973" s="18">
        <f>ABS(MA1SONY[[#This Row],[Erorr 3]])</f>
        <v>3.6399999999986221E-2</v>
      </c>
      <c r="R973" s="36">
        <f>MA1SONY[[#This Row],[Abs Erorr 3]]/MA1SONY[[#This Row],[Adj Close]]</f>
        <v>2.0801069769294545E-4</v>
      </c>
    </row>
    <row r="974" spans="2:18">
      <c r="B974" s="26">
        <v>45195.291666666664</v>
      </c>
      <c r="C974" s="22">
        <v>170.8965</v>
      </c>
      <c r="D974" s="31">
        <f t="shared" si="76"/>
        <v>174.99100000000001</v>
      </c>
      <c r="E974" s="32">
        <f>MA1SONY[[#This Row],[Adj Close]]-MA1SONY[[#This Row],[Naive Trend ]]</f>
        <v>-4.0945000000000107</v>
      </c>
      <c r="F974" s="22">
        <f t="shared" si="75"/>
        <v>16.764930250000088</v>
      </c>
      <c r="G974" s="22">
        <f>ABS(MA1SONY[[#This Row],[Erorr 1]])</f>
        <v>4.0945000000000107</v>
      </c>
      <c r="H974" s="33">
        <f>MA1SONY[[#This Row],[Abs Erorr 1]]/MA1SONY[[#This Row],[Adj Close]]</f>
        <v>2.3958945911706855E-2</v>
      </c>
      <c r="I974" s="31">
        <f t="shared" si="78"/>
        <v>173.85143333333335</v>
      </c>
      <c r="J974" s="34">
        <f>(MA1SONY[[#This Row],[Adj Close]]-MA1SONY[[#This Row],[3-MA]])</f>
        <v>-2.9549333333333436</v>
      </c>
      <c r="K974" s="18">
        <f t="shared" si="77"/>
        <v>8.7316310044445054</v>
      </c>
      <c r="L974" s="18">
        <f>ABS(MA1SONY[[#This Row],[Erorr 2]])</f>
        <v>2.9549333333333436</v>
      </c>
      <c r="M974" s="33">
        <f>MA1SONY[[#This Row],[Abs Erorr 2]]/MA1SONY[[#This Row],[Adj Close]]</f>
        <v>1.729077736134645E-2</v>
      </c>
      <c r="N974" s="31">
        <f t="shared" si="79"/>
        <v>175.13181666666665</v>
      </c>
      <c r="O974" s="35">
        <f>MA1SONY[[#This Row],[Adj Close]]-MA1SONY[[#This Row],[6-MA]]</f>
        <v>-4.2353166666666482</v>
      </c>
      <c r="P974" s="18">
        <f>(MA1SONY[[#This Row],[Adj Close]]-N974)^2</f>
        <v>17.937907266944286</v>
      </c>
      <c r="Q974" s="18">
        <f>ABS(MA1SONY[[#This Row],[Erorr 3]])</f>
        <v>4.2353166666666482</v>
      </c>
      <c r="R974" s="36">
        <f>MA1SONY[[#This Row],[Abs Erorr 3]]/MA1SONY[[#This Row],[Adj Close]]</f>
        <v>2.4782933920043115E-2</v>
      </c>
    </row>
    <row r="975" spans="2:18">
      <c r="B975" s="26">
        <v>45196.291666666664</v>
      </c>
      <c r="C975" s="22">
        <v>169.376</v>
      </c>
      <c r="D975" s="31">
        <f t="shared" si="76"/>
        <v>170.8965</v>
      </c>
      <c r="E975" s="32">
        <f>MA1SONY[[#This Row],[Adj Close]]-MA1SONY[[#This Row],[Naive Trend ]]</f>
        <v>-1.5204999999999984</v>
      </c>
      <c r="F975" s="22">
        <f t="shared" si="75"/>
        <v>2.3119202499999951</v>
      </c>
      <c r="G975" s="22">
        <f>ABS(MA1SONY[[#This Row],[Erorr 1]])</f>
        <v>1.5204999999999984</v>
      </c>
      <c r="H975" s="33">
        <f>MA1SONY[[#This Row],[Abs Erorr 1]]/MA1SONY[[#This Row],[Adj Close]]</f>
        <v>8.9770687700736727E-3</v>
      </c>
      <c r="I975" s="31">
        <f t="shared" si="78"/>
        <v>173.19883333333337</v>
      </c>
      <c r="J975" s="34">
        <f>(MA1SONY[[#This Row],[Adj Close]]-MA1SONY[[#This Row],[3-MA]])</f>
        <v>-3.8228333333333637</v>
      </c>
      <c r="K975" s="18">
        <f t="shared" si="77"/>
        <v>14.614054694444677</v>
      </c>
      <c r="L975" s="18">
        <f>ABS(MA1SONY[[#This Row],[Erorr 2]])</f>
        <v>3.8228333333333637</v>
      </c>
      <c r="M975" s="33">
        <f>MA1SONY[[#This Row],[Abs Erorr 2]]/MA1SONY[[#This Row],[Adj Close]]</f>
        <v>2.2570100447131609E-2</v>
      </c>
      <c r="N975" s="31">
        <f t="shared" si="79"/>
        <v>174.13634999999999</v>
      </c>
      <c r="O975" s="35">
        <f>MA1SONY[[#This Row],[Adj Close]]-MA1SONY[[#This Row],[6-MA]]</f>
        <v>-4.7603499999999883</v>
      </c>
      <c r="P975" s="18">
        <f>(MA1SONY[[#This Row],[Adj Close]]-N975)^2</f>
        <v>22.66093212249989</v>
      </c>
      <c r="Q975" s="18">
        <f>ABS(MA1SONY[[#This Row],[Erorr 3]])</f>
        <v>4.7603499999999883</v>
      </c>
      <c r="R975" s="36">
        <f>MA1SONY[[#This Row],[Abs Erorr 3]]/MA1SONY[[#This Row],[Adj Close]]</f>
        <v>2.8105221518987273E-2</v>
      </c>
    </row>
    <row r="976" spans="2:18">
      <c r="B976" s="26">
        <v>45197.291666666664</v>
      </c>
      <c r="C976" s="22">
        <v>169.6344</v>
      </c>
      <c r="D976" s="31">
        <f t="shared" si="76"/>
        <v>169.376</v>
      </c>
      <c r="E976" s="32">
        <f>MA1SONY[[#This Row],[Adj Close]]-MA1SONY[[#This Row],[Naive Trend ]]</f>
        <v>0.25839999999999463</v>
      </c>
      <c r="F976" s="22">
        <f t="shared" si="75"/>
        <v>6.6770559999997231E-2</v>
      </c>
      <c r="G976" s="22">
        <f>ABS(MA1SONY[[#This Row],[Erorr 1]])</f>
        <v>0.25839999999999463</v>
      </c>
      <c r="H976" s="33">
        <f>MA1SONY[[#This Row],[Abs Erorr 1]]/MA1SONY[[#This Row],[Adj Close]]</f>
        <v>1.5232759393141641E-3</v>
      </c>
      <c r="I976" s="31">
        <f t="shared" si="78"/>
        <v>171.75450000000001</v>
      </c>
      <c r="J976" s="34">
        <f>(MA1SONY[[#This Row],[Adj Close]]-MA1SONY[[#This Row],[3-MA]])</f>
        <v>-2.1201000000000079</v>
      </c>
      <c r="K976" s="18">
        <f t="shared" si="77"/>
        <v>4.4948240100000332</v>
      </c>
      <c r="L976" s="18">
        <f>ABS(MA1SONY[[#This Row],[Erorr 2]])</f>
        <v>2.1201000000000079</v>
      </c>
      <c r="M976" s="33">
        <f>MA1SONY[[#This Row],[Abs Erorr 2]]/MA1SONY[[#This Row],[Adj Close]]</f>
        <v>1.2498054639860829E-2</v>
      </c>
      <c r="N976" s="31">
        <f t="shared" si="79"/>
        <v>172.70525000000001</v>
      </c>
      <c r="O976" s="35">
        <f>MA1SONY[[#This Row],[Adj Close]]-MA1SONY[[#This Row],[6-MA]]</f>
        <v>-3.0708500000000072</v>
      </c>
      <c r="P976" s="18">
        <f>(MA1SONY[[#This Row],[Adj Close]]-N976)^2</f>
        <v>9.4301197225000433</v>
      </c>
      <c r="Q976" s="18">
        <f>ABS(MA1SONY[[#This Row],[Erorr 3]])</f>
        <v>3.0708500000000072</v>
      </c>
      <c r="R976" s="36">
        <f>MA1SONY[[#This Row],[Abs Erorr 3]]/MA1SONY[[#This Row],[Adj Close]]</f>
        <v>1.810275510155963E-2</v>
      </c>
    </row>
    <row r="977" spans="2:18">
      <c r="B977" s="26">
        <v>45198.291666666664</v>
      </c>
      <c r="C977" s="22">
        <v>170.15119999999999</v>
      </c>
      <c r="D977" s="31">
        <f t="shared" si="76"/>
        <v>169.6344</v>
      </c>
      <c r="E977" s="32">
        <f>MA1SONY[[#This Row],[Adj Close]]-MA1SONY[[#This Row],[Naive Trend ]]</f>
        <v>0.51679999999998927</v>
      </c>
      <c r="F977" s="22">
        <f t="shared" si="75"/>
        <v>0.26708223999998892</v>
      </c>
      <c r="G977" s="22">
        <f>ABS(MA1SONY[[#This Row],[Erorr 1]])</f>
        <v>0.51679999999998927</v>
      </c>
      <c r="H977" s="33">
        <f>MA1SONY[[#This Row],[Abs Erorr 1]]/MA1SONY[[#This Row],[Adj Close]]</f>
        <v>3.0372985909002657E-3</v>
      </c>
      <c r="I977" s="31">
        <f t="shared" si="78"/>
        <v>169.96896666666669</v>
      </c>
      <c r="J977" s="34">
        <f>(MA1SONY[[#This Row],[Adj Close]]-MA1SONY[[#This Row],[3-MA]])</f>
        <v>0.18223333333330061</v>
      </c>
      <c r="K977" s="18">
        <f t="shared" si="77"/>
        <v>3.3208987777765847E-2</v>
      </c>
      <c r="L977" s="18">
        <f>ABS(MA1SONY[[#This Row],[Erorr 2]])</f>
        <v>0.18223333333330061</v>
      </c>
      <c r="M977" s="33">
        <f>MA1SONY[[#This Row],[Abs Erorr 2]]/MA1SONY[[#This Row],[Adj Close]]</f>
        <v>1.071008217005232E-3</v>
      </c>
      <c r="N977" s="31">
        <f t="shared" si="79"/>
        <v>171.9102</v>
      </c>
      <c r="O977" s="35">
        <f>MA1SONY[[#This Row],[Adj Close]]-MA1SONY[[#This Row],[6-MA]]</f>
        <v>-1.7590000000000146</v>
      </c>
      <c r="P977" s="18">
        <f>(MA1SONY[[#This Row],[Adj Close]]-N977)^2</f>
        <v>3.0940810000000512</v>
      </c>
      <c r="Q977" s="18">
        <f>ABS(MA1SONY[[#This Row],[Erorr 3]])</f>
        <v>1.7590000000000146</v>
      </c>
      <c r="R977" s="36">
        <f>MA1SONY[[#This Row],[Abs Erorr 3]]/MA1SONY[[#This Row],[Adj Close]]</f>
        <v>1.0337864205483209E-2</v>
      </c>
    </row>
    <row r="978" spans="2:18">
      <c r="B978" s="26">
        <v>45201.291666666664</v>
      </c>
      <c r="C978" s="22">
        <v>172.6754</v>
      </c>
      <c r="D978" s="31">
        <f t="shared" si="76"/>
        <v>170.15119999999999</v>
      </c>
      <c r="E978" s="32">
        <f>MA1SONY[[#This Row],[Adj Close]]-MA1SONY[[#This Row],[Naive Trend ]]</f>
        <v>2.5242000000000075</v>
      </c>
      <c r="F978" s="22">
        <f t="shared" si="75"/>
        <v>6.3715856400000384</v>
      </c>
      <c r="G978" s="22">
        <f>ABS(MA1SONY[[#This Row],[Erorr 1]])</f>
        <v>2.5242000000000075</v>
      </c>
      <c r="H978" s="33">
        <f>MA1SONY[[#This Row],[Abs Erorr 1]]/MA1SONY[[#This Row],[Adj Close]]</f>
        <v>1.4618179543814624E-2</v>
      </c>
      <c r="I978" s="31">
        <f t="shared" si="78"/>
        <v>169.72053333333335</v>
      </c>
      <c r="J978" s="34">
        <f>(MA1SONY[[#This Row],[Adj Close]]-MA1SONY[[#This Row],[3-MA]])</f>
        <v>2.9548666666666463</v>
      </c>
      <c r="K978" s="18">
        <f t="shared" si="77"/>
        <v>8.7312370177776568</v>
      </c>
      <c r="L978" s="18">
        <f>ABS(MA1SONY[[#This Row],[Erorr 2]])</f>
        <v>2.9548666666666463</v>
      </c>
      <c r="M978" s="33">
        <f>MA1SONY[[#This Row],[Abs Erorr 2]]/MA1SONY[[#This Row],[Adj Close]]</f>
        <v>1.7112261889456439E-2</v>
      </c>
      <c r="N978" s="31">
        <f t="shared" si="79"/>
        <v>171.45968333333334</v>
      </c>
      <c r="O978" s="35">
        <f>MA1SONY[[#This Row],[Adj Close]]-MA1SONY[[#This Row],[6-MA]]</f>
        <v>1.2157166666666512</v>
      </c>
      <c r="P978" s="18">
        <f>(MA1SONY[[#This Row],[Adj Close]]-N978)^2</f>
        <v>1.4779670136110736</v>
      </c>
      <c r="Q978" s="18">
        <f>ABS(MA1SONY[[#This Row],[Erorr 3]])</f>
        <v>1.2157166666666512</v>
      </c>
      <c r="R978" s="36">
        <f>MA1SONY[[#This Row],[Abs Erorr 3]]/MA1SONY[[#This Row],[Adj Close]]</f>
        <v>7.0404740146346916E-3</v>
      </c>
    </row>
    <row r="979" spans="2:18">
      <c r="B979" s="26">
        <v>45202.291666666664</v>
      </c>
      <c r="C979" s="22">
        <v>171.3338</v>
      </c>
      <c r="D979" s="31">
        <f t="shared" si="76"/>
        <v>172.6754</v>
      </c>
      <c r="E979" s="32">
        <f>MA1SONY[[#This Row],[Adj Close]]-MA1SONY[[#This Row],[Naive Trend ]]</f>
        <v>-1.3415999999999997</v>
      </c>
      <c r="F979" s="22">
        <f t="shared" si="75"/>
        <v>1.7998905599999993</v>
      </c>
      <c r="G979" s="22">
        <f>ABS(MA1SONY[[#This Row],[Erorr 1]])</f>
        <v>1.3415999999999997</v>
      </c>
      <c r="H979" s="33">
        <f>MA1SONY[[#This Row],[Abs Erorr 1]]/MA1SONY[[#This Row],[Adj Close]]</f>
        <v>7.8303288668085322E-3</v>
      </c>
      <c r="I979" s="31">
        <f t="shared" si="78"/>
        <v>170.82033333333334</v>
      </c>
      <c r="J979" s="34">
        <f>(MA1SONY[[#This Row],[Adj Close]]-MA1SONY[[#This Row],[3-MA]])</f>
        <v>0.51346666666665897</v>
      </c>
      <c r="K979" s="18">
        <f t="shared" si="77"/>
        <v>0.26364801777776986</v>
      </c>
      <c r="L979" s="18">
        <f>ABS(MA1SONY[[#This Row],[Erorr 2]])</f>
        <v>0.51346666666665897</v>
      </c>
      <c r="M979" s="33">
        <f>MA1SONY[[#This Row],[Abs Erorr 2]]/MA1SONY[[#This Row],[Adj Close]]</f>
        <v>2.9968789968275902E-3</v>
      </c>
      <c r="N979" s="31">
        <f t="shared" si="79"/>
        <v>171.28741666666667</v>
      </c>
      <c r="O979" s="35">
        <f>MA1SONY[[#This Row],[Adj Close]]-MA1SONY[[#This Row],[6-MA]]</f>
        <v>4.6383333333324117E-2</v>
      </c>
      <c r="P979" s="18">
        <f>(MA1SONY[[#This Row],[Adj Close]]-N979)^2</f>
        <v>2.1514136111102562E-3</v>
      </c>
      <c r="Q979" s="18">
        <f>ABS(MA1SONY[[#This Row],[Erorr 3]])</f>
        <v>4.6383333333324117E-2</v>
      </c>
      <c r="R979" s="36">
        <f>MA1SONY[[#This Row],[Abs Erorr 3]]/MA1SONY[[#This Row],[Adj Close]]</f>
        <v>2.7071910699070541E-4</v>
      </c>
    </row>
    <row r="980" spans="2:18">
      <c r="B980" s="26">
        <v>45203.291666666664</v>
      </c>
      <c r="C980" s="22">
        <v>172.58600000000001</v>
      </c>
      <c r="D980" s="31">
        <f t="shared" si="76"/>
        <v>171.3338</v>
      </c>
      <c r="E980" s="32">
        <f>MA1SONY[[#This Row],[Adj Close]]-MA1SONY[[#This Row],[Naive Trend ]]</f>
        <v>1.2522000000000162</v>
      </c>
      <c r="F980" s="22">
        <f t="shared" si="75"/>
        <v>1.5680048400000406</v>
      </c>
      <c r="G980" s="22">
        <f>ABS(MA1SONY[[#This Row],[Erorr 1]])</f>
        <v>1.2522000000000162</v>
      </c>
      <c r="H980" s="33">
        <f>MA1SONY[[#This Row],[Abs Erorr 1]]/MA1SONY[[#This Row],[Adj Close]]</f>
        <v>7.2555131934225027E-3</v>
      </c>
      <c r="I980" s="31">
        <f t="shared" si="78"/>
        <v>171.38679999999999</v>
      </c>
      <c r="J980" s="34">
        <f>(MA1SONY[[#This Row],[Adj Close]]-MA1SONY[[#This Row],[3-MA]])</f>
        <v>1.1992000000000189</v>
      </c>
      <c r="K980" s="18">
        <f t="shared" si="77"/>
        <v>1.4380806400000454</v>
      </c>
      <c r="L980" s="18">
        <f>ABS(MA1SONY[[#This Row],[Erorr 2]])</f>
        <v>1.1992000000000189</v>
      </c>
      <c r="M980" s="33">
        <f>MA1SONY[[#This Row],[Abs Erorr 2]]/MA1SONY[[#This Row],[Adj Close]]</f>
        <v>6.9484199181858251E-3</v>
      </c>
      <c r="N980" s="31">
        <f t="shared" si="79"/>
        <v>170.67788333333337</v>
      </c>
      <c r="O980" s="35">
        <f>MA1SONY[[#This Row],[Adj Close]]-MA1SONY[[#This Row],[6-MA]]</f>
        <v>1.9081166666666434</v>
      </c>
      <c r="P980" s="18">
        <f>(MA1SONY[[#This Row],[Adj Close]]-N980)^2</f>
        <v>3.6409092136110224</v>
      </c>
      <c r="Q980" s="18">
        <f>ABS(MA1SONY[[#This Row],[Erorr 3]])</f>
        <v>1.9081166666666434</v>
      </c>
      <c r="R980" s="36">
        <f>MA1SONY[[#This Row],[Abs Erorr 3]]/MA1SONY[[#This Row],[Adj Close]]</f>
        <v>1.1056033900007204E-2</v>
      </c>
    </row>
    <row r="981" spans="2:18">
      <c r="B981" s="26">
        <v>45204.291666666664</v>
      </c>
      <c r="C981" s="22">
        <v>173.82830000000001</v>
      </c>
      <c r="D981" s="31">
        <f t="shared" si="76"/>
        <v>172.58600000000001</v>
      </c>
      <c r="E981" s="32">
        <f>MA1SONY[[#This Row],[Adj Close]]-MA1SONY[[#This Row],[Naive Trend ]]</f>
        <v>1.2423000000000002</v>
      </c>
      <c r="F981" s="22">
        <f t="shared" si="75"/>
        <v>1.5433092900000005</v>
      </c>
      <c r="G981" s="22">
        <f>ABS(MA1SONY[[#This Row],[Erorr 1]])</f>
        <v>1.2423000000000002</v>
      </c>
      <c r="H981" s="33">
        <f>MA1SONY[[#This Row],[Abs Erorr 1]]/MA1SONY[[#This Row],[Adj Close]]</f>
        <v>7.146707411854112E-3</v>
      </c>
      <c r="I981" s="31">
        <f t="shared" si="78"/>
        <v>172.19839999999999</v>
      </c>
      <c r="J981" s="34">
        <f>(MA1SONY[[#This Row],[Adj Close]]-MA1SONY[[#This Row],[3-MA]])</f>
        <v>1.6299000000000206</v>
      </c>
      <c r="K981" s="18">
        <f t="shared" si="77"/>
        <v>2.656574010000067</v>
      </c>
      <c r="L981" s="18">
        <f>ABS(MA1SONY[[#This Row],[Erorr 2]])</f>
        <v>1.6299000000000206</v>
      </c>
      <c r="M981" s="33">
        <f>MA1SONY[[#This Row],[Abs Erorr 2]]/MA1SONY[[#This Row],[Adj Close]]</f>
        <v>9.3764939310803843E-3</v>
      </c>
      <c r="N981" s="31">
        <f t="shared" si="79"/>
        <v>170.95946666666669</v>
      </c>
      <c r="O981" s="35">
        <f>MA1SONY[[#This Row],[Adj Close]]-MA1SONY[[#This Row],[6-MA]]</f>
        <v>2.8688333333333276</v>
      </c>
      <c r="P981" s="18">
        <f>(MA1SONY[[#This Row],[Adj Close]]-N981)^2</f>
        <v>8.2302046944444118</v>
      </c>
      <c r="Q981" s="18">
        <f>ABS(MA1SONY[[#This Row],[Erorr 3]])</f>
        <v>2.8688333333333276</v>
      </c>
      <c r="R981" s="36">
        <f>MA1SONY[[#This Row],[Abs Erorr 3]]/MA1SONY[[#This Row],[Adj Close]]</f>
        <v>1.6503833572170511E-2</v>
      </c>
    </row>
    <row r="982" spans="2:18">
      <c r="B982" s="26">
        <v>45205.291666666664</v>
      </c>
      <c r="C982" s="22">
        <v>176.39230000000001</v>
      </c>
      <c r="D982" s="31">
        <f t="shared" si="76"/>
        <v>173.82830000000001</v>
      </c>
      <c r="E982" s="32">
        <f>MA1SONY[[#This Row],[Adj Close]]-MA1SONY[[#This Row],[Naive Trend ]]</f>
        <v>2.563999999999993</v>
      </c>
      <c r="F982" s="22">
        <f t="shared" si="75"/>
        <v>6.5740959999999635</v>
      </c>
      <c r="G982" s="22">
        <f>ABS(MA1SONY[[#This Row],[Erorr 1]])</f>
        <v>2.563999999999993</v>
      </c>
      <c r="H982" s="33">
        <f>MA1SONY[[#This Row],[Abs Erorr 1]]/MA1SONY[[#This Row],[Adj Close]]</f>
        <v>1.4535781890706072E-2</v>
      </c>
      <c r="I982" s="31">
        <f t="shared" si="78"/>
        <v>172.58270000000002</v>
      </c>
      <c r="J982" s="34">
        <f>(MA1SONY[[#This Row],[Adj Close]]-MA1SONY[[#This Row],[3-MA]])</f>
        <v>3.809599999999989</v>
      </c>
      <c r="K982" s="18">
        <f t="shared" si="77"/>
        <v>14.513052159999916</v>
      </c>
      <c r="L982" s="18">
        <f>ABS(MA1SONY[[#This Row],[Erorr 2]])</f>
        <v>3.809599999999989</v>
      </c>
      <c r="M982" s="33">
        <f>MA1SONY[[#This Row],[Abs Erorr 2]]/MA1SONY[[#This Row],[Adj Close]]</f>
        <v>2.1597314622010082E-2</v>
      </c>
      <c r="N982" s="31">
        <f t="shared" si="79"/>
        <v>171.70151666666666</v>
      </c>
      <c r="O982" s="35">
        <f>MA1SONY[[#This Row],[Adj Close]]-MA1SONY[[#This Row],[6-MA]]</f>
        <v>4.6907833333333429</v>
      </c>
      <c r="P982" s="18">
        <f>(MA1SONY[[#This Row],[Adj Close]]-N982)^2</f>
        <v>22.003448280277865</v>
      </c>
      <c r="Q982" s="18">
        <f>ABS(MA1SONY[[#This Row],[Erorr 3]])</f>
        <v>4.6907833333333429</v>
      </c>
      <c r="R982" s="36">
        <f>MA1SONY[[#This Row],[Abs Erorr 3]]/MA1SONY[[#This Row],[Adj Close]]</f>
        <v>2.6592903053780367E-2</v>
      </c>
    </row>
    <row r="983" spans="2:18">
      <c r="B983" s="26">
        <v>45208.291666666664</v>
      </c>
      <c r="C983" s="22">
        <v>177.88310000000001</v>
      </c>
      <c r="D983" s="31">
        <f t="shared" si="76"/>
        <v>176.39230000000001</v>
      </c>
      <c r="E983" s="32">
        <f>MA1SONY[[#This Row],[Adj Close]]-MA1SONY[[#This Row],[Naive Trend ]]</f>
        <v>1.4908000000000072</v>
      </c>
      <c r="F983" s="22">
        <f t="shared" si="75"/>
        <v>2.2224846400000215</v>
      </c>
      <c r="G983" s="22">
        <f>ABS(MA1SONY[[#This Row],[Erorr 1]])</f>
        <v>1.4908000000000072</v>
      </c>
      <c r="H983" s="33">
        <f>MA1SONY[[#This Row],[Abs Erorr 1]]/MA1SONY[[#This Row],[Adj Close]]</f>
        <v>8.3807849087406683E-3</v>
      </c>
      <c r="I983" s="31">
        <f t="shared" si="78"/>
        <v>174.26886666666667</v>
      </c>
      <c r="J983" s="34">
        <f>(MA1SONY[[#This Row],[Adj Close]]-MA1SONY[[#This Row],[3-MA]])</f>
        <v>3.6142333333333454</v>
      </c>
      <c r="K983" s="18">
        <f t="shared" si="77"/>
        <v>13.062682587777864</v>
      </c>
      <c r="L983" s="18">
        <f>ABS(MA1SONY[[#This Row],[Erorr 2]])</f>
        <v>3.6142333333333454</v>
      </c>
      <c r="M983" s="33">
        <f>MA1SONY[[#This Row],[Abs Erorr 2]]/MA1SONY[[#This Row],[Adj Close]]</f>
        <v>2.031802533986278E-2</v>
      </c>
      <c r="N983" s="31">
        <f t="shared" si="79"/>
        <v>172.82783333333336</v>
      </c>
      <c r="O983" s="35">
        <f>MA1SONY[[#This Row],[Adj Close]]-MA1SONY[[#This Row],[6-MA]]</f>
        <v>5.0552666666666539</v>
      </c>
      <c r="P983" s="18">
        <f>(MA1SONY[[#This Row],[Adj Close]]-N983)^2</f>
        <v>25.555721071110984</v>
      </c>
      <c r="Q983" s="18">
        <f>ABS(MA1SONY[[#This Row],[Erorr 3]])</f>
        <v>5.0552666666666539</v>
      </c>
      <c r="R983" s="36">
        <f>MA1SONY[[#This Row],[Abs Erorr 3]]/MA1SONY[[#This Row],[Adj Close]]</f>
        <v>2.8419038495881024E-2</v>
      </c>
    </row>
    <row r="984" spans="2:18">
      <c r="B984" s="26">
        <v>45209.291666666664</v>
      </c>
      <c r="C984" s="22">
        <v>177.2867</v>
      </c>
      <c r="D984" s="31">
        <f t="shared" si="76"/>
        <v>177.88310000000001</v>
      </c>
      <c r="E984" s="32">
        <f>MA1SONY[[#This Row],[Adj Close]]-MA1SONY[[#This Row],[Naive Trend ]]</f>
        <v>-0.59640000000001692</v>
      </c>
      <c r="F984" s="22">
        <f t="shared" si="75"/>
        <v>0.35569296000002015</v>
      </c>
      <c r="G984" s="22">
        <f>ABS(MA1SONY[[#This Row],[Erorr 1]])</f>
        <v>0.59640000000001692</v>
      </c>
      <c r="H984" s="33">
        <f>MA1SONY[[#This Row],[Abs Erorr 1]]/MA1SONY[[#This Row],[Adj Close]]</f>
        <v>3.3640425367498913E-3</v>
      </c>
      <c r="I984" s="31">
        <f t="shared" si="78"/>
        <v>176.03456666666668</v>
      </c>
      <c r="J984" s="34">
        <f>(MA1SONY[[#This Row],[Adj Close]]-MA1SONY[[#This Row],[3-MA]])</f>
        <v>1.2521333333333189</v>
      </c>
      <c r="K984" s="18">
        <f t="shared" si="77"/>
        <v>1.5678378844444083</v>
      </c>
      <c r="L984" s="18">
        <f>ABS(MA1SONY[[#This Row],[Erorr 2]])</f>
        <v>1.2521333333333189</v>
      </c>
      <c r="M984" s="33">
        <f>MA1SONY[[#This Row],[Abs Erorr 2]]/MA1SONY[[#This Row],[Adj Close]]</f>
        <v>7.0627595489865785E-3</v>
      </c>
      <c r="N984" s="31">
        <f t="shared" si="79"/>
        <v>174.11648333333332</v>
      </c>
      <c r="O984" s="35">
        <f>MA1SONY[[#This Row],[Adj Close]]-MA1SONY[[#This Row],[6-MA]]</f>
        <v>3.1702166666666756</v>
      </c>
      <c r="P984" s="18">
        <f>(MA1SONY[[#This Row],[Adj Close]]-N984)^2</f>
        <v>10.050273713611167</v>
      </c>
      <c r="Q984" s="18">
        <f>ABS(MA1SONY[[#This Row],[Erorr 3]])</f>
        <v>3.1702166666666756</v>
      </c>
      <c r="R984" s="36">
        <f>MA1SONY[[#This Row],[Abs Erorr 3]]/MA1SONY[[#This Row],[Adj Close]]</f>
        <v>1.7881864046579217E-2</v>
      </c>
    </row>
    <row r="985" spans="2:18">
      <c r="B985" s="26">
        <v>45210.291666666664</v>
      </c>
      <c r="C985" s="22">
        <v>178.68799999999999</v>
      </c>
      <c r="D985" s="31">
        <f t="shared" si="76"/>
        <v>177.2867</v>
      </c>
      <c r="E985" s="32">
        <f>MA1SONY[[#This Row],[Adj Close]]-MA1SONY[[#This Row],[Naive Trend ]]</f>
        <v>1.401299999999992</v>
      </c>
      <c r="F985" s="22">
        <f t="shared" si="75"/>
        <v>1.9636416899999776</v>
      </c>
      <c r="G985" s="22">
        <f>ABS(MA1SONY[[#This Row],[Erorr 1]])</f>
        <v>1.401299999999992</v>
      </c>
      <c r="H985" s="33">
        <f>MA1SONY[[#This Row],[Abs Erorr 1]]/MA1SONY[[#This Row],[Adj Close]]</f>
        <v>7.8421606375357715E-3</v>
      </c>
      <c r="I985" s="31">
        <f t="shared" si="78"/>
        <v>177.18736666666666</v>
      </c>
      <c r="J985" s="34">
        <f>(MA1SONY[[#This Row],[Adj Close]]-MA1SONY[[#This Row],[3-MA]])</f>
        <v>1.5006333333333259</v>
      </c>
      <c r="K985" s="18">
        <f t="shared" si="77"/>
        <v>2.2519004011110888</v>
      </c>
      <c r="L985" s="18">
        <f>ABS(MA1SONY[[#This Row],[Erorr 2]])</f>
        <v>1.5006333333333259</v>
      </c>
      <c r="M985" s="33">
        <f>MA1SONY[[#This Row],[Abs Erorr 2]]/MA1SONY[[#This Row],[Adj Close]]</f>
        <v>8.3980644102196345E-3</v>
      </c>
      <c r="N985" s="31">
        <f t="shared" si="79"/>
        <v>174.88503333333333</v>
      </c>
      <c r="O985" s="35">
        <f>MA1SONY[[#This Row],[Adj Close]]-MA1SONY[[#This Row],[6-MA]]</f>
        <v>3.8029666666666628</v>
      </c>
      <c r="P985" s="18">
        <f>(MA1SONY[[#This Row],[Adj Close]]-N985)^2</f>
        <v>14.462555467777749</v>
      </c>
      <c r="Q985" s="18">
        <f>ABS(MA1SONY[[#This Row],[Erorr 3]])</f>
        <v>3.8029666666666628</v>
      </c>
      <c r="R985" s="36">
        <f>MA1SONY[[#This Row],[Abs Erorr 3]]/MA1SONY[[#This Row],[Adj Close]]</f>
        <v>2.128271997373446E-2</v>
      </c>
    </row>
    <row r="986" spans="2:18">
      <c r="B986" s="26">
        <v>45211.291666666664</v>
      </c>
      <c r="C986" s="22">
        <v>179.5924</v>
      </c>
      <c r="D986" s="31">
        <f t="shared" si="76"/>
        <v>178.68799999999999</v>
      </c>
      <c r="E986" s="32">
        <f>MA1SONY[[#This Row],[Adj Close]]-MA1SONY[[#This Row],[Naive Trend ]]</f>
        <v>0.90440000000000964</v>
      </c>
      <c r="F986" s="22">
        <f t="shared" si="75"/>
        <v>0.81793936000001743</v>
      </c>
      <c r="G986" s="22">
        <f>ABS(MA1SONY[[#This Row],[Erorr 1]])</f>
        <v>0.90440000000000964</v>
      </c>
      <c r="H986" s="33">
        <f>MA1SONY[[#This Row],[Abs Erorr 1]]/MA1SONY[[#This Row],[Adj Close]]</f>
        <v>5.0358478421136397E-3</v>
      </c>
      <c r="I986" s="31">
        <f t="shared" si="78"/>
        <v>177.95259999999999</v>
      </c>
      <c r="J986" s="34">
        <f>(MA1SONY[[#This Row],[Adj Close]]-MA1SONY[[#This Row],[3-MA]])</f>
        <v>1.6398000000000081</v>
      </c>
      <c r="K986" s="18">
        <f t="shared" si="77"/>
        <v>2.6889440400000266</v>
      </c>
      <c r="L986" s="18">
        <f>ABS(MA1SONY[[#This Row],[Erorr 2]])</f>
        <v>1.6398000000000081</v>
      </c>
      <c r="M986" s="33">
        <f>MA1SONY[[#This Row],[Abs Erorr 2]]/MA1SONY[[#This Row],[Adj Close]]</f>
        <v>9.1306759083346969E-3</v>
      </c>
      <c r="N986" s="31">
        <f t="shared" si="79"/>
        <v>176.11073333333334</v>
      </c>
      <c r="O986" s="35">
        <f>MA1SONY[[#This Row],[Adj Close]]-MA1SONY[[#This Row],[6-MA]]</f>
        <v>3.4816666666666549</v>
      </c>
      <c r="P986" s="18">
        <f>(MA1SONY[[#This Row],[Adj Close]]-N986)^2</f>
        <v>12.122002777777697</v>
      </c>
      <c r="Q986" s="18">
        <f>ABS(MA1SONY[[#This Row],[Erorr 3]])</f>
        <v>3.4816666666666549</v>
      </c>
      <c r="R986" s="36">
        <f>MA1SONY[[#This Row],[Abs Erorr 3]]/MA1SONY[[#This Row],[Adj Close]]</f>
        <v>1.9386492227213708E-2</v>
      </c>
    </row>
    <row r="987" spans="2:18">
      <c r="B987" s="26">
        <v>45212.291666666664</v>
      </c>
      <c r="C987" s="22">
        <v>177.7439</v>
      </c>
      <c r="D987" s="31">
        <f t="shared" si="76"/>
        <v>179.5924</v>
      </c>
      <c r="E987" s="32">
        <f>MA1SONY[[#This Row],[Adj Close]]-MA1SONY[[#This Row],[Naive Trend ]]</f>
        <v>-1.8485000000000014</v>
      </c>
      <c r="F987" s="22">
        <f t="shared" si="75"/>
        <v>3.4169522500000049</v>
      </c>
      <c r="G987" s="22">
        <f>ABS(MA1SONY[[#This Row],[Erorr 1]])</f>
        <v>1.8485000000000014</v>
      </c>
      <c r="H987" s="33">
        <f>MA1SONY[[#This Row],[Abs Erorr 1]]/MA1SONY[[#This Row],[Adj Close]]</f>
        <v>1.0399794310803361E-2</v>
      </c>
      <c r="I987" s="31">
        <f t="shared" si="78"/>
        <v>178.52236666666667</v>
      </c>
      <c r="J987" s="34">
        <f>(MA1SONY[[#This Row],[Adj Close]]-MA1SONY[[#This Row],[3-MA]])</f>
        <v>-0.77846666666667375</v>
      </c>
      <c r="K987" s="18">
        <f t="shared" si="77"/>
        <v>0.60601035111112211</v>
      </c>
      <c r="L987" s="18">
        <f>ABS(MA1SONY[[#This Row],[Erorr 2]])</f>
        <v>0.77846666666667375</v>
      </c>
      <c r="M987" s="33">
        <f>MA1SONY[[#This Row],[Abs Erorr 2]]/MA1SONY[[#This Row],[Adj Close]]</f>
        <v>4.3797096084122926E-3</v>
      </c>
      <c r="N987" s="31">
        <f t="shared" si="79"/>
        <v>177.27846666666665</v>
      </c>
      <c r="O987" s="35">
        <f>MA1SONY[[#This Row],[Adj Close]]-MA1SONY[[#This Row],[6-MA]]</f>
        <v>0.46543333333335113</v>
      </c>
      <c r="P987" s="18">
        <f>(MA1SONY[[#This Row],[Adj Close]]-N987)^2</f>
        <v>0.21662818777779436</v>
      </c>
      <c r="Q987" s="18">
        <f>ABS(MA1SONY[[#This Row],[Erorr 3]])</f>
        <v>0.46543333333335113</v>
      </c>
      <c r="R987" s="36">
        <f>MA1SONY[[#This Row],[Abs Erorr 3]]/MA1SONY[[#This Row],[Adj Close]]</f>
        <v>2.6185614996258725E-3</v>
      </c>
    </row>
    <row r="988" spans="2:18">
      <c r="B988" s="26">
        <v>45215.291666666664</v>
      </c>
      <c r="C988" s="22">
        <v>177.6147</v>
      </c>
      <c r="D988" s="31">
        <f t="shared" si="76"/>
        <v>177.7439</v>
      </c>
      <c r="E988" s="32">
        <f>MA1SONY[[#This Row],[Adj Close]]-MA1SONY[[#This Row],[Naive Trend ]]</f>
        <v>-0.12919999999999732</v>
      </c>
      <c r="F988" s="22">
        <f t="shared" si="75"/>
        <v>1.6692639999999308E-2</v>
      </c>
      <c r="G988" s="22">
        <f>ABS(MA1SONY[[#This Row],[Erorr 1]])</f>
        <v>0.12919999999999732</v>
      </c>
      <c r="H988" s="33">
        <f>MA1SONY[[#This Row],[Abs Erorr 1]]/MA1SONY[[#This Row],[Adj Close]]</f>
        <v>7.2741726895351186E-4</v>
      </c>
      <c r="I988" s="31">
        <f t="shared" si="78"/>
        <v>178.67476666666667</v>
      </c>
      <c r="J988" s="34">
        <f>(MA1SONY[[#This Row],[Adj Close]]-MA1SONY[[#This Row],[3-MA]])</f>
        <v>-1.0600666666666712</v>
      </c>
      <c r="K988" s="18">
        <f t="shared" si="77"/>
        <v>1.1237413377777874</v>
      </c>
      <c r="L988" s="18">
        <f>ABS(MA1SONY[[#This Row],[Erorr 2]])</f>
        <v>1.0600666666666712</v>
      </c>
      <c r="M988" s="33">
        <f>MA1SONY[[#This Row],[Abs Erorr 2]]/MA1SONY[[#This Row],[Adj Close]]</f>
        <v>5.9683498419143867E-3</v>
      </c>
      <c r="N988" s="31">
        <f t="shared" si="79"/>
        <v>177.93106666666665</v>
      </c>
      <c r="O988" s="35">
        <f>MA1SONY[[#This Row],[Adj Close]]-MA1SONY[[#This Row],[6-MA]]</f>
        <v>-0.31636666666665292</v>
      </c>
      <c r="P988" s="18">
        <f>(MA1SONY[[#This Row],[Adj Close]]-N988)^2</f>
        <v>0.10008786777776908</v>
      </c>
      <c r="Q988" s="18">
        <f>ABS(MA1SONY[[#This Row],[Erorr 3]])</f>
        <v>0.31636666666665292</v>
      </c>
      <c r="R988" s="36">
        <f>MA1SONY[[#This Row],[Abs Erorr 3]]/MA1SONY[[#This Row],[Adj Close]]</f>
        <v>1.7811964137351972E-3</v>
      </c>
    </row>
    <row r="989" spans="2:18">
      <c r="B989" s="26">
        <v>45216.291666666664</v>
      </c>
      <c r="C989" s="22">
        <v>176.05439999999999</v>
      </c>
      <c r="D989" s="31">
        <f t="shared" si="76"/>
        <v>177.6147</v>
      </c>
      <c r="E989" s="32">
        <f>MA1SONY[[#This Row],[Adj Close]]-MA1SONY[[#This Row],[Naive Trend ]]</f>
        <v>-1.5603000000000122</v>
      </c>
      <c r="F989" s="22">
        <f t="shared" si="75"/>
        <v>2.4345360900000381</v>
      </c>
      <c r="G989" s="22">
        <f>ABS(MA1SONY[[#This Row],[Erorr 1]])</f>
        <v>1.5603000000000122</v>
      </c>
      <c r="H989" s="33">
        <f>MA1SONY[[#This Row],[Abs Erorr 1]]/MA1SONY[[#This Row],[Adj Close]]</f>
        <v>8.8626015595180373E-3</v>
      </c>
      <c r="I989" s="31">
        <f t="shared" si="78"/>
        <v>178.31700000000001</v>
      </c>
      <c r="J989" s="34">
        <f>(MA1SONY[[#This Row],[Adj Close]]-MA1SONY[[#This Row],[3-MA]])</f>
        <v>-2.2626000000000204</v>
      </c>
      <c r="K989" s="18">
        <f t="shared" si="77"/>
        <v>5.1193587600000923</v>
      </c>
      <c r="L989" s="18">
        <f>ABS(MA1SONY[[#This Row],[Erorr 2]])</f>
        <v>2.2626000000000204</v>
      </c>
      <c r="M989" s="33">
        <f>MA1SONY[[#This Row],[Abs Erorr 2]]/MA1SONY[[#This Row],[Adj Close]]</f>
        <v>1.285170947161798E-2</v>
      </c>
      <c r="N989" s="31">
        <f t="shared" si="79"/>
        <v>178.13480000000001</v>
      </c>
      <c r="O989" s="35">
        <f>MA1SONY[[#This Row],[Adj Close]]-MA1SONY[[#This Row],[6-MA]]</f>
        <v>-2.0804000000000258</v>
      </c>
      <c r="P989" s="18">
        <f>(MA1SONY[[#This Row],[Adj Close]]-N989)^2</f>
        <v>4.3280641600001069</v>
      </c>
      <c r="Q989" s="18">
        <f>ABS(MA1SONY[[#This Row],[Erorr 3]])</f>
        <v>2.0804000000000258</v>
      </c>
      <c r="R989" s="36">
        <f>MA1SONY[[#This Row],[Abs Erorr 3]]/MA1SONY[[#This Row],[Adj Close]]</f>
        <v>1.1816802079357437E-2</v>
      </c>
    </row>
    <row r="990" spans="2:18">
      <c r="B990" s="26">
        <v>45217.291666666664</v>
      </c>
      <c r="C990" s="22">
        <v>174.7525</v>
      </c>
      <c r="D990" s="31">
        <f t="shared" si="76"/>
        <v>176.05439999999999</v>
      </c>
      <c r="E990" s="32">
        <f>MA1SONY[[#This Row],[Adj Close]]-MA1SONY[[#This Row],[Naive Trend ]]</f>
        <v>-1.3018999999999892</v>
      </c>
      <c r="F990" s="22">
        <f t="shared" si="75"/>
        <v>1.6949436099999717</v>
      </c>
      <c r="G990" s="22">
        <f>ABS(MA1SONY[[#This Row],[Erorr 1]])</f>
        <v>1.3018999999999892</v>
      </c>
      <c r="H990" s="33">
        <f>MA1SONY[[#This Row],[Abs Erorr 1]]/MA1SONY[[#This Row],[Adj Close]]</f>
        <v>7.449964950429832E-3</v>
      </c>
      <c r="I990" s="31">
        <f t="shared" si="78"/>
        <v>177.13766666666666</v>
      </c>
      <c r="J990" s="34">
        <f>(MA1SONY[[#This Row],[Adj Close]]-MA1SONY[[#This Row],[3-MA]])</f>
        <v>-2.3851666666666631</v>
      </c>
      <c r="K990" s="18">
        <f t="shared" si="77"/>
        <v>5.6890200277777607</v>
      </c>
      <c r="L990" s="18">
        <f>ABS(MA1SONY[[#This Row],[Erorr 2]])</f>
        <v>2.3851666666666631</v>
      </c>
      <c r="M990" s="33">
        <f>MA1SONY[[#This Row],[Abs Erorr 2]]/MA1SONY[[#This Row],[Adj Close]]</f>
        <v>1.3648827150779893E-2</v>
      </c>
      <c r="N990" s="31">
        <f t="shared" si="79"/>
        <v>177.83001666666664</v>
      </c>
      <c r="O990" s="35">
        <f>MA1SONY[[#This Row],[Adj Close]]-MA1SONY[[#This Row],[6-MA]]</f>
        <v>-3.0775166666666394</v>
      </c>
      <c r="P990" s="18">
        <f>(MA1SONY[[#This Row],[Adj Close]]-N990)^2</f>
        <v>9.471108833610943</v>
      </c>
      <c r="Q990" s="18">
        <f>ABS(MA1SONY[[#This Row],[Erorr 3]])</f>
        <v>3.0775166666666394</v>
      </c>
      <c r="R990" s="36">
        <f>MA1SONY[[#This Row],[Abs Erorr 3]]/MA1SONY[[#This Row],[Adj Close]]</f>
        <v>1.761071610801928E-2</v>
      </c>
    </row>
    <row r="991" spans="2:18">
      <c r="B991" s="26">
        <v>45218.291666666664</v>
      </c>
      <c r="C991" s="22">
        <v>174.3749</v>
      </c>
      <c r="D991" s="31">
        <f t="shared" si="76"/>
        <v>174.7525</v>
      </c>
      <c r="E991" s="32">
        <f>MA1SONY[[#This Row],[Adj Close]]-MA1SONY[[#This Row],[Naive Trend ]]</f>
        <v>-0.37760000000000105</v>
      </c>
      <c r="F991" s="22">
        <f t="shared" si="75"/>
        <v>0.14258176000000078</v>
      </c>
      <c r="G991" s="22">
        <f>ABS(MA1SONY[[#This Row],[Erorr 1]])</f>
        <v>0.37760000000000105</v>
      </c>
      <c r="H991" s="33">
        <f>MA1SONY[[#This Row],[Abs Erorr 1]]/MA1SONY[[#This Row],[Adj Close]]</f>
        <v>2.1654492705085481E-3</v>
      </c>
      <c r="I991" s="31">
        <f t="shared" si="78"/>
        <v>176.14053333333331</v>
      </c>
      <c r="J991" s="34">
        <f>(MA1SONY[[#This Row],[Adj Close]]-MA1SONY[[#This Row],[3-MA]])</f>
        <v>-1.7656333333333123</v>
      </c>
      <c r="K991" s="18">
        <f t="shared" si="77"/>
        <v>3.1174610677777035</v>
      </c>
      <c r="L991" s="18">
        <f>ABS(MA1SONY[[#This Row],[Erorr 2]])</f>
        <v>1.7656333333333123</v>
      </c>
      <c r="M991" s="33">
        <f>MA1SONY[[#This Row],[Abs Erorr 2]]/MA1SONY[[#This Row],[Adj Close]]</f>
        <v>1.0125501625138207E-2</v>
      </c>
      <c r="N991" s="31">
        <f t="shared" si="79"/>
        <v>177.40764999999999</v>
      </c>
      <c r="O991" s="35">
        <f>MA1SONY[[#This Row],[Adj Close]]-MA1SONY[[#This Row],[6-MA]]</f>
        <v>-3.032749999999993</v>
      </c>
      <c r="P991" s="18">
        <f>(MA1SONY[[#This Row],[Adj Close]]-N991)^2</f>
        <v>9.1975725624999569</v>
      </c>
      <c r="Q991" s="18">
        <f>ABS(MA1SONY[[#This Row],[Erorr 3]])</f>
        <v>3.032749999999993</v>
      </c>
      <c r="R991" s="36">
        <f>MA1SONY[[#This Row],[Abs Erorr 3]]/MA1SONY[[#This Row],[Adj Close]]</f>
        <v>1.7392124669318765E-2</v>
      </c>
    </row>
    <row r="992" spans="2:18">
      <c r="B992" s="26">
        <v>45219.291666666664</v>
      </c>
      <c r="C992" s="22">
        <v>171.8109</v>
      </c>
      <c r="D992" s="31">
        <f t="shared" si="76"/>
        <v>174.3749</v>
      </c>
      <c r="E992" s="32">
        <f>MA1SONY[[#This Row],[Adj Close]]-MA1SONY[[#This Row],[Naive Trend ]]</f>
        <v>-2.563999999999993</v>
      </c>
      <c r="F992" s="22">
        <f t="shared" si="75"/>
        <v>6.5740959999999635</v>
      </c>
      <c r="G992" s="22">
        <f>ABS(MA1SONY[[#This Row],[Erorr 1]])</f>
        <v>2.563999999999993</v>
      </c>
      <c r="H992" s="33">
        <f>MA1SONY[[#This Row],[Abs Erorr 1]]/MA1SONY[[#This Row],[Adj Close]]</f>
        <v>1.4923383789969047E-2</v>
      </c>
      <c r="I992" s="31">
        <f t="shared" si="78"/>
        <v>175.06059999999999</v>
      </c>
      <c r="J992" s="34">
        <f>(MA1SONY[[#This Row],[Adj Close]]-MA1SONY[[#This Row],[3-MA]])</f>
        <v>-3.24969999999999</v>
      </c>
      <c r="K992" s="18">
        <f t="shared" si="77"/>
        <v>10.560550089999936</v>
      </c>
      <c r="L992" s="18">
        <f>ABS(MA1SONY[[#This Row],[Erorr 2]])</f>
        <v>3.24969999999999</v>
      </c>
      <c r="M992" s="33">
        <f>MA1SONY[[#This Row],[Abs Erorr 2]]/MA1SONY[[#This Row],[Adj Close]]</f>
        <v>1.8914399493862089E-2</v>
      </c>
      <c r="N992" s="31">
        <f t="shared" si="79"/>
        <v>176.68880000000001</v>
      </c>
      <c r="O992" s="35">
        <f>MA1SONY[[#This Row],[Adj Close]]-MA1SONY[[#This Row],[6-MA]]</f>
        <v>-4.877900000000011</v>
      </c>
      <c r="P992" s="18">
        <f>(MA1SONY[[#This Row],[Adj Close]]-N992)^2</f>
        <v>23.793908410000107</v>
      </c>
      <c r="Q992" s="18">
        <f>ABS(MA1SONY[[#This Row],[Erorr 3]])</f>
        <v>4.877900000000011</v>
      </c>
      <c r="R992" s="36">
        <f>MA1SONY[[#This Row],[Abs Erorr 3]]/MA1SONY[[#This Row],[Adj Close]]</f>
        <v>2.8391097421642114E-2</v>
      </c>
    </row>
    <row r="993" spans="2:18">
      <c r="B993" s="26">
        <v>45222.291666666664</v>
      </c>
      <c r="C993" s="22">
        <v>171.93010000000001</v>
      </c>
      <c r="D993" s="31">
        <f t="shared" si="76"/>
        <v>171.8109</v>
      </c>
      <c r="E993" s="32">
        <f>MA1SONY[[#This Row],[Adj Close]]-MA1SONY[[#This Row],[Naive Trend ]]</f>
        <v>0.11920000000000641</v>
      </c>
      <c r="F993" s="22">
        <f t="shared" si="75"/>
        <v>1.4208640000001528E-2</v>
      </c>
      <c r="G993" s="22">
        <f>ABS(MA1SONY[[#This Row],[Erorr 1]])</f>
        <v>0.11920000000000641</v>
      </c>
      <c r="H993" s="33">
        <f>MA1SONY[[#This Row],[Abs Erorr 1]]/MA1SONY[[#This Row],[Adj Close]]</f>
        <v>6.9330501174608985E-4</v>
      </c>
      <c r="I993" s="31">
        <f t="shared" si="78"/>
        <v>173.64610000000002</v>
      </c>
      <c r="J993" s="34">
        <f>(MA1SONY[[#This Row],[Adj Close]]-MA1SONY[[#This Row],[3-MA]])</f>
        <v>-1.7160000000000082</v>
      </c>
      <c r="K993" s="18">
        <f t="shared" si="77"/>
        <v>2.9446560000000281</v>
      </c>
      <c r="L993" s="18">
        <f>ABS(MA1SONY[[#This Row],[Erorr 2]])</f>
        <v>1.7160000000000082</v>
      </c>
      <c r="M993" s="33">
        <f>MA1SONY[[#This Row],[Abs Erorr 2]]/MA1SONY[[#This Row],[Adj Close]]</f>
        <v>9.9808003368811408E-3</v>
      </c>
      <c r="N993" s="31">
        <f t="shared" si="79"/>
        <v>175.39188333333334</v>
      </c>
      <c r="O993" s="35">
        <f>MA1SONY[[#This Row],[Adj Close]]-MA1SONY[[#This Row],[6-MA]]</f>
        <v>-3.4617833333333294</v>
      </c>
      <c r="P993" s="18">
        <f>(MA1SONY[[#This Row],[Adj Close]]-N993)^2</f>
        <v>11.983943846944417</v>
      </c>
      <c r="Q993" s="18">
        <f>ABS(MA1SONY[[#This Row],[Erorr 3]])</f>
        <v>3.4617833333333294</v>
      </c>
      <c r="R993" s="36">
        <f>MA1SONY[[#This Row],[Abs Erorr 3]]/MA1SONY[[#This Row],[Adj Close]]</f>
        <v>2.0134829988078466E-2</v>
      </c>
    </row>
    <row r="994" spans="2:18">
      <c r="B994" s="26">
        <v>45223.291666666664</v>
      </c>
      <c r="C994" s="22">
        <v>172.3674</v>
      </c>
      <c r="D994" s="31">
        <f t="shared" si="76"/>
        <v>171.93010000000001</v>
      </c>
      <c r="E994" s="32">
        <f>MA1SONY[[#This Row],[Adj Close]]-MA1SONY[[#This Row],[Naive Trend ]]</f>
        <v>0.43729999999999336</v>
      </c>
      <c r="F994" s="22">
        <f t="shared" si="75"/>
        <v>0.1912312899999942</v>
      </c>
      <c r="G994" s="22">
        <f>ABS(MA1SONY[[#This Row],[Erorr 1]])</f>
        <v>0.43729999999999336</v>
      </c>
      <c r="H994" s="33">
        <f>MA1SONY[[#This Row],[Abs Erorr 1]]/MA1SONY[[#This Row],[Adj Close]]</f>
        <v>2.5370226620578681E-3</v>
      </c>
      <c r="I994" s="31">
        <f t="shared" si="78"/>
        <v>172.70529999999999</v>
      </c>
      <c r="J994" s="34">
        <f>(MA1SONY[[#This Row],[Adj Close]]-MA1SONY[[#This Row],[3-MA]])</f>
        <v>-0.33789999999999054</v>
      </c>
      <c r="K994" s="18">
        <f t="shared" si="77"/>
        <v>0.11417640999999361</v>
      </c>
      <c r="L994" s="18">
        <f>ABS(MA1SONY[[#This Row],[Erorr 2]])</f>
        <v>0.33789999999999054</v>
      </c>
      <c r="M994" s="33">
        <f>MA1SONY[[#This Row],[Abs Erorr 2]]/MA1SONY[[#This Row],[Adj Close]]</f>
        <v>1.9603474903026356E-3</v>
      </c>
      <c r="N994" s="31">
        <f t="shared" si="79"/>
        <v>174.42291666666665</v>
      </c>
      <c r="O994" s="35">
        <f>MA1SONY[[#This Row],[Adj Close]]-MA1SONY[[#This Row],[6-MA]]</f>
        <v>-2.055516666666648</v>
      </c>
      <c r="P994" s="18">
        <f>(MA1SONY[[#This Row],[Adj Close]]-N994)^2</f>
        <v>4.2251487669443675</v>
      </c>
      <c r="Q994" s="18">
        <f>ABS(MA1SONY[[#This Row],[Erorr 3]])</f>
        <v>2.055516666666648</v>
      </c>
      <c r="R994" s="36">
        <f>MA1SONY[[#This Row],[Abs Erorr 3]]/MA1SONY[[#This Row],[Adj Close]]</f>
        <v>1.1925205500962757E-2</v>
      </c>
    </row>
    <row r="995" spans="2:18">
      <c r="B995" s="26">
        <v>45224.291666666664</v>
      </c>
      <c r="C995" s="22">
        <v>170.04179999999999</v>
      </c>
      <c r="D995" s="31">
        <f t="shared" si="76"/>
        <v>172.3674</v>
      </c>
      <c r="E995" s="32">
        <f>MA1SONY[[#This Row],[Adj Close]]-MA1SONY[[#This Row],[Naive Trend ]]</f>
        <v>-2.3256000000000085</v>
      </c>
      <c r="F995" s="22">
        <f t="shared" si="75"/>
        <v>5.4084153600000402</v>
      </c>
      <c r="G995" s="22">
        <f>ABS(MA1SONY[[#This Row],[Erorr 1]])</f>
        <v>2.3256000000000085</v>
      </c>
      <c r="H995" s="33">
        <f>MA1SONY[[#This Row],[Abs Erorr 1]]/MA1SONY[[#This Row],[Adj Close]]</f>
        <v>1.3676637156275743E-2</v>
      </c>
      <c r="I995" s="31">
        <f t="shared" si="78"/>
        <v>172.03613333333331</v>
      </c>
      <c r="J995" s="34">
        <f>(MA1SONY[[#This Row],[Adj Close]]-MA1SONY[[#This Row],[3-MA]])</f>
        <v>-1.9943333333333157</v>
      </c>
      <c r="K995" s="18">
        <f t="shared" si="77"/>
        <v>3.9773654444443745</v>
      </c>
      <c r="L995" s="18">
        <f>ABS(MA1SONY[[#This Row],[Erorr 2]])</f>
        <v>1.9943333333333157</v>
      </c>
      <c r="M995" s="33">
        <f>MA1SONY[[#This Row],[Abs Erorr 2]]/MA1SONY[[#This Row],[Adj Close]]</f>
        <v>1.1728488720616435E-2</v>
      </c>
      <c r="N995" s="31">
        <f t="shared" si="79"/>
        <v>173.54836666666668</v>
      </c>
      <c r="O995" s="35">
        <f>MA1SONY[[#This Row],[Adj Close]]-MA1SONY[[#This Row],[6-MA]]</f>
        <v>-3.5065666666666857</v>
      </c>
      <c r="P995" s="18">
        <f>(MA1SONY[[#This Row],[Adj Close]]-N995)^2</f>
        <v>12.296009787777912</v>
      </c>
      <c r="Q995" s="18">
        <f>ABS(MA1SONY[[#This Row],[Erorr 3]])</f>
        <v>3.5065666666666857</v>
      </c>
      <c r="R995" s="36">
        <f>MA1SONY[[#This Row],[Abs Erorr 3]]/MA1SONY[[#This Row],[Adj Close]]</f>
        <v>2.0621792210307618E-2</v>
      </c>
    </row>
    <row r="996" spans="2:18">
      <c r="B996" s="26">
        <v>45225.291666666664</v>
      </c>
      <c r="C996" s="22">
        <v>165.8579</v>
      </c>
      <c r="D996" s="31">
        <f t="shared" si="76"/>
        <v>170.04179999999999</v>
      </c>
      <c r="E996" s="32">
        <f>MA1SONY[[#This Row],[Adj Close]]-MA1SONY[[#This Row],[Naive Trend ]]</f>
        <v>-4.1838999999999942</v>
      </c>
      <c r="F996" s="22">
        <f t="shared" si="75"/>
        <v>17.505019209999951</v>
      </c>
      <c r="G996" s="22">
        <f>ABS(MA1SONY[[#This Row],[Erorr 1]])</f>
        <v>4.1838999999999942</v>
      </c>
      <c r="H996" s="33">
        <f>MA1SONY[[#This Row],[Abs Erorr 1]]/MA1SONY[[#This Row],[Adj Close]]</f>
        <v>2.522581076933926E-2</v>
      </c>
      <c r="I996" s="31">
        <f t="shared" si="78"/>
        <v>171.44643333333332</v>
      </c>
      <c r="J996" s="34">
        <f>(MA1SONY[[#This Row],[Adj Close]]-MA1SONY[[#This Row],[3-MA]])</f>
        <v>-5.5885333333333165</v>
      </c>
      <c r="K996" s="18">
        <f t="shared" si="77"/>
        <v>31.23170481777759</v>
      </c>
      <c r="L996" s="18">
        <f>ABS(MA1SONY[[#This Row],[Erorr 2]])</f>
        <v>5.5885333333333165</v>
      </c>
      <c r="M996" s="33">
        <f>MA1SONY[[#This Row],[Abs Erorr 2]]/MA1SONY[[#This Row],[Adj Close]]</f>
        <v>3.369470693487206E-2</v>
      </c>
      <c r="N996" s="31">
        <f t="shared" si="79"/>
        <v>172.5462666666667</v>
      </c>
      <c r="O996" s="35">
        <f>MA1SONY[[#This Row],[Adj Close]]-MA1SONY[[#This Row],[6-MA]]</f>
        <v>-6.6883666666666954</v>
      </c>
      <c r="P996" s="18">
        <f>(MA1SONY[[#This Row],[Adj Close]]-N996)^2</f>
        <v>44.734248667778161</v>
      </c>
      <c r="Q996" s="18">
        <f>ABS(MA1SONY[[#This Row],[Erorr 3]])</f>
        <v>6.6883666666666954</v>
      </c>
      <c r="R996" s="36">
        <f>MA1SONY[[#This Row],[Abs Erorr 3]]/MA1SONY[[#This Row],[Adj Close]]</f>
        <v>4.0325885391450725E-2</v>
      </c>
    </row>
    <row r="997" spans="2:18">
      <c r="B997" s="26">
        <v>45226.291666666664</v>
      </c>
      <c r="C997" s="22">
        <v>167.1797</v>
      </c>
      <c r="D997" s="31">
        <f t="shared" si="76"/>
        <v>165.8579</v>
      </c>
      <c r="E997" s="32">
        <f>MA1SONY[[#This Row],[Adj Close]]-MA1SONY[[#This Row],[Naive Trend ]]</f>
        <v>1.3217999999999961</v>
      </c>
      <c r="F997" s="22">
        <f t="shared" si="75"/>
        <v>1.7471552399999897</v>
      </c>
      <c r="G997" s="22">
        <f>ABS(MA1SONY[[#This Row],[Erorr 1]])</f>
        <v>1.3217999999999961</v>
      </c>
      <c r="H997" s="33">
        <f>MA1SONY[[#This Row],[Abs Erorr 1]]/MA1SONY[[#This Row],[Adj Close]]</f>
        <v>7.906462327662964E-3</v>
      </c>
      <c r="I997" s="31">
        <f t="shared" si="78"/>
        <v>169.42236666666668</v>
      </c>
      <c r="J997" s="34">
        <f>(MA1SONY[[#This Row],[Adj Close]]-MA1SONY[[#This Row],[3-MA]])</f>
        <v>-2.242666666666679</v>
      </c>
      <c r="K997" s="18">
        <f t="shared" si="77"/>
        <v>5.0295537777778332</v>
      </c>
      <c r="L997" s="18">
        <f>ABS(MA1SONY[[#This Row],[Erorr 2]])</f>
        <v>2.242666666666679</v>
      </c>
      <c r="M997" s="33">
        <f>MA1SONY[[#This Row],[Abs Erorr 2]]/MA1SONY[[#This Row],[Adj Close]]</f>
        <v>1.3414706849376325E-2</v>
      </c>
      <c r="N997" s="31">
        <f t="shared" si="79"/>
        <v>171.06383333333335</v>
      </c>
      <c r="O997" s="35">
        <f>MA1SONY[[#This Row],[Adj Close]]-MA1SONY[[#This Row],[6-MA]]</f>
        <v>-3.8841333333333523</v>
      </c>
      <c r="P997" s="18">
        <f>(MA1SONY[[#This Row],[Adj Close]]-N997)^2</f>
        <v>15.086491751111259</v>
      </c>
      <c r="Q997" s="18">
        <f>ABS(MA1SONY[[#This Row],[Erorr 3]])</f>
        <v>3.8841333333333523</v>
      </c>
      <c r="R997" s="36">
        <f>MA1SONY[[#This Row],[Abs Erorr 3]]/MA1SONY[[#This Row],[Adj Close]]</f>
        <v>2.3233283307323511E-2</v>
      </c>
    </row>
    <row r="998" spans="2:18">
      <c r="B998" s="26">
        <v>45229.291666666664</v>
      </c>
      <c r="C998" s="22">
        <v>169.23679999999999</v>
      </c>
      <c r="D998" s="31">
        <f t="shared" si="76"/>
        <v>167.1797</v>
      </c>
      <c r="E998" s="32">
        <f>MA1SONY[[#This Row],[Adj Close]]-MA1SONY[[#This Row],[Naive Trend ]]</f>
        <v>2.0570999999999913</v>
      </c>
      <c r="F998" s="22">
        <f t="shared" si="75"/>
        <v>4.2316604099999644</v>
      </c>
      <c r="G998" s="22">
        <f>ABS(MA1SONY[[#This Row],[Erorr 1]])</f>
        <v>2.0570999999999913</v>
      </c>
      <c r="H998" s="33">
        <f>MA1SONY[[#This Row],[Abs Erorr 1]]/MA1SONY[[#This Row],[Adj Close]]</f>
        <v>1.2155157743469454E-2</v>
      </c>
      <c r="I998" s="31">
        <f t="shared" si="78"/>
        <v>167.69313333333332</v>
      </c>
      <c r="J998" s="34">
        <f>(MA1SONY[[#This Row],[Adj Close]]-MA1SONY[[#This Row],[3-MA]])</f>
        <v>1.5436666666666667</v>
      </c>
      <c r="K998" s="18">
        <f t="shared" si="77"/>
        <v>2.3829067777777779</v>
      </c>
      <c r="L998" s="18">
        <f>ABS(MA1SONY[[#This Row],[Erorr 2]])</f>
        <v>1.5436666666666667</v>
      </c>
      <c r="M998" s="33">
        <f>MA1SONY[[#This Row],[Abs Erorr 2]]/MA1SONY[[#This Row],[Adj Close]]</f>
        <v>9.1213416152200171E-3</v>
      </c>
      <c r="N998" s="31">
        <f t="shared" si="79"/>
        <v>169.86463333333333</v>
      </c>
      <c r="O998" s="35">
        <f>MA1SONY[[#This Row],[Adj Close]]-MA1SONY[[#This Row],[6-MA]]</f>
        <v>-0.62783333333334213</v>
      </c>
      <c r="P998" s="18">
        <f>(MA1SONY[[#This Row],[Adj Close]]-N998)^2</f>
        <v>0.39417469444445546</v>
      </c>
      <c r="Q998" s="18">
        <f>ABS(MA1SONY[[#This Row],[Erorr 3]])</f>
        <v>0.62783333333334213</v>
      </c>
      <c r="R998" s="36">
        <f>MA1SONY[[#This Row],[Abs Erorr 3]]/MA1SONY[[#This Row],[Adj Close]]</f>
        <v>3.7097920389261804E-3</v>
      </c>
    </row>
    <row r="999" spans="2:18">
      <c r="B999" s="26">
        <v>45230.291666666664</v>
      </c>
      <c r="C999" s="22">
        <v>169.7139</v>
      </c>
      <c r="D999" s="31">
        <f t="shared" si="76"/>
        <v>169.23679999999999</v>
      </c>
      <c r="E999" s="32">
        <f>MA1SONY[[#This Row],[Adj Close]]-MA1SONY[[#This Row],[Naive Trend ]]</f>
        <v>0.47710000000000719</v>
      </c>
      <c r="F999" s="22">
        <f t="shared" si="75"/>
        <v>0.22762441000000685</v>
      </c>
      <c r="G999" s="22">
        <f>ABS(MA1SONY[[#This Row],[Erorr 1]])</f>
        <v>0.47710000000000719</v>
      </c>
      <c r="H999" s="33">
        <f>MA1SONY[[#This Row],[Abs Erorr 1]]/MA1SONY[[#This Row],[Adj Close]]</f>
        <v>2.8112016752900454E-3</v>
      </c>
      <c r="I999" s="31">
        <f t="shared" si="78"/>
        <v>167.4248</v>
      </c>
      <c r="J999" s="34">
        <f>(MA1SONY[[#This Row],[Adj Close]]-MA1SONY[[#This Row],[3-MA]])</f>
        <v>2.2890999999999906</v>
      </c>
      <c r="K999" s="18">
        <f t="shared" si="77"/>
        <v>5.2399788099999567</v>
      </c>
      <c r="L999" s="18">
        <f>ABS(MA1SONY[[#This Row],[Erorr 2]])</f>
        <v>2.2890999999999906</v>
      </c>
      <c r="M999" s="33">
        <f>MA1SONY[[#This Row],[Abs Erorr 2]]/MA1SONY[[#This Row],[Adj Close]]</f>
        <v>1.3487993617493857E-2</v>
      </c>
      <c r="N999" s="31">
        <f t="shared" si="79"/>
        <v>169.43561666666668</v>
      </c>
      <c r="O999" s="35">
        <f>MA1SONY[[#This Row],[Adj Close]]-MA1SONY[[#This Row],[6-MA]]</f>
        <v>0.27828333333332012</v>
      </c>
      <c r="P999" s="18">
        <f>(MA1SONY[[#This Row],[Adj Close]]-N999)^2</f>
        <v>7.7441613611103757E-2</v>
      </c>
      <c r="Q999" s="18">
        <f>ABS(MA1SONY[[#This Row],[Erorr 3]])</f>
        <v>0.27828333333332012</v>
      </c>
      <c r="R999" s="36">
        <f>MA1SONY[[#This Row],[Abs Erorr 3]]/MA1SONY[[#This Row],[Adj Close]]</f>
        <v>1.6397203371869961E-3</v>
      </c>
    </row>
    <row r="1000" spans="2:18">
      <c r="B1000" s="26">
        <v>45231.291666666664</v>
      </c>
      <c r="C1000" s="22">
        <v>172.89410000000001</v>
      </c>
      <c r="D1000" s="31">
        <f t="shared" si="76"/>
        <v>169.7139</v>
      </c>
      <c r="E1000" s="32">
        <f>MA1SONY[[#This Row],[Adj Close]]-MA1SONY[[#This Row],[Naive Trend ]]</f>
        <v>3.1802000000000135</v>
      </c>
      <c r="F1000" s="22">
        <f t="shared" si="75"/>
        <v>10.113672040000086</v>
      </c>
      <c r="G1000" s="22">
        <f>ABS(MA1SONY[[#This Row],[Erorr 1]])</f>
        <v>3.1802000000000135</v>
      </c>
      <c r="H1000" s="33">
        <f>MA1SONY[[#This Row],[Abs Erorr 1]]/MA1SONY[[#This Row],[Adj Close]]</f>
        <v>1.8393918589471897E-2</v>
      </c>
      <c r="I1000" s="31">
        <f t="shared" si="78"/>
        <v>168.71013333333335</v>
      </c>
      <c r="J1000" s="34">
        <f>(MA1SONY[[#This Row],[Adj Close]]-MA1SONY[[#This Row],[3-MA]])</f>
        <v>4.1839666666666631</v>
      </c>
      <c r="K1000" s="18">
        <f t="shared" si="77"/>
        <v>17.505577067777747</v>
      </c>
      <c r="L1000" s="18">
        <f>ABS(MA1SONY[[#This Row],[Erorr 2]])</f>
        <v>4.1839666666666631</v>
      </c>
      <c r="M1000" s="33">
        <f>MA1SONY[[#This Row],[Abs Erorr 2]]/MA1SONY[[#This Row],[Adj Close]]</f>
        <v>2.4199591927466946E-2</v>
      </c>
      <c r="N1000" s="31">
        <f t="shared" si="79"/>
        <v>169.06625</v>
      </c>
      <c r="O1000" s="35">
        <f>MA1SONY[[#This Row],[Adj Close]]-MA1SONY[[#This Row],[6-MA]]</f>
        <v>3.8278500000000122</v>
      </c>
      <c r="P1000" s="18">
        <f>(MA1SONY[[#This Row],[Adj Close]]-N1000)^2</f>
        <v>14.652435622500093</v>
      </c>
      <c r="Q1000" s="18">
        <f>ABS(MA1SONY[[#This Row],[Erorr 3]])</f>
        <v>3.8278500000000122</v>
      </c>
      <c r="R1000" s="36">
        <f>MA1SONY[[#This Row],[Abs Erorr 3]]/MA1SONY[[#This Row],[Adj Close]]</f>
        <v>2.213985323964214E-2</v>
      </c>
    </row>
    <row r="1001" spans="2:18">
      <c r="B1001" s="26">
        <v>45232.291666666664</v>
      </c>
      <c r="C1001" s="22">
        <v>176.4718</v>
      </c>
      <c r="D1001" s="31">
        <f t="shared" si="76"/>
        <v>172.89410000000001</v>
      </c>
      <c r="E1001" s="32">
        <f>MA1SONY[[#This Row],[Adj Close]]-MA1SONY[[#This Row],[Naive Trend ]]</f>
        <v>3.577699999999993</v>
      </c>
      <c r="F1001" s="22">
        <f t="shared" si="75"/>
        <v>12.799937289999949</v>
      </c>
      <c r="G1001" s="22">
        <f>ABS(MA1SONY[[#This Row],[Erorr 1]])</f>
        <v>3.577699999999993</v>
      </c>
      <c r="H1001" s="33">
        <f>MA1SONY[[#This Row],[Abs Erorr 1]]/MA1SONY[[#This Row],[Adj Close]]</f>
        <v>2.0273494122006987E-2</v>
      </c>
      <c r="I1001" s="31">
        <f t="shared" si="78"/>
        <v>170.61493333333331</v>
      </c>
      <c r="J1001" s="34">
        <f>(MA1SONY[[#This Row],[Adj Close]]-MA1SONY[[#This Row],[3-MA]])</f>
        <v>5.85686666666669</v>
      </c>
      <c r="K1001" s="18">
        <f t="shared" si="77"/>
        <v>34.302887151111385</v>
      </c>
      <c r="L1001" s="18">
        <f>ABS(MA1SONY[[#This Row],[Erorr 2]])</f>
        <v>5.85686666666669</v>
      </c>
      <c r="M1001" s="33">
        <f>MA1SONY[[#This Row],[Abs Erorr 2]]/MA1SONY[[#This Row],[Adj Close]]</f>
        <v>3.3188683215486493E-2</v>
      </c>
      <c r="N1001" s="31">
        <f t="shared" si="79"/>
        <v>169.15403333333333</v>
      </c>
      <c r="O1001" s="35">
        <f>MA1SONY[[#This Row],[Adj Close]]-MA1SONY[[#This Row],[6-MA]]</f>
        <v>7.317766666666671</v>
      </c>
      <c r="P1001" s="18">
        <f>(MA1SONY[[#This Row],[Adj Close]]-N1001)^2</f>
        <v>53.549708987777841</v>
      </c>
      <c r="Q1001" s="18">
        <f>ABS(MA1SONY[[#This Row],[Erorr 3]])</f>
        <v>7.317766666666671</v>
      </c>
      <c r="R1001" s="36">
        <f>MA1SONY[[#This Row],[Abs Erorr 3]]/MA1SONY[[#This Row],[Adj Close]]</f>
        <v>4.1467059703967836E-2</v>
      </c>
    </row>
    <row r="1002" spans="2:18">
      <c r="B1002" s="26">
        <v>45233.291666666664</v>
      </c>
      <c r="C1002" s="22">
        <v>175.5575</v>
      </c>
      <c r="D1002" s="31">
        <f t="shared" si="76"/>
        <v>176.4718</v>
      </c>
      <c r="E1002" s="32">
        <f>MA1SONY[[#This Row],[Adj Close]]-MA1SONY[[#This Row],[Naive Trend ]]</f>
        <v>-0.91429999999999723</v>
      </c>
      <c r="F1002" s="22">
        <f t="shared" si="75"/>
        <v>0.83594448999999493</v>
      </c>
      <c r="G1002" s="22">
        <f>ABS(MA1SONY[[#This Row],[Erorr 1]])</f>
        <v>0.91429999999999723</v>
      </c>
      <c r="H1002" s="33">
        <f>MA1SONY[[#This Row],[Abs Erorr 1]]/MA1SONY[[#This Row],[Adj Close]]</f>
        <v>5.2079802913575163E-3</v>
      </c>
      <c r="I1002" s="31">
        <f t="shared" si="78"/>
        <v>173.0266</v>
      </c>
      <c r="J1002" s="34">
        <f>(MA1SONY[[#This Row],[Adj Close]]-MA1SONY[[#This Row],[3-MA]])</f>
        <v>2.5309000000000026</v>
      </c>
      <c r="K1002" s="18">
        <f t="shared" si="77"/>
        <v>6.4054548100000135</v>
      </c>
      <c r="L1002" s="18">
        <f>ABS(MA1SONY[[#This Row],[Erorr 2]])</f>
        <v>2.5309000000000026</v>
      </c>
      <c r="M1002" s="33">
        <f>MA1SONY[[#This Row],[Abs Erorr 2]]/MA1SONY[[#This Row],[Adj Close]]</f>
        <v>1.4416359312475984E-2</v>
      </c>
      <c r="N1002" s="31">
        <f t="shared" si="79"/>
        <v>170.22569999999999</v>
      </c>
      <c r="O1002" s="35">
        <f>MA1SONY[[#This Row],[Adj Close]]-MA1SONY[[#This Row],[6-MA]]</f>
        <v>5.3318000000000154</v>
      </c>
      <c r="P1002" s="18">
        <f>(MA1SONY[[#This Row],[Adj Close]]-N1002)^2</f>
        <v>28.428091240000164</v>
      </c>
      <c r="Q1002" s="18">
        <f>ABS(MA1SONY[[#This Row],[Erorr 3]])</f>
        <v>5.3318000000000154</v>
      </c>
      <c r="R1002" s="36">
        <f>MA1SONY[[#This Row],[Abs Erorr 3]]/MA1SONY[[#This Row],[Adj Close]]</f>
        <v>3.0370676274155278E-2</v>
      </c>
    </row>
    <row r="1003" spans="2:18">
      <c r="B1003" s="26">
        <v>45236.291666666664</v>
      </c>
      <c r="C1003" s="22">
        <v>178.1216</v>
      </c>
      <c r="D1003" s="31">
        <f t="shared" si="76"/>
        <v>175.5575</v>
      </c>
      <c r="E1003" s="32">
        <f>MA1SONY[[#This Row],[Adj Close]]-MA1SONY[[#This Row],[Naive Trend ]]</f>
        <v>2.5640999999999963</v>
      </c>
      <c r="F1003" s="22">
        <f t="shared" si="75"/>
        <v>6.5746088099999813</v>
      </c>
      <c r="G1003" s="22">
        <f>ABS(MA1SONY[[#This Row],[Erorr 1]])</f>
        <v>2.5640999999999963</v>
      </c>
      <c r="H1003" s="33">
        <f>MA1SONY[[#This Row],[Abs Erorr 1]]/MA1SONY[[#This Row],[Adj Close]]</f>
        <v>1.4395222140380482E-2</v>
      </c>
      <c r="I1003" s="31">
        <f t="shared" si="78"/>
        <v>174.97446666666667</v>
      </c>
      <c r="J1003" s="34">
        <f>(MA1SONY[[#This Row],[Adj Close]]-MA1SONY[[#This Row],[3-MA]])</f>
        <v>3.1471333333333291</v>
      </c>
      <c r="K1003" s="18">
        <f t="shared" si="77"/>
        <v>9.9044482177777518</v>
      </c>
      <c r="L1003" s="18">
        <f>ABS(MA1SONY[[#This Row],[Erorr 2]])</f>
        <v>3.1471333333333291</v>
      </c>
      <c r="M1003" s="33">
        <f>MA1SONY[[#This Row],[Abs Erorr 2]]/MA1SONY[[#This Row],[Adj Close]]</f>
        <v>1.766845420955869E-2</v>
      </c>
      <c r="N1003" s="31">
        <f t="shared" si="79"/>
        <v>171.84230000000002</v>
      </c>
      <c r="O1003" s="35">
        <f>MA1SONY[[#This Row],[Adj Close]]-MA1SONY[[#This Row],[6-MA]]</f>
        <v>6.2792999999999779</v>
      </c>
      <c r="P1003" s="18">
        <f>(MA1SONY[[#This Row],[Adj Close]]-N1003)^2</f>
        <v>39.429608489999723</v>
      </c>
      <c r="Q1003" s="18">
        <f>ABS(MA1SONY[[#This Row],[Erorr 3]])</f>
        <v>6.2792999999999779</v>
      </c>
      <c r="R1003" s="36">
        <f>MA1SONY[[#This Row],[Abs Erorr 3]]/MA1SONY[[#This Row],[Adj Close]]</f>
        <v>3.5252883423458906E-2</v>
      </c>
    </row>
    <row r="1004" spans="2:18">
      <c r="B1004" s="26">
        <v>45237.291666666664</v>
      </c>
      <c r="C1004" s="22">
        <v>180.69560000000001</v>
      </c>
      <c r="D1004" s="31">
        <f t="shared" si="76"/>
        <v>178.1216</v>
      </c>
      <c r="E1004" s="32">
        <f>MA1SONY[[#This Row],[Adj Close]]-MA1SONY[[#This Row],[Naive Trend ]]</f>
        <v>2.5740000000000123</v>
      </c>
      <c r="F1004" s="22">
        <f t="shared" si="75"/>
        <v>6.625476000000063</v>
      </c>
      <c r="G1004" s="22">
        <f>ABS(MA1SONY[[#This Row],[Erorr 1]])</f>
        <v>2.5740000000000123</v>
      </c>
      <c r="H1004" s="33">
        <f>MA1SONY[[#This Row],[Abs Erorr 1]]/MA1SONY[[#This Row],[Adj Close]]</f>
        <v>1.424495117756056E-2</v>
      </c>
      <c r="I1004" s="31">
        <f t="shared" si="78"/>
        <v>176.71696666666671</v>
      </c>
      <c r="J1004" s="34">
        <f>(MA1SONY[[#This Row],[Adj Close]]-MA1SONY[[#This Row],[3-MA]])</f>
        <v>3.9786333333333062</v>
      </c>
      <c r="K1004" s="18">
        <f t="shared" si="77"/>
        <v>15.829523201110895</v>
      </c>
      <c r="L1004" s="18">
        <f>ABS(MA1SONY[[#This Row],[Erorr 2]])</f>
        <v>3.9786333333333062</v>
      </c>
      <c r="M1004" s="33">
        <f>MA1SONY[[#This Row],[Abs Erorr 2]]/MA1SONY[[#This Row],[Adj Close]]</f>
        <v>2.2018429520881004E-2</v>
      </c>
      <c r="N1004" s="31">
        <f t="shared" si="79"/>
        <v>173.66594999999998</v>
      </c>
      <c r="O1004" s="35">
        <f>MA1SONY[[#This Row],[Adj Close]]-MA1SONY[[#This Row],[6-MA]]</f>
        <v>7.0296500000000322</v>
      </c>
      <c r="P1004" s="18">
        <f>(MA1SONY[[#This Row],[Adj Close]]-N1004)^2</f>
        <v>49.415979122500453</v>
      </c>
      <c r="Q1004" s="18">
        <f>ABS(MA1SONY[[#This Row],[Erorr 3]])</f>
        <v>7.0296500000000322</v>
      </c>
      <c r="R1004" s="36">
        <f>MA1SONY[[#This Row],[Abs Erorr 3]]/MA1SONY[[#This Row],[Adj Close]]</f>
        <v>3.8903271579385619E-2</v>
      </c>
    </row>
    <row r="1005" spans="2:18">
      <c r="B1005" s="26">
        <v>45238.291666666664</v>
      </c>
      <c r="C1005" s="22">
        <v>181.75890000000001</v>
      </c>
      <c r="D1005" s="31">
        <f t="shared" si="76"/>
        <v>180.69560000000001</v>
      </c>
      <c r="E1005" s="32">
        <f>MA1SONY[[#This Row],[Adj Close]]-MA1SONY[[#This Row],[Naive Trend ]]</f>
        <v>1.0632999999999981</v>
      </c>
      <c r="F1005" s="22">
        <f t="shared" si="75"/>
        <v>1.1306068899999961</v>
      </c>
      <c r="G1005" s="22">
        <f>ABS(MA1SONY[[#This Row],[Erorr 1]])</f>
        <v>1.0632999999999981</v>
      </c>
      <c r="H1005" s="33">
        <f>MA1SONY[[#This Row],[Abs Erorr 1]]/MA1SONY[[#This Row],[Adj Close]]</f>
        <v>5.8500574112189171E-3</v>
      </c>
      <c r="I1005" s="31">
        <f t="shared" si="78"/>
        <v>178.12490000000003</v>
      </c>
      <c r="J1005" s="34">
        <f>(MA1SONY[[#This Row],[Adj Close]]-MA1SONY[[#This Row],[3-MA]])</f>
        <v>3.6339999999999861</v>
      </c>
      <c r="K1005" s="18">
        <f t="shared" si="77"/>
        <v>13.205955999999899</v>
      </c>
      <c r="L1005" s="18">
        <f>ABS(MA1SONY[[#This Row],[Erorr 2]])</f>
        <v>3.6339999999999861</v>
      </c>
      <c r="M1005" s="33">
        <f>MA1SONY[[#This Row],[Abs Erorr 2]]/MA1SONY[[#This Row],[Adj Close]]</f>
        <v>1.9993518886832973E-2</v>
      </c>
      <c r="N1005" s="31">
        <f t="shared" si="79"/>
        <v>175.57575</v>
      </c>
      <c r="O1005" s="35">
        <f>MA1SONY[[#This Row],[Adj Close]]-MA1SONY[[#This Row],[6-MA]]</f>
        <v>6.1831500000000119</v>
      </c>
      <c r="P1005" s="18">
        <f>(MA1SONY[[#This Row],[Adj Close]]-N1005)^2</f>
        <v>38.231343922500145</v>
      </c>
      <c r="Q1005" s="18">
        <f>ABS(MA1SONY[[#This Row],[Erorr 3]])</f>
        <v>6.1831500000000119</v>
      </c>
      <c r="R1005" s="36">
        <f>MA1SONY[[#This Row],[Abs Erorr 3]]/MA1SONY[[#This Row],[Adj Close]]</f>
        <v>3.4018416704766651E-2</v>
      </c>
    </row>
    <row r="1006" spans="2:18">
      <c r="B1006" s="26">
        <v>45239.291666666664</v>
      </c>
      <c r="C1006" s="22">
        <v>181.28190000000001</v>
      </c>
      <c r="D1006" s="31">
        <f t="shared" si="76"/>
        <v>181.75890000000001</v>
      </c>
      <c r="E1006" s="32">
        <f>MA1SONY[[#This Row],[Adj Close]]-MA1SONY[[#This Row],[Naive Trend ]]</f>
        <v>-0.47700000000000387</v>
      </c>
      <c r="F1006" s="22">
        <f t="shared" si="75"/>
        <v>0.2275290000000037</v>
      </c>
      <c r="G1006" s="22">
        <f>ABS(MA1SONY[[#This Row],[Erorr 1]])</f>
        <v>0.47700000000000387</v>
      </c>
      <c r="H1006" s="33">
        <f>MA1SONY[[#This Row],[Abs Erorr 1]]/MA1SONY[[#This Row],[Adj Close]]</f>
        <v>2.6312610359887217E-3</v>
      </c>
      <c r="I1006" s="31">
        <f t="shared" si="78"/>
        <v>180.19203333333334</v>
      </c>
      <c r="J1006" s="34">
        <f>(MA1SONY[[#This Row],[Adj Close]]-MA1SONY[[#This Row],[3-MA]])</f>
        <v>1.0898666666666657</v>
      </c>
      <c r="K1006" s="18">
        <f t="shared" si="77"/>
        <v>1.187809351111109</v>
      </c>
      <c r="L1006" s="18">
        <f>ABS(MA1SONY[[#This Row],[Erorr 2]])</f>
        <v>1.0898666666666657</v>
      </c>
      <c r="M1006" s="33">
        <f>MA1SONY[[#This Row],[Abs Erorr 2]]/MA1SONY[[#This Row],[Adj Close]]</f>
        <v>6.0119993593771119E-3</v>
      </c>
      <c r="N1006" s="31">
        <f t="shared" si="79"/>
        <v>177.58325000000002</v>
      </c>
      <c r="O1006" s="35">
        <f>MA1SONY[[#This Row],[Adj Close]]-MA1SONY[[#This Row],[6-MA]]</f>
        <v>3.6986499999999864</v>
      </c>
      <c r="P1006" s="18">
        <f>(MA1SONY[[#This Row],[Adj Close]]-N1006)^2</f>
        <v>13.6800118224999</v>
      </c>
      <c r="Q1006" s="18">
        <f>ABS(MA1SONY[[#This Row],[Erorr 3]])</f>
        <v>3.6986499999999864</v>
      </c>
      <c r="R1006" s="36">
        <f>MA1SONY[[#This Row],[Abs Erorr 3]]/MA1SONY[[#This Row],[Adj Close]]</f>
        <v>2.0402753942892184E-2</v>
      </c>
    </row>
    <row r="1007" spans="2:18">
      <c r="B1007" s="26">
        <v>45240.291666666664</v>
      </c>
      <c r="C1007" s="22">
        <v>185.4913</v>
      </c>
      <c r="D1007" s="31">
        <f t="shared" si="76"/>
        <v>181.28190000000001</v>
      </c>
      <c r="E1007" s="32">
        <f>MA1SONY[[#This Row],[Adj Close]]-MA1SONY[[#This Row],[Naive Trend ]]</f>
        <v>4.209399999999988</v>
      </c>
      <c r="F1007" s="22">
        <f t="shared" si="75"/>
        <v>17.719048359999899</v>
      </c>
      <c r="G1007" s="22">
        <f>ABS(MA1SONY[[#This Row],[Erorr 1]])</f>
        <v>4.209399999999988</v>
      </c>
      <c r="H1007" s="33">
        <f>MA1SONY[[#This Row],[Abs Erorr 1]]/MA1SONY[[#This Row],[Adj Close]]</f>
        <v>2.2693247607839227E-2</v>
      </c>
      <c r="I1007" s="31">
        <f t="shared" si="78"/>
        <v>181.24546666666666</v>
      </c>
      <c r="J1007" s="34">
        <f>(MA1SONY[[#This Row],[Adj Close]]-MA1SONY[[#This Row],[3-MA]])</f>
        <v>4.2458333333333371</v>
      </c>
      <c r="K1007" s="18">
        <f t="shared" si="77"/>
        <v>18.027100694444478</v>
      </c>
      <c r="L1007" s="18">
        <f>ABS(MA1SONY[[#This Row],[Erorr 2]])</f>
        <v>4.2458333333333371</v>
      </c>
      <c r="M1007" s="33">
        <f>MA1SONY[[#This Row],[Abs Erorr 2]]/MA1SONY[[#This Row],[Adj Close]]</f>
        <v>2.2889662929384491E-2</v>
      </c>
      <c r="N1007" s="31">
        <f t="shared" si="79"/>
        <v>178.98121666666668</v>
      </c>
      <c r="O1007" s="35">
        <f>MA1SONY[[#This Row],[Adj Close]]-MA1SONY[[#This Row],[6-MA]]</f>
        <v>6.5100833333333128</v>
      </c>
      <c r="P1007" s="18">
        <f>(MA1SONY[[#This Row],[Adj Close]]-N1007)^2</f>
        <v>42.381185006944179</v>
      </c>
      <c r="Q1007" s="18">
        <f>ABS(MA1SONY[[#This Row],[Erorr 3]])</f>
        <v>6.5100833333333128</v>
      </c>
      <c r="R1007" s="36">
        <f>MA1SONY[[#This Row],[Abs Erorr 3]]/MA1SONY[[#This Row],[Adj Close]]</f>
        <v>3.5096434891196043E-2</v>
      </c>
    </row>
    <row r="1008" spans="2:18">
      <c r="B1008" s="26">
        <v>45243.291666666664</v>
      </c>
      <c r="C1008" s="22">
        <v>183.8991</v>
      </c>
      <c r="D1008" s="31">
        <f t="shared" si="76"/>
        <v>185.4913</v>
      </c>
      <c r="E1008" s="32">
        <f>MA1SONY[[#This Row],[Adj Close]]-MA1SONY[[#This Row],[Naive Trend ]]</f>
        <v>-1.5921999999999912</v>
      </c>
      <c r="F1008" s="22">
        <f t="shared" si="75"/>
        <v>2.5351008399999717</v>
      </c>
      <c r="G1008" s="22">
        <f>ABS(MA1SONY[[#This Row],[Erorr 1]])</f>
        <v>1.5921999999999912</v>
      </c>
      <c r="H1008" s="33">
        <f>MA1SONY[[#This Row],[Abs Erorr 1]]/MA1SONY[[#This Row],[Adj Close]]</f>
        <v>8.6580086580086094E-3</v>
      </c>
      <c r="I1008" s="31">
        <f t="shared" si="78"/>
        <v>182.84403333333333</v>
      </c>
      <c r="J1008" s="34">
        <f>(MA1SONY[[#This Row],[Adj Close]]-MA1SONY[[#This Row],[3-MA]])</f>
        <v>1.0550666666666757</v>
      </c>
      <c r="K1008" s="18">
        <f t="shared" si="77"/>
        <v>1.1131656711111302</v>
      </c>
      <c r="L1008" s="18">
        <f>ABS(MA1SONY[[#This Row],[Erorr 2]])</f>
        <v>1.0550666666666757</v>
      </c>
      <c r="M1008" s="33">
        <f>MA1SONY[[#This Row],[Abs Erorr 2]]/MA1SONY[[#This Row],[Adj Close]]</f>
        <v>5.7372040791209729E-3</v>
      </c>
      <c r="N1008" s="31">
        <f t="shared" si="79"/>
        <v>180.48446666666666</v>
      </c>
      <c r="O1008" s="35">
        <f>MA1SONY[[#This Row],[Adj Close]]-MA1SONY[[#This Row],[6-MA]]</f>
        <v>3.4146333333333416</v>
      </c>
      <c r="P1008" s="18">
        <f>(MA1SONY[[#This Row],[Adj Close]]-N1008)^2</f>
        <v>11.659720801111169</v>
      </c>
      <c r="Q1008" s="18">
        <f>ABS(MA1SONY[[#This Row],[Erorr 3]])</f>
        <v>3.4146333333333416</v>
      </c>
      <c r="R1008" s="36">
        <f>MA1SONY[[#This Row],[Abs Erorr 3]]/MA1SONY[[#This Row],[Adj Close]]</f>
        <v>1.8567971965786356E-2</v>
      </c>
    </row>
    <row r="1009" spans="2:18">
      <c r="B1009" s="26">
        <v>45244.291666666664</v>
      </c>
      <c r="C1009" s="22">
        <v>186.52619999999999</v>
      </c>
      <c r="D1009" s="31">
        <f t="shared" si="76"/>
        <v>183.8991</v>
      </c>
      <c r="E1009" s="32">
        <f>MA1SONY[[#This Row],[Adj Close]]-MA1SONY[[#This Row],[Naive Trend ]]</f>
        <v>2.6270999999999844</v>
      </c>
      <c r="F1009" s="22">
        <f t="shared" si="75"/>
        <v>6.9016544099999182</v>
      </c>
      <c r="G1009" s="22">
        <f>ABS(MA1SONY[[#This Row],[Erorr 1]])</f>
        <v>2.6270999999999844</v>
      </c>
      <c r="H1009" s="33">
        <f>MA1SONY[[#This Row],[Abs Erorr 1]]/MA1SONY[[#This Row],[Adj Close]]</f>
        <v>1.4084348472225268E-2</v>
      </c>
      <c r="I1009" s="31">
        <f t="shared" si="78"/>
        <v>183.55743333333331</v>
      </c>
      <c r="J1009" s="34">
        <f>(MA1SONY[[#This Row],[Adj Close]]-MA1SONY[[#This Row],[3-MA]])</f>
        <v>2.9687666666666814</v>
      </c>
      <c r="K1009" s="18">
        <f t="shared" si="77"/>
        <v>8.8135755211111988</v>
      </c>
      <c r="L1009" s="18">
        <f>ABS(MA1SONY[[#This Row],[Erorr 2]])</f>
        <v>2.9687666666666814</v>
      </c>
      <c r="M1009" s="33">
        <f>MA1SONY[[#This Row],[Abs Erorr 2]]/MA1SONY[[#This Row],[Adj Close]]</f>
        <v>1.591608399606426E-2</v>
      </c>
      <c r="N1009" s="31">
        <f t="shared" si="79"/>
        <v>181.87473333333332</v>
      </c>
      <c r="O1009" s="35">
        <f>MA1SONY[[#This Row],[Adj Close]]-MA1SONY[[#This Row],[6-MA]]</f>
        <v>4.6514666666666642</v>
      </c>
      <c r="P1009" s="18">
        <f>(MA1SONY[[#This Row],[Adj Close]]-N1009)^2</f>
        <v>21.636142151111088</v>
      </c>
      <c r="Q1009" s="18">
        <f>ABS(MA1SONY[[#This Row],[Erorr 3]])</f>
        <v>4.6514666666666642</v>
      </c>
      <c r="R1009" s="36">
        <f>MA1SONY[[#This Row],[Abs Erorr 3]]/MA1SONY[[#This Row],[Adj Close]]</f>
        <v>2.4937336774494223E-2</v>
      </c>
    </row>
    <row r="1010" spans="2:18">
      <c r="B1010" s="26">
        <v>45245.291666666664</v>
      </c>
      <c r="C1010" s="22">
        <v>187.0934</v>
      </c>
      <c r="D1010" s="31">
        <f t="shared" si="76"/>
        <v>186.52619999999999</v>
      </c>
      <c r="E1010" s="32">
        <f>MA1SONY[[#This Row],[Adj Close]]-MA1SONY[[#This Row],[Naive Trend ]]</f>
        <v>0.56720000000001392</v>
      </c>
      <c r="F1010" s="22">
        <f t="shared" si="75"/>
        <v>0.3217158400000158</v>
      </c>
      <c r="G1010" s="22">
        <f>ABS(MA1SONY[[#This Row],[Erorr 1]])</f>
        <v>0.56720000000001392</v>
      </c>
      <c r="H1010" s="33">
        <f>MA1SONY[[#This Row],[Abs Erorr 1]]/MA1SONY[[#This Row],[Adj Close]]</f>
        <v>3.0316408809718241E-3</v>
      </c>
      <c r="I1010" s="31">
        <f t="shared" si="78"/>
        <v>185.30553333333333</v>
      </c>
      <c r="J1010" s="34">
        <f>(MA1SONY[[#This Row],[Adj Close]]-MA1SONY[[#This Row],[3-MA]])</f>
        <v>1.7878666666666732</v>
      </c>
      <c r="K1010" s="18">
        <f t="shared" si="77"/>
        <v>3.1964672177778009</v>
      </c>
      <c r="L1010" s="18">
        <f>ABS(MA1SONY[[#This Row],[Erorr 2]])</f>
        <v>1.7878666666666732</v>
      </c>
      <c r="M1010" s="33">
        <f>MA1SONY[[#This Row],[Abs Erorr 2]]/MA1SONY[[#This Row],[Adj Close]]</f>
        <v>9.5560114181829671E-3</v>
      </c>
      <c r="N1010" s="31">
        <f t="shared" si="79"/>
        <v>183.27549999999999</v>
      </c>
      <c r="O1010" s="35">
        <f>MA1SONY[[#This Row],[Adj Close]]-MA1SONY[[#This Row],[6-MA]]</f>
        <v>3.8179000000000087</v>
      </c>
      <c r="P1010" s="18">
        <f>(MA1SONY[[#This Row],[Adj Close]]-N1010)^2</f>
        <v>14.576360410000067</v>
      </c>
      <c r="Q1010" s="18">
        <f>ABS(MA1SONY[[#This Row],[Erorr 3]])</f>
        <v>3.8179000000000087</v>
      </c>
      <c r="R1010" s="36">
        <f>MA1SONY[[#This Row],[Abs Erorr 3]]/MA1SONY[[#This Row],[Adj Close]]</f>
        <v>2.0406385259982493E-2</v>
      </c>
    </row>
    <row r="1011" spans="2:18">
      <c r="B1011" s="26">
        <v>45246.291666666664</v>
      </c>
      <c r="C1011" s="22">
        <v>188.7851</v>
      </c>
      <c r="D1011" s="31">
        <f t="shared" si="76"/>
        <v>187.0934</v>
      </c>
      <c r="E1011" s="32">
        <f>MA1SONY[[#This Row],[Adj Close]]-MA1SONY[[#This Row],[Naive Trend ]]</f>
        <v>1.6916999999999973</v>
      </c>
      <c r="F1011" s="22">
        <f t="shared" si="75"/>
        <v>2.8618488899999908</v>
      </c>
      <c r="G1011" s="22">
        <f>ABS(MA1SONY[[#This Row],[Erorr 1]])</f>
        <v>1.6916999999999973</v>
      </c>
      <c r="H1011" s="33">
        <f>MA1SONY[[#This Row],[Abs Erorr 1]]/MA1SONY[[#This Row],[Adj Close]]</f>
        <v>8.9609826199207321E-3</v>
      </c>
      <c r="I1011" s="31">
        <f t="shared" si="78"/>
        <v>185.83956666666666</v>
      </c>
      <c r="J1011" s="34">
        <f>(MA1SONY[[#This Row],[Adj Close]]-MA1SONY[[#This Row],[3-MA]])</f>
        <v>2.9455333333333442</v>
      </c>
      <c r="K1011" s="18">
        <f t="shared" si="77"/>
        <v>8.6761666177778416</v>
      </c>
      <c r="L1011" s="18">
        <f>ABS(MA1SONY[[#This Row],[Erorr 2]])</f>
        <v>2.9455333333333442</v>
      </c>
      <c r="M1011" s="33">
        <f>MA1SONY[[#This Row],[Abs Erorr 2]]/MA1SONY[[#This Row],[Adj Close]]</f>
        <v>1.5602573155049548E-2</v>
      </c>
      <c r="N1011" s="31">
        <f t="shared" si="79"/>
        <v>184.34180000000001</v>
      </c>
      <c r="O1011" s="35">
        <f>MA1SONY[[#This Row],[Adj Close]]-MA1SONY[[#This Row],[6-MA]]</f>
        <v>4.4432999999999936</v>
      </c>
      <c r="P1011" s="18">
        <f>(MA1SONY[[#This Row],[Adj Close]]-N1011)^2</f>
        <v>19.742914889999945</v>
      </c>
      <c r="Q1011" s="18">
        <f>ABS(MA1SONY[[#This Row],[Erorr 3]])</f>
        <v>4.4432999999999936</v>
      </c>
      <c r="R1011" s="36">
        <f>MA1SONY[[#This Row],[Abs Erorr 3]]/MA1SONY[[#This Row],[Adj Close]]</f>
        <v>2.3536285437780809E-2</v>
      </c>
    </row>
    <row r="1012" spans="2:18">
      <c r="B1012" s="26">
        <v>45247.291666666664</v>
      </c>
      <c r="C1012" s="22">
        <v>188.76519999999999</v>
      </c>
      <c r="D1012" s="31">
        <f t="shared" si="76"/>
        <v>188.7851</v>
      </c>
      <c r="E1012" s="32">
        <f>MA1SONY[[#This Row],[Adj Close]]-MA1SONY[[#This Row],[Naive Trend ]]</f>
        <v>-1.9900000000006912E-2</v>
      </c>
      <c r="F1012" s="22">
        <f t="shared" si="75"/>
        <v>3.9601000000027509E-4</v>
      </c>
      <c r="G1012" s="22">
        <f>ABS(MA1SONY[[#This Row],[Erorr 1]])</f>
        <v>1.9900000000006912E-2</v>
      </c>
      <c r="H1012" s="33">
        <f>MA1SONY[[#This Row],[Abs Erorr 1]]/MA1SONY[[#This Row],[Adj Close]]</f>
        <v>1.0542197396557688E-4</v>
      </c>
      <c r="I1012" s="31">
        <f t="shared" si="78"/>
        <v>187.46823333333336</v>
      </c>
      <c r="J1012" s="34">
        <f>(MA1SONY[[#This Row],[Adj Close]]-MA1SONY[[#This Row],[3-MA]])</f>
        <v>1.2969666666666342</v>
      </c>
      <c r="K1012" s="18">
        <f t="shared" si="77"/>
        <v>1.6821225344443602</v>
      </c>
      <c r="L1012" s="18">
        <f>ABS(MA1SONY[[#This Row],[Erorr 2]])</f>
        <v>1.2969666666666342</v>
      </c>
      <c r="M1012" s="33">
        <f>MA1SONY[[#This Row],[Abs Erorr 2]]/MA1SONY[[#This Row],[Adj Close]]</f>
        <v>6.8707932747489172E-3</v>
      </c>
      <c r="N1012" s="31">
        <f t="shared" si="79"/>
        <v>185.51283333333333</v>
      </c>
      <c r="O1012" s="35">
        <f>MA1SONY[[#This Row],[Adj Close]]-MA1SONY[[#This Row],[6-MA]]</f>
        <v>3.25236666666666</v>
      </c>
      <c r="P1012" s="18">
        <f>(MA1SONY[[#This Row],[Adj Close]]-N1012)^2</f>
        <v>10.577888934444401</v>
      </c>
      <c r="Q1012" s="18">
        <f>ABS(MA1SONY[[#This Row],[Erorr 3]])</f>
        <v>3.25236666666666</v>
      </c>
      <c r="R1012" s="36">
        <f>MA1SONY[[#This Row],[Abs Erorr 3]]/MA1SONY[[#This Row],[Adj Close]]</f>
        <v>1.7229694173855458E-2</v>
      </c>
    </row>
    <row r="1013" spans="2:18">
      <c r="B1013" s="26">
        <v>45250.291666666664</v>
      </c>
      <c r="C1013" s="22">
        <v>190.51660000000001</v>
      </c>
      <c r="D1013" s="31">
        <f t="shared" si="76"/>
        <v>188.76519999999999</v>
      </c>
      <c r="E1013" s="32">
        <f>MA1SONY[[#This Row],[Adj Close]]-MA1SONY[[#This Row],[Naive Trend ]]</f>
        <v>1.7514000000000181</v>
      </c>
      <c r="F1013" s="22">
        <f t="shared" si="75"/>
        <v>3.0674019600000633</v>
      </c>
      <c r="G1013" s="22">
        <f>ABS(MA1SONY[[#This Row],[Erorr 1]])</f>
        <v>1.7514000000000181</v>
      </c>
      <c r="H1013" s="33">
        <f>MA1SONY[[#This Row],[Abs Erorr 1]]/MA1SONY[[#This Row],[Adj Close]]</f>
        <v>9.1928997263231553E-3</v>
      </c>
      <c r="I1013" s="31">
        <f t="shared" si="78"/>
        <v>188.21456666666668</v>
      </c>
      <c r="J1013" s="34">
        <f>(MA1SONY[[#This Row],[Adj Close]]-MA1SONY[[#This Row],[3-MA]])</f>
        <v>2.3020333333333269</v>
      </c>
      <c r="K1013" s="18">
        <f t="shared" si="77"/>
        <v>5.2993574677777486</v>
      </c>
      <c r="L1013" s="18">
        <f>ABS(MA1SONY[[#This Row],[Erorr 2]])</f>
        <v>2.3020333333333269</v>
      </c>
      <c r="M1013" s="33">
        <f>MA1SONY[[#This Row],[Abs Erorr 2]]/MA1SONY[[#This Row],[Adj Close]]</f>
        <v>1.208311156788084E-2</v>
      </c>
      <c r="N1013" s="31">
        <f t="shared" si="79"/>
        <v>186.76005000000001</v>
      </c>
      <c r="O1013" s="35">
        <f>MA1SONY[[#This Row],[Adj Close]]-MA1SONY[[#This Row],[6-MA]]</f>
        <v>3.7565500000000043</v>
      </c>
      <c r="P1013" s="18">
        <f>(MA1SONY[[#This Row],[Adj Close]]-N1013)^2</f>
        <v>14.111667902500033</v>
      </c>
      <c r="Q1013" s="18">
        <f>ABS(MA1SONY[[#This Row],[Erorr 3]])</f>
        <v>3.7565500000000043</v>
      </c>
      <c r="R1013" s="36">
        <f>MA1SONY[[#This Row],[Abs Erorr 3]]/MA1SONY[[#This Row],[Adj Close]]</f>
        <v>1.9717704389013893E-2</v>
      </c>
    </row>
    <row r="1014" spans="2:18">
      <c r="B1014" s="26">
        <v>45251.291666666664</v>
      </c>
      <c r="C1014" s="22">
        <v>189.7106</v>
      </c>
      <c r="D1014" s="31">
        <f t="shared" si="76"/>
        <v>190.51660000000001</v>
      </c>
      <c r="E1014" s="32">
        <f>MA1SONY[[#This Row],[Adj Close]]-MA1SONY[[#This Row],[Naive Trend ]]</f>
        <v>-0.8060000000000116</v>
      </c>
      <c r="F1014" s="22">
        <f t="shared" si="75"/>
        <v>0.64963600000001864</v>
      </c>
      <c r="G1014" s="22">
        <f>ABS(MA1SONY[[#This Row],[Erorr 1]])</f>
        <v>0.8060000000000116</v>
      </c>
      <c r="H1014" s="33">
        <f>MA1SONY[[#This Row],[Abs Erorr 1]]/MA1SONY[[#This Row],[Adj Close]]</f>
        <v>4.2485765160197248E-3</v>
      </c>
      <c r="I1014" s="31">
        <f t="shared" si="78"/>
        <v>189.35563333333334</v>
      </c>
      <c r="J1014" s="34">
        <f>(MA1SONY[[#This Row],[Adj Close]]-MA1SONY[[#This Row],[3-MA]])</f>
        <v>0.35496666666665533</v>
      </c>
      <c r="K1014" s="18">
        <f t="shared" si="77"/>
        <v>0.1260013344444364</v>
      </c>
      <c r="L1014" s="18">
        <f>ABS(MA1SONY[[#This Row],[Erorr 2]])</f>
        <v>0.35496666666665533</v>
      </c>
      <c r="M1014" s="33">
        <f>MA1SONY[[#This Row],[Abs Erorr 2]]/MA1SONY[[#This Row],[Adj Close]]</f>
        <v>1.8710955880517765E-3</v>
      </c>
      <c r="N1014" s="31">
        <f t="shared" si="79"/>
        <v>187.59759999999997</v>
      </c>
      <c r="O1014" s="35">
        <f>MA1SONY[[#This Row],[Adj Close]]-MA1SONY[[#This Row],[6-MA]]</f>
        <v>2.113000000000028</v>
      </c>
      <c r="P1014" s="18">
        <f>(MA1SONY[[#This Row],[Adj Close]]-N1014)^2</f>
        <v>4.4647690000001186</v>
      </c>
      <c r="Q1014" s="18">
        <f>ABS(MA1SONY[[#This Row],[Erorr 3]])</f>
        <v>2.113000000000028</v>
      </c>
      <c r="R1014" s="36">
        <f>MA1SONY[[#This Row],[Abs Erorr 3]]/MA1SONY[[#This Row],[Adj Close]]</f>
        <v>1.1138017591004551E-2</v>
      </c>
    </row>
    <row r="1015" spans="2:18">
      <c r="B1015" s="26">
        <v>45252.291666666664</v>
      </c>
      <c r="C1015" s="22">
        <v>190.37729999999999</v>
      </c>
      <c r="D1015" s="31">
        <f t="shared" si="76"/>
        <v>189.7106</v>
      </c>
      <c r="E1015" s="32">
        <f>MA1SONY[[#This Row],[Adj Close]]-MA1SONY[[#This Row],[Naive Trend ]]</f>
        <v>0.66669999999999163</v>
      </c>
      <c r="F1015" s="22">
        <f t="shared" si="75"/>
        <v>0.44448888999998887</v>
      </c>
      <c r="G1015" s="22">
        <f>ABS(MA1SONY[[#This Row],[Erorr 1]])</f>
        <v>0.66669999999999163</v>
      </c>
      <c r="H1015" s="33">
        <f>MA1SONY[[#This Row],[Abs Erorr 1]]/MA1SONY[[#This Row],[Adj Close]]</f>
        <v>3.5019931472922016E-3</v>
      </c>
      <c r="I1015" s="31">
        <f t="shared" si="78"/>
        <v>189.66413333333333</v>
      </c>
      <c r="J1015" s="34">
        <f>(MA1SONY[[#This Row],[Adj Close]]-MA1SONY[[#This Row],[3-MA]])</f>
        <v>0.71316666666666606</v>
      </c>
      <c r="K1015" s="18">
        <f t="shared" si="77"/>
        <v>0.50860669444444362</v>
      </c>
      <c r="L1015" s="18">
        <f>ABS(MA1SONY[[#This Row],[Erorr 2]])</f>
        <v>0.71316666666666606</v>
      </c>
      <c r="M1015" s="33">
        <f>MA1SONY[[#This Row],[Abs Erorr 2]]/MA1SONY[[#This Row],[Adj Close]]</f>
        <v>3.7460698658225854E-3</v>
      </c>
      <c r="N1015" s="31">
        <f t="shared" si="79"/>
        <v>188.56618333333336</v>
      </c>
      <c r="O1015" s="35">
        <f>MA1SONY[[#This Row],[Adj Close]]-MA1SONY[[#This Row],[6-MA]]</f>
        <v>1.811116666666635</v>
      </c>
      <c r="P1015" s="18">
        <f>(MA1SONY[[#This Row],[Adj Close]]-N1015)^2</f>
        <v>3.2801435802776631</v>
      </c>
      <c r="Q1015" s="18">
        <f>ABS(MA1SONY[[#This Row],[Erorr 3]])</f>
        <v>1.811116666666635</v>
      </c>
      <c r="R1015" s="36">
        <f>MA1SONY[[#This Row],[Abs Erorr 3]]/MA1SONY[[#This Row],[Adj Close]]</f>
        <v>9.513301568341577E-3</v>
      </c>
    </row>
    <row r="1016" spans="2:18">
      <c r="B1016" s="26">
        <v>45254.291666666664</v>
      </c>
      <c r="C1016" s="22">
        <v>189.04390000000001</v>
      </c>
      <c r="D1016" s="31">
        <f t="shared" si="76"/>
        <v>190.37729999999999</v>
      </c>
      <c r="E1016" s="32">
        <f>MA1SONY[[#This Row],[Adj Close]]-MA1SONY[[#This Row],[Naive Trend ]]</f>
        <v>-1.3333999999999833</v>
      </c>
      <c r="F1016" s="22">
        <f t="shared" si="75"/>
        <v>1.7779555599999555</v>
      </c>
      <c r="G1016" s="22">
        <f>ABS(MA1SONY[[#This Row],[Erorr 1]])</f>
        <v>1.3333999999999833</v>
      </c>
      <c r="H1016" s="33">
        <f>MA1SONY[[#This Row],[Abs Erorr 1]]/MA1SONY[[#This Row],[Adj Close]]</f>
        <v>7.0533881283658621E-3</v>
      </c>
      <c r="I1016" s="31">
        <f t="shared" si="78"/>
        <v>190.20150000000001</v>
      </c>
      <c r="J1016" s="34">
        <f>(MA1SONY[[#This Row],[Adj Close]]-MA1SONY[[#This Row],[3-MA]])</f>
        <v>-1.1576000000000022</v>
      </c>
      <c r="K1016" s="18">
        <f t="shared" si="77"/>
        <v>1.3400377600000051</v>
      </c>
      <c r="L1016" s="18">
        <f>ABS(MA1SONY[[#This Row],[Erorr 2]])</f>
        <v>1.1576000000000022</v>
      </c>
      <c r="M1016" s="33">
        <f>MA1SONY[[#This Row],[Abs Erorr 2]]/MA1SONY[[#This Row],[Adj Close]]</f>
        <v>6.1234454007772915E-3</v>
      </c>
      <c r="N1016" s="31">
        <f t="shared" si="79"/>
        <v>189.20803333333333</v>
      </c>
      <c r="O1016" s="35">
        <f>MA1SONY[[#This Row],[Adj Close]]-MA1SONY[[#This Row],[6-MA]]</f>
        <v>-0.16413333333332503</v>
      </c>
      <c r="P1016" s="18">
        <f>(MA1SONY[[#This Row],[Adj Close]]-N1016)^2</f>
        <v>2.6939751111108384E-2</v>
      </c>
      <c r="Q1016" s="18">
        <f>ABS(MA1SONY[[#This Row],[Erorr 3]])</f>
        <v>0.16413333333332503</v>
      </c>
      <c r="R1016" s="36">
        <f>MA1SONY[[#This Row],[Abs Erorr 3]]/MA1SONY[[#This Row],[Adj Close]]</f>
        <v>8.6822866716844622E-4</v>
      </c>
    </row>
    <row r="1017" spans="2:18">
      <c r="B1017" s="26">
        <v>45257.291666666664</v>
      </c>
      <c r="C1017" s="22">
        <v>188.8647</v>
      </c>
      <c r="D1017" s="31">
        <f t="shared" si="76"/>
        <v>189.04390000000001</v>
      </c>
      <c r="E1017" s="32">
        <f>MA1SONY[[#This Row],[Adj Close]]-MA1SONY[[#This Row],[Naive Trend ]]</f>
        <v>-0.17920000000000869</v>
      </c>
      <c r="F1017" s="22">
        <f t="shared" si="75"/>
        <v>3.2112640000003113E-2</v>
      </c>
      <c r="G1017" s="22">
        <f>ABS(MA1SONY[[#This Row],[Erorr 1]])</f>
        <v>0.17920000000000869</v>
      </c>
      <c r="H1017" s="33">
        <f>MA1SONY[[#This Row],[Abs Erorr 1]]/MA1SONY[[#This Row],[Adj Close]]</f>
        <v>9.4882738807203616E-4</v>
      </c>
      <c r="I1017" s="31">
        <f t="shared" si="78"/>
        <v>189.7106</v>
      </c>
      <c r="J1017" s="34">
        <f>(MA1SONY[[#This Row],[Adj Close]]-MA1SONY[[#This Row],[3-MA]])</f>
        <v>-0.84590000000000032</v>
      </c>
      <c r="K1017" s="18">
        <f t="shared" si="77"/>
        <v>0.71554681000000053</v>
      </c>
      <c r="L1017" s="18">
        <f>ABS(MA1SONY[[#This Row],[Erorr 2]])</f>
        <v>0.84590000000000032</v>
      </c>
      <c r="M1017" s="33">
        <f>MA1SONY[[#This Row],[Abs Erorr 2]]/MA1SONY[[#This Row],[Adj Close]]</f>
        <v>4.478867676172415E-3</v>
      </c>
      <c r="N1017" s="31">
        <f t="shared" si="79"/>
        <v>189.53311666666664</v>
      </c>
      <c r="O1017" s="35">
        <f>MA1SONY[[#This Row],[Adj Close]]-MA1SONY[[#This Row],[6-MA]]</f>
        <v>-0.66841666666664423</v>
      </c>
      <c r="P1017" s="18">
        <f>(MA1SONY[[#This Row],[Adj Close]]-N1017)^2</f>
        <v>0.44678084027774778</v>
      </c>
      <c r="Q1017" s="18">
        <f>ABS(MA1SONY[[#This Row],[Erorr 3]])</f>
        <v>0.66841666666664423</v>
      </c>
      <c r="R1017" s="36">
        <f>MA1SONY[[#This Row],[Abs Erorr 3]]/MA1SONY[[#This Row],[Adj Close]]</f>
        <v>3.5391296873721993E-3</v>
      </c>
    </row>
    <row r="1018" spans="2:18">
      <c r="B1018" s="26">
        <v>45258.291666666664</v>
      </c>
      <c r="C1018" s="22">
        <v>189.4718</v>
      </c>
      <c r="D1018" s="31">
        <f t="shared" si="76"/>
        <v>188.8647</v>
      </c>
      <c r="E1018" s="32">
        <f>MA1SONY[[#This Row],[Adj Close]]-MA1SONY[[#This Row],[Naive Trend ]]</f>
        <v>0.60710000000000264</v>
      </c>
      <c r="F1018" s="22">
        <f t="shared" si="75"/>
        <v>0.36857041000000318</v>
      </c>
      <c r="G1018" s="22">
        <f>ABS(MA1SONY[[#This Row],[Erorr 1]])</f>
        <v>0.60710000000000264</v>
      </c>
      <c r="H1018" s="33">
        <f>MA1SONY[[#This Row],[Abs Erorr 1]]/MA1SONY[[#This Row],[Adj Close]]</f>
        <v>3.2041707525869425E-3</v>
      </c>
      <c r="I1018" s="31">
        <f t="shared" si="78"/>
        <v>189.42863333333332</v>
      </c>
      <c r="J1018" s="34">
        <f>(MA1SONY[[#This Row],[Adj Close]]-MA1SONY[[#This Row],[3-MA]])</f>
        <v>4.3166666666678566E-2</v>
      </c>
      <c r="K1018" s="18">
        <f t="shared" si="77"/>
        <v>1.8633611111121384E-3</v>
      </c>
      <c r="L1018" s="18">
        <f>ABS(MA1SONY[[#This Row],[Erorr 2]])</f>
        <v>4.3166666666678566E-2</v>
      </c>
      <c r="M1018" s="33">
        <f>MA1SONY[[#This Row],[Abs Erorr 2]]/MA1SONY[[#This Row],[Adj Close]]</f>
        <v>2.2782633968051482E-4</v>
      </c>
      <c r="N1018" s="31">
        <f t="shared" si="79"/>
        <v>189.54638333333332</v>
      </c>
      <c r="O1018" s="35">
        <f>MA1SONY[[#This Row],[Adj Close]]-MA1SONY[[#This Row],[6-MA]]</f>
        <v>-7.4583333333322344E-2</v>
      </c>
      <c r="P1018" s="18">
        <f>(MA1SONY[[#This Row],[Adj Close]]-N1018)^2</f>
        <v>5.5626736111094718E-3</v>
      </c>
      <c r="Q1018" s="18">
        <f>ABS(MA1SONY[[#This Row],[Erorr 3]])</f>
        <v>7.4583333333322344E-2</v>
      </c>
      <c r="R1018" s="36">
        <f>MA1SONY[[#This Row],[Abs Erorr 3]]/MA1SONY[[#This Row],[Adj Close]]</f>
        <v>3.9363817377215154E-4</v>
      </c>
    </row>
    <row r="1019" spans="2:18">
      <c r="B1019" s="26">
        <v>45259.291666666664</v>
      </c>
      <c r="C1019" s="22">
        <v>188.4468</v>
      </c>
      <c r="D1019" s="31">
        <f t="shared" si="76"/>
        <v>189.4718</v>
      </c>
      <c r="E1019" s="32">
        <f>MA1SONY[[#This Row],[Adj Close]]-MA1SONY[[#This Row],[Naive Trend ]]</f>
        <v>-1.0250000000000057</v>
      </c>
      <c r="F1019" s="22">
        <f t="shared" si="75"/>
        <v>1.0506250000000117</v>
      </c>
      <c r="G1019" s="22">
        <f>ABS(MA1SONY[[#This Row],[Erorr 1]])</f>
        <v>1.0250000000000057</v>
      </c>
      <c r="H1019" s="33">
        <f>MA1SONY[[#This Row],[Abs Erorr 1]]/MA1SONY[[#This Row],[Adj Close]]</f>
        <v>5.4392008779135846E-3</v>
      </c>
      <c r="I1019" s="31">
        <f t="shared" si="78"/>
        <v>189.1268</v>
      </c>
      <c r="J1019" s="34">
        <f>(MA1SONY[[#This Row],[Adj Close]]-MA1SONY[[#This Row],[3-MA]])</f>
        <v>-0.68000000000000682</v>
      </c>
      <c r="K1019" s="18">
        <f t="shared" si="77"/>
        <v>0.4624000000000093</v>
      </c>
      <c r="L1019" s="18">
        <f>ABS(MA1SONY[[#This Row],[Erorr 2]])</f>
        <v>0.68000000000000682</v>
      </c>
      <c r="M1019" s="33">
        <f>MA1SONY[[#This Row],[Abs Erorr 2]]/MA1SONY[[#This Row],[Adj Close]]</f>
        <v>3.6084454604695163E-3</v>
      </c>
      <c r="N1019" s="31">
        <f t="shared" si="79"/>
        <v>189.66414999999998</v>
      </c>
      <c r="O1019" s="35">
        <f>MA1SONY[[#This Row],[Adj Close]]-MA1SONY[[#This Row],[6-MA]]</f>
        <v>-1.2173499999999819</v>
      </c>
      <c r="P1019" s="18">
        <f>(MA1SONY[[#This Row],[Adj Close]]-N1019)^2</f>
        <v>1.4819410224999561</v>
      </c>
      <c r="Q1019" s="18">
        <f>ABS(MA1SONY[[#This Row],[Erorr 3]])</f>
        <v>1.2173499999999819</v>
      </c>
      <c r="R1019" s="36">
        <f>MA1SONY[[#This Row],[Abs Erorr 3]]/MA1SONY[[#This Row],[Adj Close]]</f>
        <v>6.4599133548565533E-3</v>
      </c>
    </row>
    <row r="1020" spans="2:18">
      <c r="B1020" s="26">
        <v>45260.291666666664</v>
      </c>
      <c r="C1020" s="22">
        <v>189.024</v>
      </c>
      <c r="D1020" s="31">
        <f t="shared" si="76"/>
        <v>188.4468</v>
      </c>
      <c r="E1020" s="32">
        <f>MA1SONY[[#This Row],[Adj Close]]-MA1SONY[[#This Row],[Naive Trend ]]</f>
        <v>0.57720000000000482</v>
      </c>
      <c r="F1020" s="22">
        <f t="shared" si="75"/>
        <v>0.33315984000000559</v>
      </c>
      <c r="G1020" s="22">
        <f>ABS(MA1SONY[[#This Row],[Erorr 1]])</f>
        <v>0.57720000000000482</v>
      </c>
      <c r="H1020" s="33">
        <f>MA1SONY[[#This Row],[Abs Erorr 1]]/MA1SONY[[#This Row],[Adj Close]]</f>
        <v>3.0535804977146015E-3</v>
      </c>
      <c r="I1020" s="31">
        <f t="shared" si="78"/>
        <v>188.92776666666668</v>
      </c>
      <c r="J1020" s="34">
        <f>(MA1SONY[[#This Row],[Adj Close]]-MA1SONY[[#This Row],[3-MA]])</f>
        <v>9.6233333333316295E-2</v>
      </c>
      <c r="K1020" s="18">
        <f t="shared" si="77"/>
        <v>9.2608544444411651E-3</v>
      </c>
      <c r="L1020" s="18">
        <f>ABS(MA1SONY[[#This Row],[Erorr 2]])</f>
        <v>9.6233333333316295E-2</v>
      </c>
      <c r="M1020" s="33">
        <f>MA1SONY[[#This Row],[Abs Erorr 2]]/MA1SONY[[#This Row],[Adj Close]]</f>
        <v>5.0910642740242666E-4</v>
      </c>
      <c r="N1020" s="31">
        <f t="shared" si="79"/>
        <v>189.31918333333331</v>
      </c>
      <c r="O1020" s="35">
        <f>MA1SONY[[#This Row],[Adj Close]]-MA1SONY[[#This Row],[6-MA]]</f>
        <v>-0.2951833333333127</v>
      </c>
      <c r="P1020" s="18">
        <f>(MA1SONY[[#This Row],[Adj Close]]-N1020)^2</f>
        <v>8.7133200277765596E-2</v>
      </c>
      <c r="Q1020" s="18">
        <f>ABS(MA1SONY[[#This Row],[Erorr 3]])</f>
        <v>0.2951833333333127</v>
      </c>
      <c r="R1020" s="36">
        <f>MA1SONY[[#This Row],[Abs Erorr 3]]/MA1SONY[[#This Row],[Adj Close]]</f>
        <v>1.5616182777494535E-3</v>
      </c>
    </row>
    <row r="1021" spans="2:18">
      <c r="B1021" s="26">
        <v>45261.291666666664</v>
      </c>
      <c r="C1021" s="22">
        <v>190.30770000000001</v>
      </c>
      <c r="D1021" s="31">
        <f t="shared" si="76"/>
        <v>189.024</v>
      </c>
      <c r="E1021" s="32">
        <f>MA1SONY[[#This Row],[Adj Close]]-MA1SONY[[#This Row],[Naive Trend ]]</f>
        <v>1.2837000000000103</v>
      </c>
      <c r="F1021" s="22">
        <f t="shared" si="75"/>
        <v>1.6478856900000265</v>
      </c>
      <c r="G1021" s="22">
        <f>ABS(MA1SONY[[#This Row],[Erorr 1]])</f>
        <v>1.2837000000000103</v>
      </c>
      <c r="H1021" s="33">
        <f>MA1SONY[[#This Row],[Abs Erorr 1]]/MA1SONY[[#This Row],[Adj Close]]</f>
        <v>6.7453918049559221E-3</v>
      </c>
      <c r="I1021" s="31">
        <f t="shared" si="78"/>
        <v>188.98086666666666</v>
      </c>
      <c r="J1021" s="34">
        <f>(MA1SONY[[#This Row],[Adj Close]]-MA1SONY[[#This Row],[3-MA]])</f>
        <v>1.3268333333333544</v>
      </c>
      <c r="K1021" s="18">
        <f t="shared" si="77"/>
        <v>1.7604866944445003</v>
      </c>
      <c r="L1021" s="18">
        <f>ABS(MA1SONY[[#This Row],[Erorr 2]])</f>
        <v>1.3268333333333544</v>
      </c>
      <c r="M1021" s="33">
        <f>MA1SONY[[#This Row],[Abs Erorr 2]]/MA1SONY[[#This Row],[Adj Close]]</f>
        <v>6.9720422943126015E-3</v>
      </c>
      <c r="N1021" s="31">
        <f t="shared" si="79"/>
        <v>189.20475000000002</v>
      </c>
      <c r="O1021" s="35">
        <f>MA1SONY[[#This Row],[Adj Close]]-MA1SONY[[#This Row],[6-MA]]</f>
        <v>1.1029499999999928</v>
      </c>
      <c r="P1021" s="18">
        <f>(MA1SONY[[#This Row],[Adj Close]]-N1021)^2</f>
        <v>1.216498702499984</v>
      </c>
      <c r="Q1021" s="18">
        <f>ABS(MA1SONY[[#This Row],[Erorr 3]])</f>
        <v>1.1029499999999928</v>
      </c>
      <c r="R1021" s="36">
        <f>MA1SONY[[#This Row],[Abs Erorr 3]]/MA1SONY[[#This Row],[Adj Close]]</f>
        <v>5.7956141553914672E-3</v>
      </c>
    </row>
    <row r="1022" spans="2:18">
      <c r="B1022" s="26">
        <v>45264.291666666664</v>
      </c>
      <c r="C1022" s="22">
        <v>188.50649999999999</v>
      </c>
      <c r="D1022" s="31">
        <f t="shared" si="76"/>
        <v>190.30770000000001</v>
      </c>
      <c r="E1022" s="32">
        <f>MA1SONY[[#This Row],[Adj Close]]-MA1SONY[[#This Row],[Naive Trend ]]</f>
        <v>-1.8012000000000228</v>
      </c>
      <c r="F1022" s="22">
        <f t="shared" si="75"/>
        <v>3.2443214400000819</v>
      </c>
      <c r="G1022" s="22">
        <f>ABS(MA1SONY[[#This Row],[Erorr 1]])</f>
        <v>1.8012000000000228</v>
      </c>
      <c r="H1022" s="33">
        <f>MA1SONY[[#This Row],[Abs Erorr 1]]/MA1SONY[[#This Row],[Adj Close]]</f>
        <v>9.5551081792936733E-3</v>
      </c>
      <c r="I1022" s="31">
        <f t="shared" si="78"/>
        <v>189.2595</v>
      </c>
      <c r="J1022" s="34">
        <f>(MA1SONY[[#This Row],[Adj Close]]-MA1SONY[[#This Row],[3-MA]])</f>
        <v>-0.75300000000001432</v>
      </c>
      <c r="K1022" s="18">
        <f t="shared" si="77"/>
        <v>0.56700900000002152</v>
      </c>
      <c r="L1022" s="18">
        <f>ABS(MA1SONY[[#This Row],[Erorr 2]])</f>
        <v>0.75300000000001432</v>
      </c>
      <c r="M1022" s="33">
        <f>MA1SONY[[#This Row],[Abs Erorr 2]]/MA1SONY[[#This Row],[Adj Close]]</f>
        <v>3.994557216859972E-3</v>
      </c>
      <c r="N1022" s="31">
        <f t="shared" si="79"/>
        <v>189.19314999999997</v>
      </c>
      <c r="O1022" s="35">
        <f>MA1SONY[[#This Row],[Adj Close]]-MA1SONY[[#This Row],[6-MA]]</f>
        <v>-0.68664999999998599</v>
      </c>
      <c r="P1022" s="18">
        <f>(MA1SONY[[#This Row],[Adj Close]]-N1022)^2</f>
        <v>0.47148822249998079</v>
      </c>
      <c r="Q1022" s="18">
        <f>ABS(MA1SONY[[#This Row],[Erorr 3]])</f>
        <v>0.68664999999998599</v>
      </c>
      <c r="R1022" s="36">
        <f>MA1SONY[[#This Row],[Abs Erorr 3]]/MA1SONY[[#This Row],[Adj Close]]</f>
        <v>3.6425799640860449E-3</v>
      </c>
    </row>
    <row r="1023" spans="2:18">
      <c r="B1023" s="26">
        <v>45265.291666666664</v>
      </c>
      <c r="C1023" s="22">
        <v>192.47710000000001</v>
      </c>
      <c r="D1023" s="31">
        <f t="shared" si="76"/>
        <v>188.50649999999999</v>
      </c>
      <c r="E1023" s="32">
        <f>MA1SONY[[#This Row],[Adj Close]]-MA1SONY[[#This Row],[Naive Trend ]]</f>
        <v>3.9706000000000188</v>
      </c>
      <c r="F1023" s="22">
        <f t="shared" si="75"/>
        <v>15.76566436000015</v>
      </c>
      <c r="G1023" s="22">
        <f>ABS(MA1SONY[[#This Row],[Erorr 1]])</f>
        <v>3.9706000000000188</v>
      </c>
      <c r="H1023" s="33">
        <f>MA1SONY[[#This Row],[Abs Erorr 1]]/MA1SONY[[#This Row],[Adj Close]]</f>
        <v>2.0628947547526529E-2</v>
      </c>
      <c r="I1023" s="31">
        <f t="shared" si="78"/>
        <v>189.27940000000001</v>
      </c>
      <c r="J1023" s="34">
        <f>(MA1SONY[[#This Row],[Adj Close]]-MA1SONY[[#This Row],[3-MA]])</f>
        <v>3.1976999999999975</v>
      </c>
      <c r="K1023" s="18">
        <f t="shared" si="77"/>
        <v>10.225285289999984</v>
      </c>
      <c r="L1023" s="18">
        <f>ABS(MA1SONY[[#This Row],[Erorr 2]])</f>
        <v>3.1976999999999975</v>
      </c>
      <c r="M1023" s="33">
        <f>MA1SONY[[#This Row],[Abs Erorr 2]]/MA1SONY[[#This Row],[Adj Close]]</f>
        <v>1.6613404919338444E-2</v>
      </c>
      <c r="N1023" s="31">
        <f t="shared" si="79"/>
        <v>189.10358333333332</v>
      </c>
      <c r="O1023" s="35">
        <f>MA1SONY[[#This Row],[Adj Close]]-MA1SONY[[#This Row],[6-MA]]</f>
        <v>3.3735166666666885</v>
      </c>
      <c r="P1023" s="18">
        <f>(MA1SONY[[#This Row],[Adj Close]]-N1023)^2</f>
        <v>11.380614700277924</v>
      </c>
      <c r="Q1023" s="18">
        <f>ABS(MA1SONY[[#This Row],[Erorr 3]])</f>
        <v>3.3735166666666885</v>
      </c>
      <c r="R1023" s="36">
        <f>MA1SONY[[#This Row],[Abs Erorr 3]]/MA1SONY[[#This Row],[Adj Close]]</f>
        <v>1.7526846916680938E-2</v>
      </c>
    </row>
    <row r="1024" spans="2:18">
      <c r="B1024" s="26">
        <v>45266.291666666664</v>
      </c>
      <c r="C1024" s="22">
        <v>191.38239999999999</v>
      </c>
      <c r="D1024" s="31">
        <f t="shared" si="76"/>
        <v>192.47710000000001</v>
      </c>
      <c r="E1024" s="32">
        <f>MA1SONY[[#This Row],[Adj Close]]-MA1SONY[[#This Row],[Naive Trend ]]</f>
        <v>-1.0947000000000173</v>
      </c>
      <c r="F1024" s="22">
        <f t="shared" si="75"/>
        <v>1.198368090000038</v>
      </c>
      <c r="G1024" s="22">
        <f>ABS(MA1SONY[[#This Row],[Erorr 1]])</f>
        <v>1.0947000000000173</v>
      </c>
      <c r="H1024" s="33">
        <f>MA1SONY[[#This Row],[Abs Erorr 1]]/MA1SONY[[#This Row],[Adj Close]]</f>
        <v>5.7199617101677969E-3</v>
      </c>
      <c r="I1024" s="31">
        <f t="shared" si="78"/>
        <v>190.43043333333335</v>
      </c>
      <c r="J1024" s="34">
        <f>(MA1SONY[[#This Row],[Adj Close]]-MA1SONY[[#This Row],[3-MA]])</f>
        <v>0.95196666666663532</v>
      </c>
      <c r="K1024" s="18">
        <f t="shared" si="77"/>
        <v>0.90624053444438479</v>
      </c>
      <c r="L1024" s="18">
        <f>ABS(MA1SONY[[#This Row],[Erorr 2]])</f>
        <v>0.95196666666663532</v>
      </c>
      <c r="M1024" s="33">
        <f>MA1SONY[[#This Row],[Abs Erorr 2]]/MA1SONY[[#This Row],[Adj Close]]</f>
        <v>4.9741599366850625E-3</v>
      </c>
      <c r="N1024" s="31">
        <f t="shared" si="79"/>
        <v>189.70564999999999</v>
      </c>
      <c r="O1024" s="35">
        <f>MA1SONY[[#This Row],[Adj Close]]-MA1SONY[[#This Row],[6-MA]]</f>
        <v>1.6767499999999984</v>
      </c>
      <c r="P1024" s="18">
        <f>(MA1SONY[[#This Row],[Adj Close]]-N1024)^2</f>
        <v>2.8114905624999946</v>
      </c>
      <c r="Q1024" s="18">
        <f>ABS(MA1SONY[[#This Row],[Erorr 3]])</f>
        <v>1.6767499999999984</v>
      </c>
      <c r="R1024" s="36">
        <f>MA1SONY[[#This Row],[Abs Erorr 3]]/MA1SONY[[#This Row],[Adj Close]]</f>
        <v>8.7612549534335366E-3</v>
      </c>
    </row>
    <row r="1025" spans="2:18">
      <c r="B1025" s="26">
        <v>45267.291666666664</v>
      </c>
      <c r="C1025" s="22">
        <v>193.3229</v>
      </c>
      <c r="D1025" s="31">
        <f t="shared" si="76"/>
        <v>191.38239999999999</v>
      </c>
      <c r="E1025" s="32">
        <f>MA1SONY[[#This Row],[Adj Close]]-MA1SONY[[#This Row],[Naive Trend ]]</f>
        <v>1.9405000000000143</v>
      </c>
      <c r="F1025" s="22">
        <f t="shared" si="75"/>
        <v>3.7655402500000554</v>
      </c>
      <c r="G1025" s="22">
        <f>ABS(MA1SONY[[#This Row],[Erorr 1]])</f>
        <v>1.9405000000000143</v>
      </c>
      <c r="H1025" s="33">
        <f>MA1SONY[[#This Row],[Abs Erorr 1]]/MA1SONY[[#This Row],[Adj Close]]</f>
        <v>1.003761065036793E-2</v>
      </c>
      <c r="I1025" s="31">
        <f t="shared" si="78"/>
        <v>190.78866666666667</v>
      </c>
      <c r="J1025" s="34">
        <f>(MA1SONY[[#This Row],[Adj Close]]-MA1SONY[[#This Row],[3-MA]])</f>
        <v>2.5342333333333329</v>
      </c>
      <c r="K1025" s="18">
        <f t="shared" si="77"/>
        <v>6.4223385877777757</v>
      </c>
      <c r="L1025" s="18">
        <f>ABS(MA1SONY[[#This Row],[Erorr 2]])</f>
        <v>2.5342333333333329</v>
      </c>
      <c r="M1025" s="33">
        <f>MA1SONY[[#This Row],[Abs Erorr 2]]/MA1SONY[[#This Row],[Adj Close]]</f>
        <v>1.3108810872034988E-2</v>
      </c>
      <c r="N1025" s="31">
        <f t="shared" si="79"/>
        <v>190.02408333333332</v>
      </c>
      <c r="O1025" s="35">
        <f>MA1SONY[[#This Row],[Adj Close]]-MA1SONY[[#This Row],[6-MA]]</f>
        <v>3.2988166666666814</v>
      </c>
      <c r="P1025" s="18">
        <f>(MA1SONY[[#This Row],[Adj Close]]-N1025)^2</f>
        <v>10.882191400277875</v>
      </c>
      <c r="Q1025" s="18">
        <f>ABS(MA1SONY[[#This Row],[Erorr 3]])</f>
        <v>3.2988166666666814</v>
      </c>
      <c r="R1025" s="36">
        <f>MA1SONY[[#This Row],[Abs Erorr 3]]/MA1SONY[[#This Row],[Adj Close]]</f>
        <v>1.7063765682527425E-2</v>
      </c>
    </row>
    <row r="1026" spans="2:18">
      <c r="B1026" s="26">
        <v>45268.291666666664</v>
      </c>
      <c r="C1026" s="22">
        <v>194.7559</v>
      </c>
      <c r="D1026" s="31">
        <f t="shared" si="76"/>
        <v>193.3229</v>
      </c>
      <c r="E1026" s="32">
        <f>MA1SONY[[#This Row],[Adj Close]]-MA1SONY[[#This Row],[Naive Trend ]]</f>
        <v>1.4329999999999927</v>
      </c>
      <c r="F1026" s="22">
        <f t="shared" si="75"/>
        <v>2.053488999999979</v>
      </c>
      <c r="G1026" s="22">
        <f>ABS(MA1SONY[[#This Row],[Erorr 1]])</f>
        <v>1.4329999999999927</v>
      </c>
      <c r="H1026" s="33">
        <f>MA1SONY[[#This Row],[Abs Erorr 1]]/MA1SONY[[#This Row],[Adj Close]]</f>
        <v>7.357928565963818E-3</v>
      </c>
      <c r="I1026" s="31">
        <f t="shared" si="78"/>
        <v>192.39413333333334</v>
      </c>
      <c r="J1026" s="34">
        <f>(MA1SONY[[#This Row],[Adj Close]]-MA1SONY[[#This Row],[3-MA]])</f>
        <v>2.3617666666666537</v>
      </c>
      <c r="K1026" s="18">
        <f t="shared" si="77"/>
        <v>5.5779417877777169</v>
      </c>
      <c r="L1026" s="18">
        <f>ABS(MA1SONY[[#This Row],[Erorr 2]])</f>
        <v>2.3617666666666537</v>
      </c>
      <c r="M1026" s="33">
        <f>MA1SONY[[#This Row],[Abs Erorr 2]]/MA1SONY[[#This Row],[Adj Close]]</f>
        <v>1.2126804202936362E-2</v>
      </c>
      <c r="N1026" s="31">
        <f t="shared" si="79"/>
        <v>190.83676666666665</v>
      </c>
      <c r="O1026" s="35">
        <f>MA1SONY[[#This Row],[Adj Close]]-MA1SONY[[#This Row],[6-MA]]</f>
        <v>3.9191333333333489</v>
      </c>
      <c r="P1026" s="18">
        <f>(MA1SONY[[#This Row],[Adj Close]]-N1026)^2</f>
        <v>15.359606084444566</v>
      </c>
      <c r="Q1026" s="18">
        <f>ABS(MA1SONY[[#This Row],[Erorr 3]])</f>
        <v>3.9191333333333489</v>
      </c>
      <c r="R1026" s="36">
        <f>MA1SONY[[#This Row],[Abs Erorr 3]]/MA1SONY[[#This Row],[Adj Close]]</f>
        <v>2.0123309914273965E-2</v>
      </c>
    </row>
    <row r="1027" spans="2:18">
      <c r="B1027" s="26">
        <v>45271.291666666664</v>
      </c>
      <c r="C1027" s="22">
        <v>192.23820000000001</v>
      </c>
      <c r="D1027" s="31">
        <f t="shared" si="76"/>
        <v>194.7559</v>
      </c>
      <c r="E1027" s="32">
        <f>MA1SONY[[#This Row],[Adj Close]]-MA1SONY[[#This Row],[Naive Trend ]]</f>
        <v>-2.5176999999999907</v>
      </c>
      <c r="F1027" s="22">
        <f t="shared" si="75"/>
        <v>6.338813289999953</v>
      </c>
      <c r="G1027" s="22">
        <f>ABS(MA1SONY[[#This Row],[Erorr 1]])</f>
        <v>2.5176999999999907</v>
      </c>
      <c r="H1027" s="33">
        <f>MA1SONY[[#This Row],[Abs Erorr 1]]/MA1SONY[[#This Row],[Adj Close]]</f>
        <v>1.309677264976467E-2</v>
      </c>
      <c r="I1027" s="31">
        <f t="shared" si="78"/>
        <v>193.15373333333332</v>
      </c>
      <c r="J1027" s="34">
        <f>(MA1SONY[[#This Row],[Adj Close]]-MA1SONY[[#This Row],[3-MA]])</f>
        <v>-0.91553333333331466</v>
      </c>
      <c r="K1027" s="18">
        <f t="shared" si="77"/>
        <v>0.83820128444441022</v>
      </c>
      <c r="L1027" s="18">
        <f>ABS(MA1SONY[[#This Row],[Erorr 2]])</f>
        <v>0.91553333333331466</v>
      </c>
      <c r="M1027" s="33">
        <f>MA1SONY[[#This Row],[Abs Erorr 2]]/MA1SONY[[#This Row],[Adj Close]]</f>
        <v>4.7624943082764746E-3</v>
      </c>
      <c r="N1027" s="31">
        <f t="shared" si="79"/>
        <v>191.79208333333335</v>
      </c>
      <c r="O1027" s="35">
        <f>MA1SONY[[#This Row],[Adj Close]]-MA1SONY[[#This Row],[6-MA]]</f>
        <v>0.44611666666665428</v>
      </c>
      <c r="P1027" s="18">
        <f>(MA1SONY[[#This Row],[Adj Close]]-N1027)^2</f>
        <v>0.19902008027776671</v>
      </c>
      <c r="Q1027" s="18">
        <f>ABS(MA1SONY[[#This Row],[Erorr 3]])</f>
        <v>0.44611666666665428</v>
      </c>
      <c r="R1027" s="36">
        <f>MA1SONY[[#This Row],[Abs Erorr 3]]/MA1SONY[[#This Row],[Adj Close]]</f>
        <v>2.3206452550359621E-3</v>
      </c>
    </row>
    <row r="1028" spans="2:18">
      <c r="B1028" s="26">
        <v>45272.291666666664</v>
      </c>
      <c r="C1028" s="22">
        <v>193.76079999999999</v>
      </c>
      <c r="D1028" s="31">
        <f t="shared" si="76"/>
        <v>192.23820000000001</v>
      </c>
      <c r="E1028" s="32">
        <f>MA1SONY[[#This Row],[Adj Close]]-MA1SONY[[#This Row],[Naive Trend ]]</f>
        <v>1.5225999999999829</v>
      </c>
      <c r="F1028" s="22">
        <f t="shared" ref="F1028:F1091" si="80">(C1028-D1028)^2</f>
        <v>2.3183107599999477</v>
      </c>
      <c r="G1028" s="22">
        <f>ABS(MA1SONY[[#This Row],[Erorr 1]])</f>
        <v>1.5225999999999829</v>
      </c>
      <c r="H1028" s="33">
        <f>MA1SONY[[#This Row],[Abs Erorr 1]]/MA1SONY[[#This Row],[Adj Close]]</f>
        <v>7.8581426170824184E-3</v>
      </c>
      <c r="I1028" s="31">
        <f t="shared" si="78"/>
        <v>193.43899999999999</v>
      </c>
      <c r="J1028" s="34">
        <f>(MA1SONY[[#This Row],[Adj Close]]-MA1SONY[[#This Row],[3-MA]])</f>
        <v>0.32179999999999609</v>
      </c>
      <c r="K1028" s="18">
        <f t="shared" si="77"/>
        <v>0.10355523999999748</v>
      </c>
      <c r="L1028" s="18">
        <f>ABS(MA1SONY[[#This Row],[Erorr 2]])</f>
        <v>0.32179999999999609</v>
      </c>
      <c r="M1028" s="33">
        <f>MA1SONY[[#This Row],[Abs Erorr 2]]/MA1SONY[[#This Row],[Adj Close]]</f>
        <v>1.6608106490063838E-3</v>
      </c>
      <c r="N1028" s="31">
        <f t="shared" si="79"/>
        <v>192.11383333333333</v>
      </c>
      <c r="O1028" s="35">
        <f>MA1SONY[[#This Row],[Adj Close]]-MA1SONY[[#This Row],[6-MA]]</f>
        <v>1.6469666666666569</v>
      </c>
      <c r="P1028" s="18">
        <f>(MA1SONY[[#This Row],[Adj Close]]-N1028)^2</f>
        <v>2.7124992011110791</v>
      </c>
      <c r="Q1028" s="18">
        <f>ABS(MA1SONY[[#This Row],[Erorr 3]])</f>
        <v>1.6469666666666569</v>
      </c>
      <c r="R1028" s="36">
        <f>MA1SONY[[#This Row],[Abs Erorr 3]]/MA1SONY[[#This Row],[Adj Close]]</f>
        <v>8.4999993118662649E-3</v>
      </c>
    </row>
    <row r="1029" spans="2:18">
      <c r="B1029" s="26">
        <v>45273.291666666664</v>
      </c>
      <c r="C1029" s="22">
        <v>196.9949</v>
      </c>
      <c r="D1029" s="31">
        <f t="shared" ref="D1029:D1092" si="81">C1028</f>
        <v>193.76079999999999</v>
      </c>
      <c r="E1029" s="32">
        <f>MA1SONY[[#This Row],[Adj Close]]-MA1SONY[[#This Row],[Naive Trend ]]</f>
        <v>3.2341000000000122</v>
      </c>
      <c r="F1029" s="22">
        <f t="shared" si="80"/>
        <v>10.459402810000078</v>
      </c>
      <c r="G1029" s="22">
        <f>ABS(MA1SONY[[#This Row],[Erorr 1]])</f>
        <v>3.2341000000000122</v>
      </c>
      <c r="H1029" s="33">
        <f>MA1SONY[[#This Row],[Abs Erorr 1]]/MA1SONY[[#This Row],[Adj Close]]</f>
        <v>1.6417176282228687E-2</v>
      </c>
      <c r="I1029" s="31">
        <f t="shared" si="78"/>
        <v>193.58496666666667</v>
      </c>
      <c r="J1029" s="34">
        <f>(MA1SONY[[#This Row],[Adj Close]]-MA1SONY[[#This Row],[3-MA]])</f>
        <v>3.4099333333333277</v>
      </c>
      <c r="K1029" s="18">
        <f t="shared" si="77"/>
        <v>11.627645337777739</v>
      </c>
      <c r="L1029" s="18">
        <f>ABS(MA1SONY[[#This Row],[Erorr 2]])</f>
        <v>3.4099333333333277</v>
      </c>
      <c r="M1029" s="33">
        <f>MA1SONY[[#This Row],[Abs Erorr 2]]/MA1SONY[[#This Row],[Adj Close]]</f>
        <v>1.730975438112016E-2</v>
      </c>
      <c r="N1029" s="31">
        <f t="shared" si="79"/>
        <v>192.98955000000001</v>
      </c>
      <c r="O1029" s="35">
        <f>MA1SONY[[#This Row],[Adj Close]]-MA1SONY[[#This Row],[6-MA]]</f>
        <v>4.0053499999999929</v>
      </c>
      <c r="P1029" s="18">
        <f>(MA1SONY[[#This Row],[Adj Close]]-N1029)^2</f>
        <v>16.042828622499943</v>
      </c>
      <c r="Q1029" s="18">
        <f>ABS(MA1SONY[[#This Row],[Erorr 3]])</f>
        <v>4.0053499999999929</v>
      </c>
      <c r="R1029" s="36">
        <f>MA1SONY[[#This Row],[Abs Erorr 3]]/MA1SONY[[#This Row],[Adj Close]]</f>
        <v>2.0332252256276648E-2</v>
      </c>
    </row>
    <row r="1030" spans="2:18">
      <c r="B1030" s="26">
        <v>45274.291666666664</v>
      </c>
      <c r="C1030" s="22">
        <v>197.14420000000001</v>
      </c>
      <c r="D1030" s="31">
        <f t="shared" si="81"/>
        <v>196.9949</v>
      </c>
      <c r="E1030" s="32">
        <f>MA1SONY[[#This Row],[Adj Close]]-MA1SONY[[#This Row],[Naive Trend ]]</f>
        <v>0.14930000000001087</v>
      </c>
      <c r="F1030" s="22">
        <f t="shared" si="80"/>
        <v>2.2290490000003247E-2</v>
      </c>
      <c r="G1030" s="22">
        <f>ABS(MA1SONY[[#This Row],[Erorr 1]])</f>
        <v>0.14930000000001087</v>
      </c>
      <c r="H1030" s="33">
        <f>MA1SONY[[#This Row],[Abs Erorr 1]]/MA1SONY[[#This Row],[Adj Close]]</f>
        <v>7.5731368206627869E-4</v>
      </c>
      <c r="I1030" s="31">
        <f t="shared" si="78"/>
        <v>194.33130000000003</v>
      </c>
      <c r="J1030" s="34">
        <f>(MA1SONY[[#This Row],[Adj Close]]-MA1SONY[[#This Row],[3-MA]])</f>
        <v>2.8128999999999849</v>
      </c>
      <c r="K1030" s="18">
        <f t="shared" ref="K1030:K1093" si="82">(C1030-I1030)^2</f>
        <v>7.9124064099999147</v>
      </c>
      <c r="L1030" s="18">
        <f>ABS(MA1SONY[[#This Row],[Erorr 2]])</f>
        <v>2.8128999999999849</v>
      </c>
      <c r="M1030" s="33">
        <f>MA1SONY[[#This Row],[Abs Erorr 2]]/MA1SONY[[#This Row],[Adj Close]]</f>
        <v>1.4268236143898652E-2</v>
      </c>
      <c r="N1030" s="31">
        <f t="shared" si="79"/>
        <v>193.74251666666666</v>
      </c>
      <c r="O1030" s="35">
        <f>MA1SONY[[#This Row],[Adj Close]]-MA1SONY[[#This Row],[6-MA]]</f>
        <v>3.4016833333333523</v>
      </c>
      <c r="P1030" s="18">
        <f>(MA1SONY[[#This Row],[Adj Close]]-N1030)^2</f>
        <v>11.571449500277907</v>
      </c>
      <c r="Q1030" s="18">
        <f>ABS(MA1SONY[[#This Row],[Erorr 3]])</f>
        <v>3.4016833333333523</v>
      </c>
      <c r="R1030" s="36">
        <f>MA1SONY[[#This Row],[Abs Erorr 3]]/MA1SONY[[#This Row],[Adj Close]]</f>
        <v>1.7254797926255765E-2</v>
      </c>
    </row>
    <row r="1031" spans="2:18">
      <c r="B1031" s="26">
        <v>45275.291666666664</v>
      </c>
      <c r="C1031" s="22">
        <v>196.60679999999999</v>
      </c>
      <c r="D1031" s="31">
        <f t="shared" si="81"/>
        <v>197.14420000000001</v>
      </c>
      <c r="E1031" s="32">
        <f>MA1SONY[[#This Row],[Adj Close]]-MA1SONY[[#This Row],[Naive Trend ]]</f>
        <v>-0.53740000000001942</v>
      </c>
      <c r="F1031" s="22">
        <f t="shared" si="80"/>
        <v>0.28879876000002086</v>
      </c>
      <c r="G1031" s="22">
        <f>ABS(MA1SONY[[#This Row],[Erorr 1]])</f>
        <v>0.53740000000001942</v>
      </c>
      <c r="H1031" s="33">
        <f>MA1SONY[[#This Row],[Abs Erorr 1]]/MA1SONY[[#This Row],[Adj Close]]</f>
        <v>2.7333744305894784E-3</v>
      </c>
      <c r="I1031" s="31">
        <f t="shared" ref="I1031:I1094" si="83">AVERAGE(C1028:C1030)</f>
        <v>195.96663333333333</v>
      </c>
      <c r="J1031" s="34">
        <f>(MA1SONY[[#This Row],[Adj Close]]-MA1SONY[[#This Row],[3-MA]])</f>
        <v>0.64016666666665856</v>
      </c>
      <c r="K1031" s="18">
        <f t="shared" si="82"/>
        <v>0.40981336111110073</v>
      </c>
      <c r="L1031" s="18">
        <f>ABS(MA1SONY[[#This Row],[Erorr 2]])</f>
        <v>0.64016666666665856</v>
      </c>
      <c r="M1031" s="33">
        <f>MA1SONY[[#This Row],[Abs Erorr 2]]/MA1SONY[[#This Row],[Adj Close]]</f>
        <v>3.2560759173470019E-3</v>
      </c>
      <c r="N1031" s="31">
        <f t="shared" si="79"/>
        <v>194.70281666666668</v>
      </c>
      <c r="O1031" s="35">
        <f>MA1SONY[[#This Row],[Adj Close]]-MA1SONY[[#This Row],[6-MA]]</f>
        <v>1.9039833333333149</v>
      </c>
      <c r="P1031" s="18">
        <f>(MA1SONY[[#This Row],[Adj Close]]-N1031)^2</f>
        <v>3.6251525336110411</v>
      </c>
      <c r="Q1031" s="18">
        <f>ABS(MA1SONY[[#This Row],[Erorr 3]])</f>
        <v>1.9039833333333149</v>
      </c>
      <c r="R1031" s="36">
        <f>MA1SONY[[#This Row],[Abs Erorr 3]]/MA1SONY[[#This Row],[Adj Close]]</f>
        <v>9.6842191283989919E-3</v>
      </c>
    </row>
    <row r="1032" spans="2:18">
      <c r="B1032" s="26">
        <v>45278.291666666664</v>
      </c>
      <c r="C1032" s="22">
        <v>194.935</v>
      </c>
      <c r="D1032" s="31">
        <f t="shared" si="81"/>
        <v>196.60679999999999</v>
      </c>
      <c r="E1032" s="32">
        <f>MA1SONY[[#This Row],[Adj Close]]-MA1SONY[[#This Row],[Naive Trend ]]</f>
        <v>-1.6717999999999904</v>
      </c>
      <c r="F1032" s="22">
        <f t="shared" si="80"/>
        <v>2.7949152399999679</v>
      </c>
      <c r="G1032" s="22">
        <f>ABS(MA1SONY[[#This Row],[Erorr 1]])</f>
        <v>1.6717999999999904</v>
      </c>
      <c r="H1032" s="33">
        <f>MA1SONY[[#This Row],[Abs Erorr 1]]/MA1SONY[[#This Row],[Adj Close]]</f>
        <v>8.5761920640212916E-3</v>
      </c>
      <c r="I1032" s="31">
        <f t="shared" si="83"/>
        <v>196.9153</v>
      </c>
      <c r="J1032" s="34">
        <f>(MA1SONY[[#This Row],[Adj Close]]-MA1SONY[[#This Row],[3-MA]])</f>
        <v>-1.9802999999999997</v>
      </c>
      <c r="K1032" s="18">
        <f t="shared" si="82"/>
        <v>3.9215880899999989</v>
      </c>
      <c r="L1032" s="18">
        <f>ABS(MA1SONY[[#This Row],[Erorr 2]])</f>
        <v>1.9802999999999997</v>
      </c>
      <c r="M1032" s="33">
        <f>MA1SONY[[#This Row],[Abs Erorr 2]]/MA1SONY[[#This Row],[Adj Close]]</f>
        <v>1.0158770872342061E-2</v>
      </c>
      <c r="N1032" s="31">
        <f t="shared" si="79"/>
        <v>195.25013333333334</v>
      </c>
      <c r="O1032" s="35">
        <f>MA1SONY[[#This Row],[Adj Close]]-MA1SONY[[#This Row],[6-MA]]</f>
        <v>-0.31513333333333549</v>
      </c>
      <c r="P1032" s="18">
        <f>(MA1SONY[[#This Row],[Adj Close]]-N1032)^2</f>
        <v>9.9309017777779132E-2</v>
      </c>
      <c r="Q1032" s="18">
        <f>ABS(MA1SONY[[#This Row],[Erorr 3]])</f>
        <v>0.31513333333333549</v>
      </c>
      <c r="R1032" s="36">
        <f>MA1SONY[[#This Row],[Abs Erorr 3]]/MA1SONY[[#This Row],[Adj Close]]</f>
        <v>1.6166072451501037E-3</v>
      </c>
    </row>
    <row r="1033" spans="2:18">
      <c r="B1033" s="26">
        <v>45279.291666666664</v>
      </c>
      <c r="C1033" s="22">
        <v>195.97989999999999</v>
      </c>
      <c r="D1033" s="31">
        <f t="shared" si="81"/>
        <v>194.935</v>
      </c>
      <c r="E1033" s="32">
        <f>MA1SONY[[#This Row],[Adj Close]]-MA1SONY[[#This Row],[Naive Trend ]]</f>
        <v>1.0448999999999842</v>
      </c>
      <c r="F1033" s="22">
        <f t="shared" si="80"/>
        <v>1.091816009999967</v>
      </c>
      <c r="G1033" s="22">
        <f>ABS(MA1SONY[[#This Row],[Erorr 1]])</f>
        <v>1.0448999999999842</v>
      </c>
      <c r="H1033" s="33">
        <f>MA1SONY[[#This Row],[Abs Erorr 1]]/MA1SONY[[#This Row],[Adj Close]]</f>
        <v>5.3316692170982038E-3</v>
      </c>
      <c r="I1033" s="31">
        <f t="shared" si="83"/>
        <v>196.22866666666664</v>
      </c>
      <c r="J1033" s="34">
        <f>(MA1SONY[[#This Row],[Adj Close]]-MA1SONY[[#This Row],[3-MA]])</f>
        <v>-0.24876666666665415</v>
      </c>
      <c r="K1033" s="18">
        <f t="shared" si="82"/>
        <v>6.1884854444438218E-2</v>
      </c>
      <c r="L1033" s="18">
        <f>ABS(MA1SONY[[#This Row],[Erorr 2]])</f>
        <v>0.24876666666665415</v>
      </c>
      <c r="M1033" s="33">
        <f>MA1SONY[[#This Row],[Abs Erorr 2]]/MA1SONY[[#This Row],[Adj Close]]</f>
        <v>1.2693478599930615E-3</v>
      </c>
      <c r="N1033" s="31">
        <f t="shared" si="79"/>
        <v>195.27998333333335</v>
      </c>
      <c r="O1033" s="35">
        <f>MA1SONY[[#This Row],[Adj Close]]-MA1SONY[[#This Row],[6-MA]]</f>
        <v>0.69991666666663832</v>
      </c>
      <c r="P1033" s="18">
        <f>(MA1SONY[[#This Row],[Adj Close]]-N1033)^2</f>
        <v>0.48988334027773811</v>
      </c>
      <c r="Q1033" s="18">
        <f>ABS(MA1SONY[[#This Row],[Erorr 3]])</f>
        <v>0.69991666666663832</v>
      </c>
      <c r="R1033" s="36">
        <f>MA1SONY[[#This Row],[Abs Erorr 3]]/MA1SONY[[#This Row],[Adj Close]]</f>
        <v>3.5713696489621557E-3</v>
      </c>
    </row>
    <row r="1034" spans="2:18">
      <c r="B1034" s="26">
        <v>45280.291666666664</v>
      </c>
      <c r="C1034" s="22">
        <v>193.8802</v>
      </c>
      <c r="D1034" s="31">
        <f t="shared" si="81"/>
        <v>195.97989999999999</v>
      </c>
      <c r="E1034" s="32">
        <f>MA1SONY[[#This Row],[Adj Close]]-MA1SONY[[#This Row],[Naive Trend ]]</f>
        <v>-2.0996999999999844</v>
      </c>
      <c r="F1034" s="22">
        <f t="shared" si="80"/>
        <v>4.4087400899999345</v>
      </c>
      <c r="G1034" s="22">
        <f>ABS(MA1SONY[[#This Row],[Erorr 1]])</f>
        <v>2.0996999999999844</v>
      </c>
      <c r="H1034" s="33">
        <f>MA1SONY[[#This Row],[Abs Erorr 1]]/MA1SONY[[#This Row],[Adj Close]]</f>
        <v>1.0829883608537563E-2</v>
      </c>
      <c r="I1034" s="31">
        <f t="shared" si="83"/>
        <v>195.84056666666666</v>
      </c>
      <c r="J1034" s="34">
        <f>(MA1SONY[[#This Row],[Adj Close]]-MA1SONY[[#This Row],[3-MA]])</f>
        <v>-1.9603666666666584</v>
      </c>
      <c r="K1034" s="18">
        <f t="shared" si="82"/>
        <v>3.8430374677777452</v>
      </c>
      <c r="L1034" s="18">
        <f>ABS(MA1SONY[[#This Row],[Erorr 2]])</f>
        <v>1.9603666666666584</v>
      </c>
      <c r="M1034" s="33">
        <f>MA1SONY[[#This Row],[Abs Erorr 2]]/MA1SONY[[#This Row],[Adj Close]]</f>
        <v>1.0111226760992914E-2</v>
      </c>
      <c r="N1034" s="31">
        <f t="shared" ref="N1034:N1097" si="84">AVERAGE(C1028:C1033)</f>
        <v>195.90360000000001</v>
      </c>
      <c r="O1034" s="35">
        <f>MA1SONY[[#This Row],[Adj Close]]-MA1SONY[[#This Row],[6-MA]]</f>
        <v>-2.0234000000000094</v>
      </c>
      <c r="P1034" s="18">
        <f>(MA1SONY[[#This Row],[Adj Close]]-N1034)^2</f>
        <v>4.0941475600000379</v>
      </c>
      <c r="Q1034" s="18">
        <f>ABS(MA1SONY[[#This Row],[Erorr 3]])</f>
        <v>2.0234000000000094</v>
      </c>
      <c r="R1034" s="36">
        <f>MA1SONY[[#This Row],[Abs Erorr 3]]/MA1SONY[[#This Row],[Adj Close]]</f>
        <v>1.0436341617143005E-2</v>
      </c>
    </row>
    <row r="1035" spans="2:18">
      <c r="B1035" s="26">
        <v>45281.291666666664</v>
      </c>
      <c r="C1035" s="22">
        <v>193.73089999999999</v>
      </c>
      <c r="D1035" s="31">
        <f t="shared" si="81"/>
        <v>193.8802</v>
      </c>
      <c r="E1035" s="32">
        <f>MA1SONY[[#This Row],[Adj Close]]-MA1SONY[[#This Row],[Naive Trend ]]</f>
        <v>-0.14930000000001087</v>
      </c>
      <c r="F1035" s="22">
        <f t="shared" si="80"/>
        <v>2.2290490000003247E-2</v>
      </c>
      <c r="G1035" s="22">
        <f>ABS(MA1SONY[[#This Row],[Erorr 1]])</f>
        <v>0.14930000000001087</v>
      </c>
      <c r="H1035" s="33">
        <f>MA1SONY[[#This Row],[Abs Erorr 1]]/MA1SONY[[#This Row],[Adj Close]]</f>
        <v>7.7065661698784698E-4</v>
      </c>
      <c r="I1035" s="31">
        <f t="shared" si="83"/>
        <v>194.93170000000001</v>
      </c>
      <c r="J1035" s="34">
        <f>(MA1SONY[[#This Row],[Adj Close]]-MA1SONY[[#This Row],[3-MA]])</f>
        <v>-1.2008000000000152</v>
      </c>
      <c r="K1035" s="18">
        <f t="shared" si="82"/>
        <v>1.4419206400000364</v>
      </c>
      <c r="L1035" s="18">
        <f>ABS(MA1SONY[[#This Row],[Erorr 2]])</f>
        <v>1.2008000000000152</v>
      </c>
      <c r="M1035" s="33">
        <f>MA1SONY[[#This Row],[Abs Erorr 2]]/MA1SONY[[#This Row],[Adj Close]]</f>
        <v>6.1982884506292758E-3</v>
      </c>
      <c r="N1035" s="31">
        <f t="shared" si="84"/>
        <v>195.92350000000002</v>
      </c>
      <c r="O1035" s="35">
        <f>MA1SONY[[#This Row],[Adj Close]]-MA1SONY[[#This Row],[6-MA]]</f>
        <v>-2.1926000000000272</v>
      </c>
      <c r="P1035" s="18">
        <f>(MA1SONY[[#This Row],[Adj Close]]-N1035)^2</f>
        <v>4.807494760000119</v>
      </c>
      <c r="Q1035" s="18">
        <f>ABS(MA1SONY[[#This Row],[Erorr 3]])</f>
        <v>2.1926000000000272</v>
      </c>
      <c r="R1035" s="36">
        <f>MA1SONY[[#This Row],[Abs Erorr 3]]/MA1SONY[[#This Row],[Adj Close]]</f>
        <v>1.131776087345915E-2</v>
      </c>
    </row>
    <row r="1036" spans="2:18">
      <c r="B1036" s="26">
        <v>45282.291666666664</v>
      </c>
      <c r="C1036" s="22">
        <v>192.65620000000001</v>
      </c>
      <c r="D1036" s="31">
        <f t="shared" si="81"/>
        <v>193.73089999999999</v>
      </c>
      <c r="E1036" s="32">
        <f>MA1SONY[[#This Row],[Adj Close]]-MA1SONY[[#This Row],[Naive Trend ]]</f>
        <v>-1.0746999999999787</v>
      </c>
      <c r="F1036" s="22">
        <f t="shared" si="80"/>
        <v>1.1549800899999541</v>
      </c>
      <c r="G1036" s="22">
        <f>ABS(MA1SONY[[#This Row],[Erorr 1]])</f>
        <v>1.0746999999999787</v>
      </c>
      <c r="H1036" s="33">
        <f>MA1SONY[[#This Row],[Abs Erorr 1]]/MA1SONY[[#This Row],[Adj Close]]</f>
        <v>5.578330725925138E-3</v>
      </c>
      <c r="I1036" s="31">
        <f t="shared" si="83"/>
        <v>194.53033333333335</v>
      </c>
      <c r="J1036" s="34">
        <f>(MA1SONY[[#This Row],[Adj Close]]-MA1SONY[[#This Row],[3-MA]])</f>
        <v>-1.874133333333333</v>
      </c>
      <c r="K1036" s="18">
        <f t="shared" si="82"/>
        <v>3.5123757511111098</v>
      </c>
      <c r="L1036" s="18">
        <f>ABS(MA1SONY[[#This Row],[Erorr 2]])</f>
        <v>1.874133333333333</v>
      </c>
      <c r="M1036" s="33">
        <f>MA1SONY[[#This Row],[Abs Erorr 2]]/MA1SONY[[#This Row],[Adj Close]]</f>
        <v>9.7278641088806538E-3</v>
      </c>
      <c r="N1036" s="31">
        <f t="shared" si="84"/>
        <v>195.37950000000001</v>
      </c>
      <c r="O1036" s="35">
        <f>MA1SONY[[#This Row],[Adj Close]]-MA1SONY[[#This Row],[6-MA]]</f>
        <v>-2.7232999999999947</v>
      </c>
      <c r="P1036" s="18">
        <f>(MA1SONY[[#This Row],[Adj Close]]-N1036)^2</f>
        <v>7.416362889999971</v>
      </c>
      <c r="Q1036" s="18">
        <f>ABS(MA1SONY[[#This Row],[Erorr 3]])</f>
        <v>2.7232999999999947</v>
      </c>
      <c r="R1036" s="36">
        <f>MA1SONY[[#This Row],[Abs Erorr 3]]/MA1SONY[[#This Row],[Adj Close]]</f>
        <v>1.4135543003547224E-2</v>
      </c>
    </row>
    <row r="1037" spans="2:18">
      <c r="B1037" s="26">
        <v>45286.291666666664</v>
      </c>
      <c r="C1037" s="22">
        <v>192.10890000000001</v>
      </c>
      <c r="D1037" s="31">
        <f t="shared" si="81"/>
        <v>192.65620000000001</v>
      </c>
      <c r="E1037" s="32">
        <f>MA1SONY[[#This Row],[Adj Close]]-MA1SONY[[#This Row],[Naive Trend ]]</f>
        <v>-0.547300000000007</v>
      </c>
      <c r="F1037" s="22">
        <f t="shared" si="80"/>
        <v>0.29953729000000767</v>
      </c>
      <c r="G1037" s="22">
        <f>ABS(MA1SONY[[#This Row],[Erorr 1]])</f>
        <v>0.547300000000007</v>
      </c>
      <c r="H1037" s="33">
        <f>MA1SONY[[#This Row],[Abs Erorr 1]]/MA1SONY[[#This Row],[Adj Close]]</f>
        <v>2.848904970045672E-3</v>
      </c>
      <c r="I1037" s="31">
        <f t="shared" si="83"/>
        <v>193.42243333333332</v>
      </c>
      <c r="J1037" s="34">
        <f>(MA1SONY[[#This Row],[Adj Close]]-MA1SONY[[#This Row],[3-MA]])</f>
        <v>-1.3135333333333108</v>
      </c>
      <c r="K1037" s="18">
        <f t="shared" si="82"/>
        <v>1.7253698177777186</v>
      </c>
      <c r="L1037" s="18">
        <f>ABS(MA1SONY[[#This Row],[Erorr 2]])</f>
        <v>1.3135333333333108</v>
      </c>
      <c r="M1037" s="33">
        <f>MA1SONY[[#This Row],[Abs Erorr 2]]/MA1SONY[[#This Row],[Adj Close]]</f>
        <v>6.837441333188159E-3</v>
      </c>
      <c r="N1037" s="31">
        <f t="shared" si="84"/>
        <v>194.63150000000005</v>
      </c>
      <c r="O1037" s="35">
        <f>MA1SONY[[#This Row],[Adj Close]]-MA1SONY[[#This Row],[6-MA]]</f>
        <v>-2.5226000000000397</v>
      </c>
      <c r="P1037" s="18">
        <f>(MA1SONY[[#This Row],[Adj Close]]-N1037)^2</f>
        <v>6.3635107600002003</v>
      </c>
      <c r="Q1037" s="18">
        <f>ABS(MA1SONY[[#This Row],[Erorr 3]])</f>
        <v>2.5226000000000397</v>
      </c>
      <c r="R1037" s="36">
        <f>MA1SONY[[#This Row],[Abs Erorr 3]]/MA1SONY[[#This Row],[Adj Close]]</f>
        <v>1.313109387436001E-2</v>
      </c>
    </row>
    <row r="1038" spans="2:18">
      <c r="B1038" s="26">
        <v>45287.291666666664</v>
      </c>
      <c r="C1038" s="22">
        <v>192.20840000000001</v>
      </c>
      <c r="D1038" s="31">
        <f t="shared" si="81"/>
        <v>192.10890000000001</v>
      </c>
      <c r="E1038" s="32">
        <f>MA1SONY[[#This Row],[Adj Close]]-MA1SONY[[#This Row],[Naive Trend ]]</f>
        <v>9.9500000000006139E-2</v>
      </c>
      <c r="F1038" s="22">
        <f t="shared" si="80"/>
        <v>9.9002500000012223E-3</v>
      </c>
      <c r="G1038" s="22">
        <f>ABS(MA1SONY[[#This Row],[Erorr 1]])</f>
        <v>9.9500000000006139E-2</v>
      </c>
      <c r="H1038" s="33">
        <f>MA1SONY[[#This Row],[Abs Erorr 1]]/MA1SONY[[#This Row],[Adj Close]]</f>
        <v>5.1766728197105922E-4</v>
      </c>
      <c r="I1038" s="31">
        <f t="shared" si="83"/>
        <v>192.83200000000002</v>
      </c>
      <c r="J1038" s="34">
        <f>(MA1SONY[[#This Row],[Adj Close]]-MA1SONY[[#This Row],[3-MA]])</f>
        <v>-0.62360000000001037</v>
      </c>
      <c r="K1038" s="18">
        <f t="shared" si="82"/>
        <v>0.38887696000001293</v>
      </c>
      <c r="L1038" s="18">
        <f>ABS(MA1SONY[[#This Row],[Erorr 2]])</f>
        <v>0.62360000000001037</v>
      </c>
      <c r="M1038" s="33">
        <f>MA1SONY[[#This Row],[Abs Erorr 2]]/MA1SONY[[#This Row],[Adj Close]]</f>
        <v>3.244395146101889E-3</v>
      </c>
      <c r="N1038" s="31">
        <f t="shared" si="84"/>
        <v>193.88185000000001</v>
      </c>
      <c r="O1038" s="35">
        <f>MA1SONY[[#This Row],[Adj Close]]-MA1SONY[[#This Row],[6-MA]]</f>
        <v>-1.6734500000000025</v>
      </c>
      <c r="P1038" s="18">
        <f>(MA1SONY[[#This Row],[Adj Close]]-N1038)^2</f>
        <v>2.8004349025000086</v>
      </c>
      <c r="Q1038" s="18">
        <f>ABS(MA1SONY[[#This Row],[Erorr 3]])</f>
        <v>1.6734500000000025</v>
      </c>
      <c r="R1038" s="36">
        <f>MA1SONY[[#This Row],[Abs Erorr 3]]/MA1SONY[[#This Row],[Adj Close]]</f>
        <v>8.7064353066775568E-3</v>
      </c>
    </row>
    <row r="1039" spans="2:18">
      <c r="B1039" s="26">
        <v>45288.291666666664</v>
      </c>
      <c r="C1039" s="22">
        <v>192.63630000000001</v>
      </c>
      <c r="D1039" s="31">
        <f t="shared" si="81"/>
        <v>192.20840000000001</v>
      </c>
      <c r="E1039" s="32">
        <f>MA1SONY[[#This Row],[Adj Close]]-MA1SONY[[#This Row],[Naive Trend ]]</f>
        <v>0.42789999999999395</v>
      </c>
      <c r="F1039" s="22">
        <f t="shared" si="80"/>
        <v>0.18309840999999483</v>
      </c>
      <c r="G1039" s="22">
        <f>ABS(MA1SONY[[#This Row],[Erorr 1]])</f>
        <v>0.42789999999999395</v>
      </c>
      <c r="H1039" s="33">
        <f>MA1SONY[[#This Row],[Abs Erorr 1]]/MA1SONY[[#This Row],[Adj Close]]</f>
        <v>2.221284358140153E-3</v>
      </c>
      <c r="I1039" s="31">
        <f t="shared" si="83"/>
        <v>192.32450000000003</v>
      </c>
      <c r="J1039" s="34">
        <f>(MA1SONY[[#This Row],[Adj Close]]-MA1SONY[[#This Row],[3-MA]])</f>
        <v>0.31179999999997676</v>
      </c>
      <c r="K1039" s="18">
        <f t="shared" si="82"/>
        <v>9.721923999998551E-2</v>
      </c>
      <c r="L1039" s="18">
        <f>ABS(MA1SONY[[#This Row],[Erorr 2]])</f>
        <v>0.31179999999997676</v>
      </c>
      <c r="M1039" s="33">
        <f>MA1SONY[[#This Row],[Abs Erorr 2]]/MA1SONY[[#This Row],[Adj Close]]</f>
        <v>1.6185942109559659E-3</v>
      </c>
      <c r="N1039" s="31">
        <f t="shared" si="84"/>
        <v>193.42741666666666</v>
      </c>
      <c r="O1039" s="35">
        <f>MA1SONY[[#This Row],[Adj Close]]-MA1SONY[[#This Row],[6-MA]]</f>
        <v>-0.79111666666665315</v>
      </c>
      <c r="P1039" s="18">
        <f>(MA1SONY[[#This Row],[Adj Close]]-N1039)^2</f>
        <v>0.62586558027775641</v>
      </c>
      <c r="Q1039" s="18">
        <f>ABS(MA1SONY[[#This Row],[Erorr 3]])</f>
        <v>0.79111666666665315</v>
      </c>
      <c r="R1039" s="36">
        <f>MA1SONY[[#This Row],[Abs Erorr 3]]/MA1SONY[[#This Row],[Adj Close]]</f>
        <v>4.1067891496392589E-3</v>
      </c>
    </row>
    <row r="1040" spans="2:18">
      <c r="B1040" s="26">
        <v>45289.291666666664</v>
      </c>
      <c r="C1040" s="22">
        <v>191.59139999999999</v>
      </c>
      <c r="D1040" s="31">
        <f t="shared" si="81"/>
        <v>192.63630000000001</v>
      </c>
      <c r="E1040" s="32">
        <f>MA1SONY[[#This Row],[Adj Close]]-MA1SONY[[#This Row],[Naive Trend ]]</f>
        <v>-1.0449000000000126</v>
      </c>
      <c r="F1040" s="22">
        <f t="shared" si="80"/>
        <v>1.0918160100000263</v>
      </c>
      <c r="G1040" s="22">
        <f>ABS(MA1SONY[[#This Row],[Erorr 1]])</f>
        <v>1.0449000000000126</v>
      </c>
      <c r="H1040" s="33">
        <f>MA1SONY[[#This Row],[Abs Erorr 1]]/MA1SONY[[#This Row],[Adj Close]]</f>
        <v>5.4537938550478391E-3</v>
      </c>
      <c r="I1040" s="31">
        <f t="shared" si="83"/>
        <v>192.31786666666667</v>
      </c>
      <c r="J1040" s="34">
        <f>(MA1SONY[[#This Row],[Adj Close]]-MA1SONY[[#This Row],[3-MA]])</f>
        <v>-0.72646666666668125</v>
      </c>
      <c r="K1040" s="18">
        <f t="shared" si="82"/>
        <v>0.52775381777779895</v>
      </c>
      <c r="L1040" s="18">
        <f>ABS(MA1SONY[[#This Row],[Erorr 2]])</f>
        <v>0.72646666666668125</v>
      </c>
      <c r="M1040" s="33">
        <f>MA1SONY[[#This Row],[Abs Erorr 2]]/MA1SONY[[#This Row],[Adj Close]]</f>
        <v>3.7917498732546518E-3</v>
      </c>
      <c r="N1040" s="31">
        <f t="shared" si="84"/>
        <v>192.87014999999997</v>
      </c>
      <c r="O1040" s="35">
        <f>MA1SONY[[#This Row],[Adj Close]]-MA1SONY[[#This Row],[6-MA]]</f>
        <v>-1.2787499999999739</v>
      </c>
      <c r="P1040" s="18">
        <f>(MA1SONY[[#This Row],[Adj Close]]-N1040)^2</f>
        <v>1.6352015624999332</v>
      </c>
      <c r="Q1040" s="18">
        <f>ABS(MA1SONY[[#This Row],[Erorr 3]])</f>
        <v>1.2787499999999739</v>
      </c>
      <c r="R1040" s="36">
        <f>MA1SONY[[#This Row],[Abs Erorr 3]]/MA1SONY[[#This Row],[Adj Close]]</f>
        <v>6.6743601226358484E-3</v>
      </c>
    </row>
    <row r="1041" spans="2:18">
      <c r="B1041" s="26">
        <v>45293.291666666664</v>
      </c>
      <c r="C1041" s="22">
        <v>184.73500000000001</v>
      </c>
      <c r="D1041" s="31">
        <f t="shared" si="81"/>
        <v>191.59139999999999</v>
      </c>
      <c r="E1041" s="32">
        <f>MA1SONY[[#This Row],[Adj Close]]-MA1SONY[[#This Row],[Naive Trend ]]</f>
        <v>-6.8563999999999794</v>
      </c>
      <c r="F1041" s="22">
        <f t="shared" si="80"/>
        <v>47.010220959999721</v>
      </c>
      <c r="G1041" s="22">
        <f>ABS(MA1SONY[[#This Row],[Erorr 1]])</f>
        <v>6.8563999999999794</v>
      </c>
      <c r="H1041" s="33">
        <f>MA1SONY[[#This Row],[Abs Erorr 1]]/MA1SONY[[#This Row],[Adj Close]]</f>
        <v>3.7114786044874976E-2</v>
      </c>
      <c r="I1041" s="31">
        <f t="shared" si="83"/>
        <v>192.14536666666666</v>
      </c>
      <c r="J1041" s="34">
        <f>(MA1SONY[[#This Row],[Adj Close]]-MA1SONY[[#This Row],[3-MA]])</f>
        <v>-7.410366666666647</v>
      </c>
      <c r="K1041" s="18">
        <f t="shared" si="82"/>
        <v>54.913534134444156</v>
      </c>
      <c r="L1041" s="18">
        <f>ABS(MA1SONY[[#This Row],[Erorr 2]])</f>
        <v>7.410366666666647</v>
      </c>
      <c r="M1041" s="33">
        <f>MA1SONY[[#This Row],[Abs Erorr 2]]/MA1SONY[[#This Row],[Adj Close]]</f>
        <v>4.0113495908553586E-2</v>
      </c>
      <c r="N1041" s="31">
        <f t="shared" si="84"/>
        <v>192.48868333333334</v>
      </c>
      <c r="O1041" s="35">
        <f>MA1SONY[[#This Row],[Adj Close]]-MA1SONY[[#This Row],[6-MA]]</f>
        <v>-7.7536833333333277</v>
      </c>
      <c r="P1041" s="18">
        <f>(MA1SONY[[#This Row],[Adj Close]]-N1041)^2</f>
        <v>60.119605233611026</v>
      </c>
      <c r="Q1041" s="18">
        <f>ABS(MA1SONY[[#This Row],[Erorr 3]])</f>
        <v>7.7536833333333277</v>
      </c>
      <c r="R1041" s="36">
        <f>MA1SONY[[#This Row],[Abs Erorr 3]]/MA1SONY[[#This Row],[Adj Close]]</f>
        <v>4.1971923746628018E-2</v>
      </c>
    </row>
    <row r="1042" spans="2:18">
      <c r="B1042" s="26">
        <v>45294.291666666664</v>
      </c>
      <c r="C1042" s="22">
        <v>183.35169999999999</v>
      </c>
      <c r="D1042" s="31">
        <f t="shared" si="81"/>
        <v>184.73500000000001</v>
      </c>
      <c r="E1042" s="32">
        <f>MA1SONY[[#This Row],[Adj Close]]-MA1SONY[[#This Row],[Naive Trend ]]</f>
        <v>-1.3833000000000197</v>
      </c>
      <c r="F1042" s="22">
        <f t="shared" si="80"/>
        <v>1.9135188900000546</v>
      </c>
      <c r="G1042" s="22">
        <f>ABS(MA1SONY[[#This Row],[Erorr 1]])</f>
        <v>1.3833000000000197</v>
      </c>
      <c r="H1042" s="33">
        <f>MA1SONY[[#This Row],[Abs Erorr 1]]/MA1SONY[[#This Row],[Adj Close]]</f>
        <v>7.5445169038521036E-3</v>
      </c>
      <c r="I1042" s="31">
        <f t="shared" si="83"/>
        <v>189.65423333333334</v>
      </c>
      <c r="J1042" s="34">
        <f>(MA1SONY[[#This Row],[Adj Close]]-MA1SONY[[#This Row],[3-MA]])</f>
        <v>-6.3025333333333435</v>
      </c>
      <c r="K1042" s="18">
        <f t="shared" si="82"/>
        <v>39.721926417777908</v>
      </c>
      <c r="L1042" s="18">
        <f>ABS(MA1SONY[[#This Row],[Erorr 2]])</f>
        <v>6.3025333333333435</v>
      </c>
      <c r="M1042" s="33">
        <f>MA1SONY[[#This Row],[Abs Erorr 2]]/MA1SONY[[#This Row],[Adj Close]]</f>
        <v>3.4374010894544983E-2</v>
      </c>
      <c r="N1042" s="31">
        <f t="shared" si="84"/>
        <v>190.98936666666668</v>
      </c>
      <c r="O1042" s="35">
        <f>MA1SONY[[#This Row],[Adj Close]]-MA1SONY[[#This Row],[6-MA]]</f>
        <v>-7.6376666666666893</v>
      </c>
      <c r="P1042" s="18">
        <f>(MA1SONY[[#This Row],[Adj Close]]-N1042)^2</f>
        <v>58.333952111111458</v>
      </c>
      <c r="Q1042" s="18">
        <f>ABS(MA1SONY[[#This Row],[Erorr 3]])</f>
        <v>7.6376666666666893</v>
      </c>
      <c r="R1042" s="36">
        <f>MA1SONY[[#This Row],[Abs Erorr 3]]/MA1SONY[[#This Row],[Adj Close]]</f>
        <v>4.1655826843529073E-2</v>
      </c>
    </row>
    <row r="1043" spans="2:18">
      <c r="B1043" s="26">
        <v>45295.291666666664</v>
      </c>
      <c r="C1043" s="22">
        <v>181.0232</v>
      </c>
      <c r="D1043" s="31">
        <f t="shared" si="81"/>
        <v>183.35169999999999</v>
      </c>
      <c r="E1043" s="32">
        <f>MA1SONY[[#This Row],[Adj Close]]-MA1SONY[[#This Row],[Naive Trend ]]</f>
        <v>-2.3284999999999911</v>
      </c>
      <c r="F1043" s="22">
        <f t="shared" si="80"/>
        <v>5.4219122499999584</v>
      </c>
      <c r="G1043" s="22">
        <f>ABS(MA1SONY[[#This Row],[Erorr 1]])</f>
        <v>2.3284999999999911</v>
      </c>
      <c r="H1043" s="33">
        <f>MA1SONY[[#This Row],[Abs Erorr 1]]/MA1SONY[[#This Row],[Adj Close]]</f>
        <v>1.2862992146862894E-2</v>
      </c>
      <c r="I1043" s="31">
        <f t="shared" si="83"/>
        <v>186.5593666666667</v>
      </c>
      <c r="J1043" s="34">
        <f>(MA1SONY[[#This Row],[Adj Close]]-MA1SONY[[#This Row],[3-MA]])</f>
        <v>-5.536166666666702</v>
      </c>
      <c r="K1043" s="18">
        <f t="shared" si="82"/>
        <v>30.649141361111504</v>
      </c>
      <c r="L1043" s="18">
        <f>ABS(MA1SONY[[#This Row],[Erorr 2]])</f>
        <v>5.536166666666702</v>
      </c>
      <c r="M1043" s="33">
        <f>MA1SONY[[#This Row],[Abs Erorr 2]]/MA1SONY[[#This Row],[Adj Close]]</f>
        <v>3.0582636185122691E-2</v>
      </c>
      <c r="N1043" s="31">
        <f t="shared" si="84"/>
        <v>189.43861666666669</v>
      </c>
      <c r="O1043" s="35">
        <f>MA1SONY[[#This Row],[Adj Close]]-MA1SONY[[#This Row],[6-MA]]</f>
        <v>-8.4154166666666868</v>
      </c>
      <c r="P1043" s="18">
        <f>(MA1SONY[[#This Row],[Adj Close]]-N1043)^2</f>
        <v>70.819237673611454</v>
      </c>
      <c r="Q1043" s="18">
        <f>ABS(MA1SONY[[#This Row],[Erorr 3]])</f>
        <v>8.4154166666666868</v>
      </c>
      <c r="R1043" s="36">
        <f>MA1SONY[[#This Row],[Abs Erorr 3]]/MA1SONY[[#This Row],[Adj Close]]</f>
        <v>4.6488056042908787E-2</v>
      </c>
    </row>
    <row r="1044" spans="2:18">
      <c r="B1044" s="26">
        <v>45296.291666666664</v>
      </c>
      <c r="C1044" s="22">
        <v>180.29669999999999</v>
      </c>
      <c r="D1044" s="31">
        <f t="shared" si="81"/>
        <v>181.0232</v>
      </c>
      <c r="E1044" s="32">
        <f>MA1SONY[[#This Row],[Adj Close]]-MA1SONY[[#This Row],[Naive Trend ]]</f>
        <v>-0.72650000000001569</v>
      </c>
      <c r="F1044" s="22">
        <f t="shared" si="80"/>
        <v>0.52780225000002279</v>
      </c>
      <c r="G1044" s="22">
        <f>ABS(MA1SONY[[#This Row],[Erorr 1]])</f>
        <v>0.72650000000001569</v>
      </c>
      <c r="H1044" s="33">
        <f>MA1SONY[[#This Row],[Abs Erorr 1]]/MA1SONY[[#This Row],[Adj Close]]</f>
        <v>4.0294692027087334E-3</v>
      </c>
      <c r="I1044" s="31">
        <f t="shared" si="83"/>
        <v>183.03663333333336</v>
      </c>
      <c r="J1044" s="34">
        <f>(MA1SONY[[#This Row],[Adj Close]]-MA1SONY[[#This Row],[3-MA]])</f>
        <v>-2.7399333333333686</v>
      </c>
      <c r="K1044" s="18">
        <f t="shared" si="82"/>
        <v>7.5072346711113047</v>
      </c>
      <c r="L1044" s="18">
        <f>ABS(MA1SONY[[#This Row],[Erorr 2]])</f>
        <v>2.7399333333333686</v>
      </c>
      <c r="M1044" s="33">
        <f>MA1SONY[[#This Row],[Abs Erorr 2]]/MA1SONY[[#This Row],[Adj Close]]</f>
        <v>1.5196802455804065E-2</v>
      </c>
      <c r="N1044" s="31">
        <f t="shared" si="84"/>
        <v>187.59100000000001</v>
      </c>
      <c r="O1044" s="35">
        <f>MA1SONY[[#This Row],[Adj Close]]-MA1SONY[[#This Row],[6-MA]]</f>
        <v>-7.2943000000000211</v>
      </c>
      <c r="P1044" s="18">
        <f>(MA1SONY[[#This Row],[Adj Close]]-N1044)^2</f>
        <v>53.20681249000031</v>
      </c>
      <c r="Q1044" s="18">
        <f>ABS(MA1SONY[[#This Row],[Erorr 3]])</f>
        <v>7.2943000000000211</v>
      </c>
      <c r="R1044" s="36">
        <f>MA1SONY[[#This Row],[Abs Erorr 3]]/MA1SONY[[#This Row],[Adj Close]]</f>
        <v>4.0457201934367193E-2</v>
      </c>
    </row>
    <row r="1045" spans="2:18">
      <c r="B1045" s="26">
        <v>45299.291666666664</v>
      </c>
      <c r="C1045" s="22">
        <v>184.65539999999999</v>
      </c>
      <c r="D1045" s="31">
        <f t="shared" si="81"/>
        <v>180.29669999999999</v>
      </c>
      <c r="E1045" s="32">
        <f>MA1SONY[[#This Row],[Adj Close]]-MA1SONY[[#This Row],[Naive Trend ]]</f>
        <v>4.3586999999999989</v>
      </c>
      <c r="F1045" s="22">
        <f t="shared" si="80"/>
        <v>18.99826568999999</v>
      </c>
      <c r="G1045" s="22">
        <f>ABS(MA1SONY[[#This Row],[Erorr 1]])</f>
        <v>4.3586999999999989</v>
      </c>
      <c r="H1045" s="33">
        <f>MA1SONY[[#This Row],[Abs Erorr 1]]/MA1SONY[[#This Row],[Adj Close]]</f>
        <v>2.3604508722734344E-2</v>
      </c>
      <c r="I1045" s="31">
        <f t="shared" si="83"/>
        <v>181.55719999999999</v>
      </c>
      <c r="J1045" s="34">
        <f>(MA1SONY[[#This Row],[Adj Close]]-MA1SONY[[#This Row],[3-MA]])</f>
        <v>3.0981999999999914</v>
      </c>
      <c r="K1045" s="18">
        <f t="shared" si="82"/>
        <v>9.5988432399999475</v>
      </c>
      <c r="L1045" s="18">
        <f>ABS(MA1SONY[[#This Row],[Erorr 2]])</f>
        <v>3.0981999999999914</v>
      </c>
      <c r="M1045" s="33">
        <f>MA1SONY[[#This Row],[Abs Erorr 2]]/MA1SONY[[#This Row],[Adj Close]]</f>
        <v>1.6778279974482151E-2</v>
      </c>
      <c r="N1045" s="31">
        <f t="shared" si="84"/>
        <v>185.60571666666667</v>
      </c>
      <c r="O1045" s="35">
        <f>MA1SONY[[#This Row],[Adj Close]]-MA1SONY[[#This Row],[6-MA]]</f>
        <v>-0.95031666666668002</v>
      </c>
      <c r="P1045" s="18">
        <f>(MA1SONY[[#This Row],[Adj Close]]-N1045)^2</f>
        <v>0.90310176694446986</v>
      </c>
      <c r="Q1045" s="18">
        <f>ABS(MA1SONY[[#This Row],[Erorr 3]])</f>
        <v>0.95031666666668002</v>
      </c>
      <c r="R1045" s="36">
        <f>MA1SONY[[#This Row],[Abs Erorr 3]]/MA1SONY[[#This Row],[Adj Close]]</f>
        <v>5.1464331217320487E-3</v>
      </c>
    </row>
    <row r="1046" spans="2:18">
      <c r="B1046" s="26">
        <v>45300.291666666664</v>
      </c>
      <c r="C1046" s="22">
        <v>184.23740000000001</v>
      </c>
      <c r="D1046" s="31">
        <f t="shared" si="81"/>
        <v>184.65539999999999</v>
      </c>
      <c r="E1046" s="32">
        <f>MA1SONY[[#This Row],[Adj Close]]-MA1SONY[[#This Row],[Naive Trend ]]</f>
        <v>-0.41799999999997794</v>
      </c>
      <c r="F1046" s="22">
        <f t="shared" si="80"/>
        <v>0.17472399999998156</v>
      </c>
      <c r="G1046" s="22">
        <f>ABS(MA1SONY[[#This Row],[Erorr 1]])</f>
        <v>0.41799999999997794</v>
      </c>
      <c r="H1046" s="33">
        <f>MA1SONY[[#This Row],[Abs Erorr 1]]/MA1SONY[[#This Row],[Adj Close]]</f>
        <v>2.2688118699025167E-3</v>
      </c>
      <c r="I1046" s="31">
        <f t="shared" si="83"/>
        <v>181.99176666666665</v>
      </c>
      <c r="J1046" s="34">
        <f>(MA1SONY[[#This Row],[Adj Close]]-MA1SONY[[#This Row],[3-MA]])</f>
        <v>2.2456333333333589</v>
      </c>
      <c r="K1046" s="18">
        <f t="shared" si="82"/>
        <v>5.0428690677778922</v>
      </c>
      <c r="L1046" s="18">
        <f>ABS(MA1SONY[[#This Row],[Erorr 2]])</f>
        <v>2.2456333333333589</v>
      </c>
      <c r="M1046" s="33">
        <f>MA1SONY[[#This Row],[Abs Erorr 2]]/MA1SONY[[#This Row],[Adj Close]]</f>
        <v>1.2188802780181217E-2</v>
      </c>
      <c r="N1046" s="31">
        <f t="shared" si="84"/>
        <v>184.27556666666669</v>
      </c>
      <c r="O1046" s="35">
        <f>MA1SONY[[#This Row],[Adj Close]]-MA1SONY[[#This Row],[6-MA]]</f>
        <v>-3.8166666666683113E-2</v>
      </c>
      <c r="P1046" s="18">
        <f>(MA1SONY[[#This Row],[Adj Close]]-N1046)^2</f>
        <v>1.4566944444456998E-3</v>
      </c>
      <c r="Q1046" s="18">
        <f>ABS(MA1SONY[[#This Row],[Erorr 3]])</f>
        <v>3.8166666666683113E-2</v>
      </c>
      <c r="R1046" s="36">
        <f>MA1SONY[[#This Row],[Abs Erorr 3]]/MA1SONY[[#This Row],[Adj Close]]</f>
        <v>2.0716025446887066E-4</v>
      </c>
    </row>
    <row r="1047" spans="2:18">
      <c r="B1047" s="26">
        <v>45301.291666666664</v>
      </c>
      <c r="C1047" s="22">
        <v>185.28229999999999</v>
      </c>
      <c r="D1047" s="31">
        <f t="shared" si="81"/>
        <v>184.23740000000001</v>
      </c>
      <c r="E1047" s="32">
        <f>MA1SONY[[#This Row],[Adj Close]]-MA1SONY[[#This Row],[Naive Trend ]]</f>
        <v>1.0448999999999842</v>
      </c>
      <c r="F1047" s="22">
        <f t="shared" si="80"/>
        <v>1.091816009999967</v>
      </c>
      <c r="G1047" s="22">
        <f>ABS(MA1SONY[[#This Row],[Erorr 1]])</f>
        <v>1.0448999999999842</v>
      </c>
      <c r="H1047" s="33">
        <f>MA1SONY[[#This Row],[Abs Erorr 1]]/MA1SONY[[#This Row],[Adj Close]]</f>
        <v>5.6395025320820401E-3</v>
      </c>
      <c r="I1047" s="31">
        <f t="shared" si="83"/>
        <v>183.06316666666666</v>
      </c>
      <c r="J1047" s="34">
        <f>(MA1SONY[[#This Row],[Adj Close]]-MA1SONY[[#This Row],[3-MA]])</f>
        <v>2.2191333333333318</v>
      </c>
      <c r="K1047" s="18">
        <f t="shared" si="82"/>
        <v>4.9245527511111042</v>
      </c>
      <c r="L1047" s="18">
        <f>ABS(MA1SONY[[#This Row],[Erorr 2]])</f>
        <v>2.2191333333333318</v>
      </c>
      <c r="M1047" s="33">
        <f>MA1SONY[[#This Row],[Abs Erorr 2]]/MA1SONY[[#This Row],[Adj Close]]</f>
        <v>1.1977039001206979E-2</v>
      </c>
      <c r="N1047" s="31">
        <f t="shared" si="84"/>
        <v>183.04990000000001</v>
      </c>
      <c r="O1047" s="35">
        <f>MA1SONY[[#This Row],[Adj Close]]-MA1SONY[[#This Row],[6-MA]]</f>
        <v>2.2323999999999842</v>
      </c>
      <c r="P1047" s="18">
        <f>(MA1SONY[[#This Row],[Adj Close]]-N1047)^2</f>
        <v>4.9836097599999292</v>
      </c>
      <c r="Q1047" s="18">
        <f>ABS(MA1SONY[[#This Row],[Erorr 3]])</f>
        <v>2.2323999999999842</v>
      </c>
      <c r="R1047" s="36">
        <f>MA1SONY[[#This Row],[Abs Erorr 3]]/MA1SONY[[#This Row],[Adj Close]]</f>
        <v>1.2048641451449946E-2</v>
      </c>
    </row>
    <row r="1048" spans="2:18">
      <c r="B1048" s="26">
        <v>45302.291666666664</v>
      </c>
      <c r="C1048" s="22">
        <v>184.68520000000001</v>
      </c>
      <c r="D1048" s="31">
        <f t="shared" si="81"/>
        <v>185.28229999999999</v>
      </c>
      <c r="E1048" s="32">
        <f>MA1SONY[[#This Row],[Adj Close]]-MA1SONY[[#This Row],[Naive Trend ]]</f>
        <v>-0.59709999999998331</v>
      </c>
      <c r="F1048" s="22">
        <f t="shared" si="80"/>
        <v>0.35652840999998009</v>
      </c>
      <c r="G1048" s="22">
        <f>ABS(MA1SONY[[#This Row],[Erorr 1]])</f>
        <v>0.59709999999998331</v>
      </c>
      <c r="H1048" s="33">
        <f>MA1SONY[[#This Row],[Abs Erorr 1]]/MA1SONY[[#This Row],[Adj Close]]</f>
        <v>3.2330690277292567E-3</v>
      </c>
      <c r="I1048" s="31">
        <f t="shared" si="83"/>
        <v>184.7250333333333</v>
      </c>
      <c r="J1048" s="34">
        <f>(MA1SONY[[#This Row],[Adj Close]]-MA1SONY[[#This Row],[3-MA]])</f>
        <v>-3.9833333333291421E-2</v>
      </c>
      <c r="K1048" s="18">
        <f t="shared" si="82"/>
        <v>1.5866944444411055E-3</v>
      </c>
      <c r="L1048" s="18">
        <f>ABS(MA1SONY[[#This Row],[Erorr 2]])</f>
        <v>3.9833333333291421E-2</v>
      </c>
      <c r="M1048" s="33">
        <f>MA1SONY[[#This Row],[Abs Erorr 2]]/MA1SONY[[#This Row],[Adj Close]]</f>
        <v>2.1568232502274908E-4</v>
      </c>
      <c r="N1048" s="31">
        <f t="shared" si="84"/>
        <v>183.14111666666668</v>
      </c>
      <c r="O1048" s="35">
        <f>MA1SONY[[#This Row],[Adj Close]]-MA1SONY[[#This Row],[6-MA]]</f>
        <v>1.544083333333333</v>
      </c>
      <c r="P1048" s="18">
        <f>(MA1SONY[[#This Row],[Adj Close]]-N1048)^2</f>
        <v>2.3841933402777769</v>
      </c>
      <c r="Q1048" s="18">
        <f>ABS(MA1SONY[[#This Row],[Erorr 3]])</f>
        <v>1.544083333333333</v>
      </c>
      <c r="R1048" s="36">
        <f>MA1SONY[[#This Row],[Abs Erorr 3]]/MA1SONY[[#This Row],[Adj Close]]</f>
        <v>8.3606230132860296E-3</v>
      </c>
    </row>
    <row r="1049" spans="2:18">
      <c r="B1049" s="26">
        <v>45303.291666666664</v>
      </c>
      <c r="C1049" s="22">
        <v>185.0136</v>
      </c>
      <c r="D1049" s="31">
        <f t="shared" si="81"/>
        <v>184.68520000000001</v>
      </c>
      <c r="E1049" s="32">
        <f>MA1SONY[[#This Row],[Adj Close]]-MA1SONY[[#This Row],[Naive Trend ]]</f>
        <v>0.32839999999998781</v>
      </c>
      <c r="F1049" s="22">
        <f t="shared" si="80"/>
        <v>0.107846559999992</v>
      </c>
      <c r="G1049" s="22">
        <f>ABS(MA1SONY[[#This Row],[Erorr 1]])</f>
        <v>0.32839999999998781</v>
      </c>
      <c r="H1049" s="33">
        <f>MA1SONY[[#This Row],[Abs Erorr 1]]/MA1SONY[[#This Row],[Adj Close]]</f>
        <v>1.7750046483068695E-3</v>
      </c>
      <c r="I1049" s="31">
        <f t="shared" si="83"/>
        <v>184.73496666666665</v>
      </c>
      <c r="J1049" s="34">
        <f>(MA1SONY[[#This Row],[Adj Close]]-MA1SONY[[#This Row],[3-MA]])</f>
        <v>0.27863333333334594</v>
      </c>
      <c r="K1049" s="18">
        <f t="shared" si="82"/>
        <v>7.7636534444451469E-2</v>
      </c>
      <c r="L1049" s="18">
        <f>ABS(MA1SONY[[#This Row],[Erorr 2]])</f>
        <v>0.27863333333334594</v>
      </c>
      <c r="M1049" s="33">
        <f>MA1SONY[[#This Row],[Abs Erorr 2]]/MA1SONY[[#This Row],[Adj Close]]</f>
        <v>1.5060154136417321E-3</v>
      </c>
      <c r="N1049" s="31">
        <f t="shared" si="84"/>
        <v>183.36336666666662</v>
      </c>
      <c r="O1049" s="35">
        <f>MA1SONY[[#This Row],[Adj Close]]-MA1SONY[[#This Row],[6-MA]]</f>
        <v>1.6502333333333752</v>
      </c>
      <c r="P1049" s="18">
        <f>(MA1SONY[[#This Row],[Adj Close]]-N1049)^2</f>
        <v>2.7232700544445825</v>
      </c>
      <c r="Q1049" s="18">
        <f>ABS(MA1SONY[[#This Row],[Erorr 3]])</f>
        <v>1.6502333333333752</v>
      </c>
      <c r="R1049" s="36">
        <f>MA1SONY[[#This Row],[Abs Erorr 3]]/MA1SONY[[#This Row],[Adj Close]]</f>
        <v>8.9195244745974098E-3</v>
      </c>
    </row>
    <row r="1050" spans="2:18">
      <c r="B1050" s="26">
        <v>45307.291666666664</v>
      </c>
      <c r="C1050" s="22">
        <v>182.73480000000001</v>
      </c>
      <c r="D1050" s="31">
        <f t="shared" si="81"/>
        <v>185.0136</v>
      </c>
      <c r="E1050" s="32">
        <f>MA1SONY[[#This Row],[Adj Close]]-MA1SONY[[#This Row],[Naive Trend ]]</f>
        <v>-2.2787999999999897</v>
      </c>
      <c r="F1050" s="22">
        <f t="shared" si="80"/>
        <v>5.1929294399999533</v>
      </c>
      <c r="G1050" s="22">
        <f>ABS(MA1SONY[[#This Row],[Erorr 1]])</f>
        <v>2.2787999999999897</v>
      </c>
      <c r="H1050" s="33">
        <f>MA1SONY[[#This Row],[Abs Erorr 1]]/MA1SONY[[#This Row],[Adj Close]]</f>
        <v>1.2470531064690413E-2</v>
      </c>
      <c r="I1050" s="31">
        <f t="shared" si="83"/>
        <v>184.99369999999999</v>
      </c>
      <c r="J1050" s="34">
        <f>(MA1SONY[[#This Row],[Adj Close]]-MA1SONY[[#This Row],[3-MA]])</f>
        <v>-2.2588999999999828</v>
      </c>
      <c r="K1050" s="18">
        <f t="shared" si="82"/>
        <v>5.1026292099999226</v>
      </c>
      <c r="L1050" s="18">
        <f>ABS(MA1SONY[[#This Row],[Erorr 2]])</f>
        <v>2.2588999999999828</v>
      </c>
      <c r="M1050" s="33">
        <f>MA1SONY[[#This Row],[Abs Erorr 2]]/MA1SONY[[#This Row],[Adj Close]]</f>
        <v>1.2361630078124051E-2</v>
      </c>
      <c r="N1050" s="31">
        <f t="shared" si="84"/>
        <v>184.02843333333331</v>
      </c>
      <c r="O1050" s="35">
        <f>MA1SONY[[#This Row],[Adj Close]]-MA1SONY[[#This Row],[6-MA]]</f>
        <v>-1.2936333333333039</v>
      </c>
      <c r="P1050" s="18">
        <f>(MA1SONY[[#This Row],[Adj Close]]-N1050)^2</f>
        <v>1.6734872011110349</v>
      </c>
      <c r="Q1050" s="18">
        <f>ABS(MA1SONY[[#This Row],[Erorr 3]])</f>
        <v>1.2936333333333039</v>
      </c>
      <c r="R1050" s="36">
        <f>MA1SONY[[#This Row],[Abs Erorr 3]]/MA1SONY[[#This Row],[Adj Close]]</f>
        <v>7.0792937816622986E-3</v>
      </c>
    </row>
    <row r="1051" spans="2:18">
      <c r="B1051" s="26">
        <v>45308.291666666664</v>
      </c>
      <c r="C1051" s="22">
        <v>181.7894</v>
      </c>
      <c r="D1051" s="31">
        <f t="shared" si="81"/>
        <v>182.73480000000001</v>
      </c>
      <c r="E1051" s="32">
        <f>MA1SONY[[#This Row],[Adj Close]]-MA1SONY[[#This Row],[Naive Trend ]]</f>
        <v>-0.94540000000000646</v>
      </c>
      <c r="F1051" s="22">
        <f t="shared" si="80"/>
        <v>0.89378116000001218</v>
      </c>
      <c r="G1051" s="22">
        <f>ABS(MA1SONY[[#This Row],[Erorr 1]])</f>
        <v>0.94540000000000646</v>
      </c>
      <c r="H1051" s="33">
        <f>MA1SONY[[#This Row],[Abs Erorr 1]]/MA1SONY[[#This Row],[Adj Close]]</f>
        <v>5.200523242829375E-3</v>
      </c>
      <c r="I1051" s="31">
        <f t="shared" si="83"/>
        <v>184.14453333333336</v>
      </c>
      <c r="J1051" s="34">
        <f>(MA1SONY[[#This Row],[Adj Close]]-MA1SONY[[#This Row],[3-MA]])</f>
        <v>-2.3551333333333559</v>
      </c>
      <c r="K1051" s="18">
        <f t="shared" si="82"/>
        <v>5.5466530177778841</v>
      </c>
      <c r="L1051" s="18">
        <f>ABS(MA1SONY[[#This Row],[Erorr 2]])</f>
        <v>2.3551333333333559</v>
      </c>
      <c r="M1051" s="33">
        <f>MA1SONY[[#This Row],[Abs Erorr 2]]/MA1SONY[[#This Row],[Adj Close]]</f>
        <v>1.2955284154815165E-2</v>
      </c>
      <c r="N1051" s="31">
        <f t="shared" si="84"/>
        <v>184.43478333333334</v>
      </c>
      <c r="O1051" s="35">
        <f>MA1SONY[[#This Row],[Adj Close]]-MA1SONY[[#This Row],[6-MA]]</f>
        <v>-2.6453833333333421</v>
      </c>
      <c r="P1051" s="18">
        <f>(MA1SONY[[#This Row],[Adj Close]]-N1051)^2</f>
        <v>6.9980529802778237</v>
      </c>
      <c r="Q1051" s="18">
        <f>ABS(MA1SONY[[#This Row],[Erorr 3]])</f>
        <v>2.6453833333333421</v>
      </c>
      <c r="R1051" s="36">
        <f>MA1SONY[[#This Row],[Abs Erorr 3]]/MA1SONY[[#This Row],[Adj Close]]</f>
        <v>1.4551911900987308E-2</v>
      </c>
    </row>
    <row r="1052" spans="2:18">
      <c r="B1052" s="26">
        <v>45309.291666666664</v>
      </c>
      <c r="C1052" s="22">
        <v>187.71039999999999</v>
      </c>
      <c r="D1052" s="31">
        <f t="shared" si="81"/>
        <v>181.7894</v>
      </c>
      <c r="E1052" s="32">
        <f>MA1SONY[[#This Row],[Adj Close]]-MA1SONY[[#This Row],[Naive Trend ]]</f>
        <v>5.9209999999999923</v>
      </c>
      <c r="F1052" s="22">
        <f t="shared" si="80"/>
        <v>35.05824099999991</v>
      </c>
      <c r="G1052" s="22">
        <f>ABS(MA1SONY[[#This Row],[Erorr 1]])</f>
        <v>5.9209999999999923</v>
      </c>
      <c r="H1052" s="33">
        <f>MA1SONY[[#This Row],[Abs Erorr 1]]/MA1SONY[[#This Row],[Adj Close]]</f>
        <v>3.1543270910935103E-2</v>
      </c>
      <c r="I1052" s="31">
        <f t="shared" si="83"/>
        <v>183.17926666666668</v>
      </c>
      <c r="J1052" s="34">
        <f>(MA1SONY[[#This Row],[Adj Close]]-MA1SONY[[#This Row],[3-MA]])</f>
        <v>4.5311333333333152</v>
      </c>
      <c r="K1052" s="18">
        <f t="shared" si="82"/>
        <v>20.531169284444282</v>
      </c>
      <c r="L1052" s="18">
        <f>ABS(MA1SONY[[#This Row],[Erorr 2]])</f>
        <v>4.5311333333333152</v>
      </c>
      <c r="M1052" s="33">
        <f>MA1SONY[[#This Row],[Abs Erorr 2]]/MA1SONY[[#This Row],[Adj Close]]</f>
        <v>2.4138957315808368E-2</v>
      </c>
      <c r="N1052" s="31">
        <f t="shared" si="84"/>
        <v>183.95711666666662</v>
      </c>
      <c r="O1052" s="35">
        <f>MA1SONY[[#This Row],[Adj Close]]-MA1SONY[[#This Row],[6-MA]]</f>
        <v>3.7532833333333713</v>
      </c>
      <c r="P1052" s="18">
        <f>(MA1SONY[[#This Row],[Adj Close]]-N1052)^2</f>
        <v>14.087135780278063</v>
      </c>
      <c r="Q1052" s="18">
        <f>ABS(MA1SONY[[#This Row],[Erorr 3]])</f>
        <v>3.7532833333333713</v>
      </c>
      <c r="R1052" s="36">
        <f>MA1SONY[[#This Row],[Abs Erorr 3]]/MA1SONY[[#This Row],[Adj Close]]</f>
        <v>1.9995073972104749E-2</v>
      </c>
    </row>
    <row r="1053" spans="2:18">
      <c r="B1053" s="26">
        <v>45310.291666666664</v>
      </c>
      <c r="C1053" s="22">
        <v>190.62610000000001</v>
      </c>
      <c r="D1053" s="31">
        <f t="shared" si="81"/>
        <v>187.71039999999999</v>
      </c>
      <c r="E1053" s="32">
        <f>MA1SONY[[#This Row],[Adj Close]]-MA1SONY[[#This Row],[Naive Trend ]]</f>
        <v>2.9157000000000153</v>
      </c>
      <c r="F1053" s="22">
        <f t="shared" si="80"/>
        <v>8.5013064900000899</v>
      </c>
      <c r="G1053" s="22">
        <f>ABS(MA1SONY[[#This Row],[Erorr 1]])</f>
        <v>2.9157000000000153</v>
      </c>
      <c r="H1053" s="33">
        <f>MA1SONY[[#This Row],[Abs Erorr 1]]/MA1SONY[[#This Row],[Adj Close]]</f>
        <v>1.529538714792998E-2</v>
      </c>
      <c r="I1053" s="31">
        <f t="shared" si="83"/>
        <v>184.07820000000001</v>
      </c>
      <c r="J1053" s="34">
        <f>(MA1SONY[[#This Row],[Adj Close]]-MA1SONY[[#This Row],[3-MA]])</f>
        <v>6.5478999999999985</v>
      </c>
      <c r="K1053" s="18">
        <f t="shared" si="82"/>
        <v>42.874994409999978</v>
      </c>
      <c r="L1053" s="18">
        <f>ABS(MA1SONY[[#This Row],[Erorr 2]])</f>
        <v>6.5478999999999985</v>
      </c>
      <c r="M1053" s="33">
        <f>MA1SONY[[#This Row],[Abs Erorr 2]]/MA1SONY[[#This Row],[Adj Close]]</f>
        <v>3.434944113109379E-2</v>
      </c>
      <c r="N1053" s="31">
        <f t="shared" si="84"/>
        <v>184.53594999999999</v>
      </c>
      <c r="O1053" s="35">
        <f>MA1SONY[[#This Row],[Adj Close]]-MA1SONY[[#This Row],[6-MA]]</f>
        <v>6.0901500000000226</v>
      </c>
      <c r="P1053" s="18">
        <f>(MA1SONY[[#This Row],[Adj Close]]-N1053)^2</f>
        <v>37.089927022500277</v>
      </c>
      <c r="Q1053" s="18">
        <f>ABS(MA1SONY[[#This Row],[Erorr 3]])</f>
        <v>6.0901500000000226</v>
      </c>
      <c r="R1053" s="36">
        <f>MA1SONY[[#This Row],[Abs Erorr 3]]/MA1SONY[[#This Row],[Adj Close]]</f>
        <v>3.1948143512352312E-2</v>
      </c>
    </row>
    <row r="1054" spans="2:18">
      <c r="B1054" s="26">
        <v>45313.291666666664</v>
      </c>
      <c r="C1054" s="22">
        <v>192.94470000000001</v>
      </c>
      <c r="D1054" s="31">
        <f t="shared" si="81"/>
        <v>190.62610000000001</v>
      </c>
      <c r="E1054" s="32">
        <f>MA1SONY[[#This Row],[Adj Close]]-MA1SONY[[#This Row],[Naive Trend ]]</f>
        <v>2.3186000000000035</v>
      </c>
      <c r="F1054" s="22">
        <f t="shared" si="80"/>
        <v>5.3759059600000167</v>
      </c>
      <c r="G1054" s="22">
        <f>ABS(MA1SONY[[#This Row],[Erorr 1]])</f>
        <v>2.3186000000000035</v>
      </c>
      <c r="H1054" s="33">
        <f>MA1SONY[[#This Row],[Abs Erorr 1]]/MA1SONY[[#This Row],[Adj Close]]</f>
        <v>1.2016914691100628E-2</v>
      </c>
      <c r="I1054" s="31">
        <f t="shared" si="83"/>
        <v>186.70863333333332</v>
      </c>
      <c r="J1054" s="34">
        <f>(MA1SONY[[#This Row],[Adj Close]]-MA1SONY[[#This Row],[3-MA]])</f>
        <v>6.2360666666666873</v>
      </c>
      <c r="K1054" s="18">
        <f t="shared" si="82"/>
        <v>38.888527471111367</v>
      </c>
      <c r="L1054" s="18">
        <f>ABS(MA1SONY[[#This Row],[Erorr 2]])</f>
        <v>6.2360666666666873</v>
      </c>
      <c r="M1054" s="33">
        <f>MA1SONY[[#This Row],[Abs Erorr 2]]/MA1SONY[[#This Row],[Adj Close]]</f>
        <v>3.2320486992732565E-2</v>
      </c>
      <c r="N1054" s="31">
        <f t="shared" si="84"/>
        <v>185.42658333333335</v>
      </c>
      <c r="O1054" s="35">
        <f>MA1SONY[[#This Row],[Adj Close]]-MA1SONY[[#This Row],[6-MA]]</f>
        <v>7.518116666666657</v>
      </c>
      <c r="P1054" s="18">
        <f>(MA1SONY[[#This Row],[Adj Close]]-N1054)^2</f>
        <v>56.522078213610968</v>
      </c>
      <c r="Q1054" s="18">
        <f>ABS(MA1SONY[[#This Row],[Erorr 3]])</f>
        <v>7.518116666666657</v>
      </c>
      <c r="R1054" s="36">
        <f>MA1SONY[[#This Row],[Abs Erorr 3]]/MA1SONY[[#This Row],[Adj Close]]</f>
        <v>3.8965136988301084E-2</v>
      </c>
    </row>
    <row r="1055" spans="2:18">
      <c r="B1055" s="26">
        <v>45314.291666666664</v>
      </c>
      <c r="C1055" s="22">
        <v>194.2285</v>
      </c>
      <c r="D1055" s="31">
        <f t="shared" si="81"/>
        <v>192.94470000000001</v>
      </c>
      <c r="E1055" s="32">
        <f>MA1SONY[[#This Row],[Adj Close]]-MA1SONY[[#This Row],[Naive Trend ]]</f>
        <v>1.2837999999999852</v>
      </c>
      <c r="F1055" s="22">
        <f t="shared" si="80"/>
        <v>1.648142439999962</v>
      </c>
      <c r="G1055" s="22">
        <f>ABS(MA1SONY[[#This Row],[Erorr 1]])</f>
        <v>1.2837999999999852</v>
      </c>
      <c r="H1055" s="33">
        <f>MA1SONY[[#This Row],[Abs Erorr 1]]/MA1SONY[[#This Row],[Adj Close]]</f>
        <v>6.6097405890483902E-3</v>
      </c>
      <c r="I1055" s="31">
        <f t="shared" si="83"/>
        <v>190.42706666666666</v>
      </c>
      <c r="J1055" s="34">
        <f>(MA1SONY[[#This Row],[Adj Close]]-MA1SONY[[#This Row],[3-MA]])</f>
        <v>3.8014333333333354</v>
      </c>
      <c r="K1055" s="18">
        <f t="shared" si="82"/>
        <v>14.450895387777793</v>
      </c>
      <c r="L1055" s="18">
        <f>ABS(MA1SONY[[#This Row],[Erorr 2]])</f>
        <v>3.8014333333333354</v>
      </c>
      <c r="M1055" s="33">
        <f>MA1SONY[[#This Row],[Abs Erorr 2]]/MA1SONY[[#This Row],[Adj Close]]</f>
        <v>1.9571964636154505E-2</v>
      </c>
      <c r="N1055" s="31">
        <f t="shared" si="84"/>
        <v>186.80316666666667</v>
      </c>
      <c r="O1055" s="35">
        <f>MA1SONY[[#This Row],[Adj Close]]-MA1SONY[[#This Row],[6-MA]]</f>
        <v>7.4253333333333273</v>
      </c>
      <c r="P1055" s="18">
        <f>(MA1SONY[[#This Row],[Adj Close]]-N1055)^2</f>
        <v>55.135575111111024</v>
      </c>
      <c r="Q1055" s="18">
        <f>ABS(MA1SONY[[#This Row],[Erorr 3]])</f>
        <v>7.4253333333333273</v>
      </c>
      <c r="R1055" s="36">
        <f>MA1SONY[[#This Row],[Abs Erorr 3]]/MA1SONY[[#This Row],[Adj Close]]</f>
        <v>3.8229885590082439E-2</v>
      </c>
    </row>
    <row r="1056" spans="2:18">
      <c r="B1056" s="26">
        <v>45315.291666666664</v>
      </c>
      <c r="C1056" s="22">
        <v>193.55179999999999</v>
      </c>
      <c r="D1056" s="31">
        <f t="shared" si="81"/>
        <v>194.2285</v>
      </c>
      <c r="E1056" s="32">
        <f>MA1SONY[[#This Row],[Adj Close]]-MA1SONY[[#This Row],[Naive Trend ]]</f>
        <v>-0.67670000000001096</v>
      </c>
      <c r="F1056" s="22">
        <f t="shared" si="80"/>
        <v>0.45792289000001485</v>
      </c>
      <c r="G1056" s="22">
        <f>ABS(MA1SONY[[#This Row],[Erorr 1]])</f>
        <v>0.67670000000001096</v>
      </c>
      <c r="H1056" s="33">
        <f>MA1SONY[[#This Row],[Abs Erorr 1]]/MA1SONY[[#This Row],[Adj Close]]</f>
        <v>3.4962216832910417E-3</v>
      </c>
      <c r="I1056" s="31">
        <f t="shared" si="83"/>
        <v>192.59976666666668</v>
      </c>
      <c r="J1056" s="34">
        <f>(MA1SONY[[#This Row],[Adj Close]]-MA1SONY[[#This Row],[3-MA]])</f>
        <v>0.9520333333333042</v>
      </c>
      <c r="K1056" s="18">
        <f t="shared" si="82"/>
        <v>0.90636746777772226</v>
      </c>
      <c r="L1056" s="18">
        <f>ABS(MA1SONY[[#This Row],[Erorr 2]])</f>
        <v>0.9520333333333042</v>
      </c>
      <c r="M1056" s="33">
        <f>MA1SONY[[#This Row],[Abs Erorr 2]]/MA1SONY[[#This Row],[Adj Close]]</f>
        <v>4.9187521548924073E-3</v>
      </c>
      <c r="N1056" s="31">
        <f t="shared" si="84"/>
        <v>188.33898333333332</v>
      </c>
      <c r="O1056" s="35">
        <f>MA1SONY[[#This Row],[Adj Close]]-MA1SONY[[#This Row],[6-MA]]</f>
        <v>5.2128166666666687</v>
      </c>
      <c r="P1056" s="18">
        <f>(MA1SONY[[#This Row],[Adj Close]]-N1056)^2</f>
        <v>27.1734576002778</v>
      </c>
      <c r="Q1056" s="18">
        <f>ABS(MA1SONY[[#This Row],[Erorr 3]])</f>
        <v>5.2128166666666687</v>
      </c>
      <c r="R1056" s="36">
        <f>MA1SONY[[#This Row],[Abs Erorr 3]]/MA1SONY[[#This Row],[Adj Close]]</f>
        <v>2.6932411202926911E-2</v>
      </c>
    </row>
    <row r="1057" spans="2:18">
      <c r="B1057" s="26">
        <v>45316.291666666664</v>
      </c>
      <c r="C1057" s="22">
        <v>193.2234</v>
      </c>
      <c r="D1057" s="31">
        <f t="shared" si="81"/>
        <v>193.55179999999999</v>
      </c>
      <c r="E1057" s="32">
        <f>MA1SONY[[#This Row],[Adj Close]]-MA1SONY[[#This Row],[Naive Trend ]]</f>
        <v>-0.32839999999998781</v>
      </c>
      <c r="F1057" s="22">
        <f t="shared" si="80"/>
        <v>0.107846559999992</v>
      </c>
      <c r="G1057" s="22">
        <f>ABS(MA1SONY[[#This Row],[Erorr 1]])</f>
        <v>0.32839999999998781</v>
      </c>
      <c r="H1057" s="33">
        <f>MA1SONY[[#This Row],[Abs Erorr 1]]/MA1SONY[[#This Row],[Adj Close]]</f>
        <v>1.6995871100497549E-3</v>
      </c>
      <c r="I1057" s="31">
        <f t="shared" si="83"/>
        <v>193.57500000000002</v>
      </c>
      <c r="J1057" s="34">
        <f>(MA1SONY[[#This Row],[Adj Close]]-MA1SONY[[#This Row],[3-MA]])</f>
        <v>-0.35160000000001901</v>
      </c>
      <c r="K1057" s="18">
        <f t="shared" si="82"/>
        <v>0.12362256000001337</v>
      </c>
      <c r="L1057" s="18">
        <f>ABS(MA1SONY[[#This Row],[Erorr 2]])</f>
        <v>0.35160000000001901</v>
      </c>
      <c r="M1057" s="33">
        <f>MA1SONY[[#This Row],[Abs Erorr 2]]/MA1SONY[[#This Row],[Adj Close]]</f>
        <v>1.8196553833542885E-3</v>
      </c>
      <c r="N1057" s="31">
        <f t="shared" si="84"/>
        <v>190.14181666666664</v>
      </c>
      <c r="O1057" s="35">
        <f>MA1SONY[[#This Row],[Adj Close]]-MA1SONY[[#This Row],[6-MA]]</f>
        <v>3.0815833333333558</v>
      </c>
      <c r="P1057" s="18">
        <f>(MA1SONY[[#This Row],[Adj Close]]-N1057)^2</f>
        <v>9.4961558402779165</v>
      </c>
      <c r="Q1057" s="18">
        <f>ABS(MA1SONY[[#This Row],[Erorr 3]])</f>
        <v>3.0815833333333558</v>
      </c>
      <c r="R1057" s="36">
        <f>MA1SONY[[#This Row],[Abs Erorr 3]]/MA1SONY[[#This Row],[Adj Close]]</f>
        <v>1.5948292667106342E-2</v>
      </c>
    </row>
    <row r="1058" spans="2:18">
      <c r="B1058" s="26">
        <v>45317.291666666664</v>
      </c>
      <c r="C1058" s="22">
        <v>191.4819</v>
      </c>
      <c r="D1058" s="31">
        <f t="shared" si="81"/>
        <v>193.2234</v>
      </c>
      <c r="E1058" s="32">
        <f>MA1SONY[[#This Row],[Adj Close]]-MA1SONY[[#This Row],[Naive Trend ]]</f>
        <v>-1.741500000000002</v>
      </c>
      <c r="F1058" s="22">
        <f t="shared" si="80"/>
        <v>3.0328222500000073</v>
      </c>
      <c r="G1058" s="22">
        <f>ABS(MA1SONY[[#This Row],[Erorr 1]])</f>
        <v>1.741500000000002</v>
      </c>
      <c r="H1058" s="33">
        <f>MA1SONY[[#This Row],[Abs Erorr 1]]/MA1SONY[[#This Row],[Adj Close]]</f>
        <v>9.0948543961596479E-3</v>
      </c>
      <c r="I1058" s="31">
        <f t="shared" si="83"/>
        <v>193.6679</v>
      </c>
      <c r="J1058" s="34">
        <f>(MA1SONY[[#This Row],[Adj Close]]-MA1SONY[[#This Row],[3-MA]])</f>
        <v>-2.186000000000007</v>
      </c>
      <c r="K1058" s="18">
        <f t="shared" si="82"/>
        <v>4.7785960000000305</v>
      </c>
      <c r="L1058" s="18">
        <f>ABS(MA1SONY[[#This Row],[Erorr 2]])</f>
        <v>2.186000000000007</v>
      </c>
      <c r="M1058" s="33">
        <f>MA1SONY[[#This Row],[Abs Erorr 2]]/MA1SONY[[#This Row],[Adj Close]]</f>
        <v>1.1416222629919627E-2</v>
      </c>
      <c r="N1058" s="31">
        <f t="shared" si="84"/>
        <v>192.04748333333336</v>
      </c>
      <c r="O1058" s="35">
        <f>MA1SONY[[#This Row],[Adj Close]]-MA1SONY[[#This Row],[6-MA]]</f>
        <v>-0.56558333333336464</v>
      </c>
      <c r="P1058" s="18">
        <f>(MA1SONY[[#This Row],[Adj Close]]-N1058)^2</f>
        <v>0.31988450694447984</v>
      </c>
      <c r="Q1058" s="18">
        <f>ABS(MA1SONY[[#This Row],[Erorr 3]])</f>
        <v>0.56558333333336464</v>
      </c>
      <c r="R1058" s="36">
        <f>MA1SONY[[#This Row],[Abs Erorr 3]]/MA1SONY[[#This Row],[Adj Close]]</f>
        <v>2.9537169483557697E-3</v>
      </c>
    </row>
    <row r="1059" spans="2:18">
      <c r="B1059" s="26">
        <v>45320.291666666664</v>
      </c>
      <c r="C1059" s="22">
        <v>190.7953</v>
      </c>
      <c r="D1059" s="31">
        <f t="shared" si="81"/>
        <v>191.4819</v>
      </c>
      <c r="E1059" s="32">
        <f>MA1SONY[[#This Row],[Adj Close]]-MA1SONY[[#This Row],[Naive Trend ]]</f>
        <v>-0.68659999999999854</v>
      </c>
      <c r="F1059" s="22">
        <f t="shared" si="80"/>
        <v>0.47141955999999802</v>
      </c>
      <c r="G1059" s="22">
        <f>ABS(MA1SONY[[#This Row],[Erorr 1]])</f>
        <v>0.68659999999999854</v>
      </c>
      <c r="H1059" s="33">
        <f>MA1SONY[[#This Row],[Abs Erorr 1]]/MA1SONY[[#This Row],[Adj Close]]</f>
        <v>3.5986211400385573E-3</v>
      </c>
      <c r="I1059" s="31">
        <f t="shared" si="83"/>
        <v>192.75236666666669</v>
      </c>
      <c r="J1059" s="34">
        <f>(MA1SONY[[#This Row],[Adj Close]]-MA1SONY[[#This Row],[3-MA]])</f>
        <v>-1.9570666666666909</v>
      </c>
      <c r="K1059" s="18">
        <f t="shared" si="82"/>
        <v>3.8301099377778729</v>
      </c>
      <c r="L1059" s="18">
        <f>ABS(MA1SONY[[#This Row],[Erorr 2]])</f>
        <v>1.9570666666666909</v>
      </c>
      <c r="M1059" s="33">
        <f>MA1SONY[[#This Row],[Abs Erorr 2]]/MA1SONY[[#This Row],[Adj Close]]</f>
        <v>1.0257415495385322E-2</v>
      </c>
      <c r="N1059" s="31">
        <f t="shared" si="84"/>
        <v>192.67606666666666</v>
      </c>
      <c r="O1059" s="35">
        <f>MA1SONY[[#This Row],[Adj Close]]-MA1SONY[[#This Row],[6-MA]]</f>
        <v>-1.8807666666666591</v>
      </c>
      <c r="P1059" s="18">
        <f>(MA1SONY[[#This Row],[Adj Close]]-N1059)^2</f>
        <v>3.5372832544444162</v>
      </c>
      <c r="Q1059" s="18">
        <f>ABS(MA1SONY[[#This Row],[Erorr 3]])</f>
        <v>1.8807666666666591</v>
      </c>
      <c r="R1059" s="36">
        <f>MA1SONY[[#This Row],[Abs Erorr 3]]/MA1SONY[[#This Row],[Adj Close]]</f>
        <v>9.8575104662780438E-3</v>
      </c>
    </row>
    <row r="1060" spans="2:18">
      <c r="B1060" s="26">
        <v>45321.291666666664</v>
      </c>
      <c r="C1060" s="22">
        <v>187.1233</v>
      </c>
      <c r="D1060" s="31">
        <f t="shared" si="81"/>
        <v>190.7953</v>
      </c>
      <c r="E1060" s="32">
        <f>MA1SONY[[#This Row],[Adj Close]]-MA1SONY[[#This Row],[Naive Trend ]]</f>
        <v>-3.671999999999997</v>
      </c>
      <c r="F1060" s="22">
        <f t="shared" si="80"/>
        <v>13.483583999999979</v>
      </c>
      <c r="G1060" s="22">
        <f>ABS(MA1SONY[[#This Row],[Erorr 1]])</f>
        <v>3.671999999999997</v>
      </c>
      <c r="H1060" s="33">
        <f>MA1SONY[[#This Row],[Abs Erorr 1]]/MA1SONY[[#This Row],[Adj Close]]</f>
        <v>1.9623424768588395E-2</v>
      </c>
      <c r="I1060" s="31">
        <f t="shared" si="83"/>
        <v>191.83353333333332</v>
      </c>
      <c r="J1060" s="34">
        <f>(MA1SONY[[#This Row],[Adj Close]]-MA1SONY[[#This Row],[3-MA]])</f>
        <v>-4.7102333333333206</v>
      </c>
      <c r="K1060" s="18">
        <f t="shared" si="82"/>
        <v>22.186298054444325</v>
      </c>
      <c r="L1060" s="18">
        <f>ABS(MA1SONY[[#This Row],[Erorr 2]])</f>
        <v>4.7102333333333206</v>
      </c>
      <c r="M1060" s="33">
        <f>MA1SONY[[#This Row],[Abs Erorr 2]]/MA1SONY[[#This Row],[Adj Close]]</f>
        <v>2.5171816301515208E-2</v>
      </c>
      <c r="N1060" s="31">
        <f t="shared" si="84"/>
        <v>192.70426666666665</v>
      </c>
      <c r="O1060" s="35">
        <f>MA1SONY[[#This Row],[Adj Close]]-MA1SONY[[#This Row],[6-MA]]</f>
        <v>-5.5809666666666544</v>
      </c>
      <c r="P1060" s="18">
        <f>(MA1SONY[[#This Row],[Adj Close]]-N1060)^2</f>
        <v>31.147188934444308</v>
      </c>
      <c r="Q1060" s="18">
        <f>ABS(MA1SONY[[#This Row],[Erorr 3]])</f>
        <v>5.5809666666666544</v>
      </c>
      <c r="R1060" s="36">
        <f>MA1SONY[[#This Row],[Abs Erorr 3]]/MA1SONY[[#This Row],[Adj Close]]</f>
        <v>2.9825076121822641E-2</v>
      </c>
    </row>
    <row r="1061" spans="2:18">
      <c r="B1061" s="26">
        <v>45322.291666666664</v>
      </c>
      <c r="C1061" s="22">
        <v>183.501</v>
      </c>
      <c r="D1061" s="31">
        <f t="shared" si="81"/>
        <v>187.1233</v>
      </c>
      <c r="E1061" s="32">
        <f>MA1SONY[[#This Row],[Adj Close]]-MA1SONY[[#This Row],[Naive Trend ]]</f>
        <v>-3.6222999999999956</v>
      </c>
      <c r="F1061" s="22">
        <f t="shared" si="80"/>
        <v>13.121057289999968</v>
      </c>
      <c r="G1061" s="22">
        <f>ABS(MA1SONY[[#This Row],[Erorr 1]])</f>
        <v>3.6222999999999956</v>
      </c>
      <c r="H1061" s="33">
        <f>MA1SONY[[#This Row],[Abs Erorr 1]]/MA1SONY[[#This Row],[Adj Close]]</f>
        <v>1.9739946921270159E-2</v>
      </c>
      <c r="I1061" s="31">
        <f t="shared" si="83"/>
        <v>189.80016666666666</v>
      </c>
      <c r="J1061" s="34">
        <f>(MA1SONY[[#This Row],[Adj Close]]-MA1SONY[[#This Row],[3-MA]])</f>
        <v>-6.2991666666666504</v>
      </c>
      <c r="K1061" s="18">
        <f t="shared" si="82"/>
        <v>39.679500694444236</v>
      </c>
      <c r="L1061" s="18">
        <f>ABS(MA1SONY[[#This Row],[Erorr 2]])</f>
        <v>6.2991666666666504</v>
      </c>
      <c r="M1061" s="33">
        <f>MA1SONY[[#This Row],[Abs Erorr 2]]/MA1SONY[[#This Row],[Adj Close]]</f>
        <v>3.4327696670136132E-2</v>
      </c>
      <c r="N1061" s="31">
        <f t="shared" si="84"/>
        <v>191.73403333333331</v>
      </c>
      <c r="O1061" s="35">
        <f>MA1SONY[[#This Row],[Adj Close]]-MA1SONY[[#This Row],[6-MA]]</f>
        <v>-8.2330333333333101</v>
      </c>
      <c r="P1061" s="18">
        <f>(MA1SONY[[#This Row],[Adj Close]]-N1061)^2</f>
        <v>67.782837867777388</v>
      </c>
      <c r="Q1061" s="18">
        <f>ABS(MA1SONY[[#This Row],[Erorr 3]])</f>
        <v>8.2330333333333101</v>
      </c>
      <c r="R1061" s="36">
        <f>MA1SONY[[#This Row],[Abs Erorr 3]]/MA1SONY[[#This Row],[Adj Close]]</f>
        <v>4.4866422163003523E-2</v>
      </c>
    </row>
    <row r="1062" spans="2:18">
      <c r="B1062" s="26">
        <v>45323.291666666664</v>
      </c>
      <c r="C1062" s="22">
        <v>185.94909999999999</v>
      </c>
      <c r="D1062" s="31">
        <f t="shared" si="81"/>
        <v>183.501</v>
      </c>
      <c r="E1062" s="32">
        <f>MA1SONY[[#This Row],[Adj Close]]-MA1SONY[[#This Row],[Naive Trend ]]</f>
        <v>2.4480999999999824</v>
      </c>
      <c r="F1062" s="22">
        <f t="shared" si="80"/>
        <v>5.9931936099999135</v>
      </c>
      <c r="G1062" s="22">
        <f>ABS(MA1SONY[[#This Row],[Erorr 1]])</f>
        <v>2.4480999999999824</v>
      </c>
      <c r="H1062" s="33">
        <f>MA1SONY[[#This Row],[Abs Erorr 1]]/MA1SONY[[#This Row],[Adj Close]]</f>
        <v>1.3165430754975328E-2</v>
      </c>
      <c r="I1062" s="31">
        <f t="shared" si="83"/>
        <v>187.13986666666665</v>
      </c>
      <c r="J1062" s="34">
        <f>(MA1SONY[[#This Row],[Adj Close]]-MA1SONY[[#This Row],[3-MA]])</f>
        <v>-1.1907666666666614</v>
      </c>
      <c r="K1062" s="18">
        <f t="shared" si="82"/>
        <v>1.4179252544444318</v>
      </c>
      <c r="L1062" s="18">
        <f>ABS(MA1SONY[[#This Row],[Erorr 2]])</f>
        <v>1.1907666666666614</v>
      </c>
      <c r="M1062" s="33">
        <f>MA1SONY[[#This Row],[Abs Erorr 2]]/MA1SONY[[#This Row],[Adj Close]]</f>
        <v>6.4037237430386142E-3</v>
      </c>
      <c r="N1062" s="31">
        <f t="shared" si="84"/>
        <v>189.94611666666665</v>
      </c>
      <c r="O1062" s="35">
        <f>MA1SONY[[#This Row],[Adj Close]]-MA1SONY[[#This Row],[6-MA]]</f>
        <v>-3.9970166666666671</v>
      </c>
      <c r="P1062" s="18">
        <f>(MA1SONY[[#This Row],[Adj Close]]-N1062)^2</f>
        <v>15.976142233611114</v>
      </c>
      <c r="Q1062" s="18">
        <f>ABS(MA1SONY[[#This Row],[Erorr 3]])</f>
        <v>3.9970166666666671</v>
      </c>
      <c r="R1062" s="36">
        <f>MA1SONY[[#This Row],[Abs Erorr 3]]/MA1SONY[[#This Row],[Adj Close]]</f>
        <v>2.1495219211422199E-2</v>
      </c>
    </row>
    <row r="1063" spans="2:18">
      <c r="B1063" s="26">
        <v>45324.291666666664</v>
      </c>
      <c r="C1063" s="22">
        <v>184.94399999999999</v>
      </c>
      <c r="D1063" s="31">
        <f t="shared" si="81"/>
        <v>185.94909999999999</v>
      </c>
      <c r="E1063" s="32">
        <f>MA1SONY[[#This Row],[Adj Close]]-MA1SONY[[#This Row],[Naive Trend ]]</f>
        <v>-1.0050999999999988</v>
      </c>
      <c r="F1063" s="22">
        <f t="shared" si="80"/>
        <v>1.0102260099999976</v>
      </c>
      <c r="G1063" s="22">
        <f>ABS(MA1SONY[[#This Row],[Erorr 1]])</f>
        <v>1.0050999999999988</v>
      </c>
      <c r="H1063" s="33">
        <f>MA1SONY[[#This Row],[Abs Erorr 1]]/MA1SONY[[#This Row],[Adj Close]]</f>
        <v>5.4346180465438126E-3</v>
      </c>
      <c r="I1063" s="31">
        <f t="shared" si="83"/>
        <v>185.52446666666665</v>
      </c>
      <c r="J1063" s="34">
        <f>(MA1SONY[[#This Row],[Adj Close]]-MA1SONY[[#This Row],[3-MA]])</f>
        <v>-0.58046666666666624</v>
      </c>
      <c r="K1063" s="18">
        <f t="shared" si="82"/>
        <v>0.33694155111111063</v>
      </c>
      <c r="L1063" s="18">
        <f>ABS(MA1SONY[[#This Row],[Erorr 2]])</f>
        <v>0.58046666666666624</v>
      </c>
      <c r="M1063" s="33">
        <f>MA1SONY[[#This Row],[Abs Erorr 2]]/MA1SONY[[#This Row],[Adj Close]]</f>
        <v>3.1386077226980397E-3</v>
      </c>
      <c r="N1063" s="31">
        <f t="shared" si="84"/>
        <v>188.67899999999997</v>
      </c>
      <c r="O1063" s="35">
        <f>MA1SONY[[#This Row],[Adj Close]]-MA1SONY[[#This Row],[6-MA]]</f>
        <v>-3.7349999999999852</v>
      </c>
      <c r="P1063" s="18">
        <f>(MA1SONY[[#This Row],[Adj Close]]-N1063)^2</f>
        <v>13.95022499999989</v>
      </c>
      <c r="Q1063" s="18">
        <f>ABS(MA1SONY[[#This Row],[Erorr 3]])</f>
        <v>3.7349999999999852</v>
      </c>
      <c r="R1063" s="36">
        <f>MA1SONY[[#This Row],[Abs Erorr 3]]/MA1SONY[[#This Row],[Adj Close]]</f>
        <v>2.0195302361795925E-2</v>
      </c>
    </row>
    <row r="1064" spans="2:18">
      <c r="B1064" s="26">
        <v>45327.291666666664</v>
      </c>
      <c r="C1064" s="22">
        <v>186.76499999999999</v>
      </c>
      <c r="D1064" s="31">
        <f t="shared" si="81"/>
        <v>184.94399999999999</v>
      </c>
      <c r="E1064" s="32">
        <f>MA1SONY[[#This Row],[Adj Close]]-MA1SONY[[#This Row],[Naive Trend ]]</f>
        <v>1.820999999999998</v>
      </c>
      <c r="F1064" s="22">
        <f t="shared" si="80"/>
        <v>3.3160409999999927</v>
      </c>
      <c r="G1064" s="22">
        <f>ABS(MA1SONY[[#This Row],[Erorr 1]])</f>
        <v>1.820999999999998</v>
      </c>
      <c r="H1064" s="33">
        <f>MA1SONY[[#This Row],[Abs Erorr 1]]/MA1SONY[[#This Row],[Adj Close]]</f>
        <v>9.7502208657939023E-3</v>
      </c>
      <c r="I1064" s="31">
        <f t="shared" si="83"/>
        <v>184.79803333333334</v>
      </c>
      <c r="J1064" s="34">
        <f>(MA1SONY[[#This Row],[Adj Close]]-MA1SONY[[#This Row],[3-MA]])</f>
        <v>1.9669666666666501</v>
      </c>
      <c r="K1064" s="18">
        <f t="shared" si="82"/>
        <v>3.8689578677777128</v>
      </c>
      <c r="L1064" s="18">
        <f>ABS(MA1SONY[[#This Row],[Erorr 2]])</f>
        <v>1.9669666666666501</v>
      </c>
      <c r="M1064" s="33">
        <f>MA1SONY[[#This Row],[Abs Erorr 2]]/MA1SONY[[#This Row],[Adj Close]]</f>
        <v>1.0531773440776646E-2</v>
      </c>
      <c r="N1064" s="31">
        <f t="shared" si="84"/>
        <v>187.29909999999998</v>
      </c>
      <c r="O1064" s="35">
        <f>MA1SONY[[#This Row],[Adj Close]]-MA1SONY[[#This Row],[6-MA]]</f>
        <v>-0.53409999999999513</v>
      </c>
      <c r="P1064" s="18">
        <f>(MA1SONY[[#This Row],[Adj Close]]-N1064)^2</f>
        <v>0.28526280999999482</v>
      </c>
      <c r="Q1064" s="18">
        <f>ABS(MA1SONY[[#This Row],[Erorr 3]])</f>
        <v>0.53409999999999513</v>
      </c>
      <c r="R1064" s="36">
        <f>MA1SONY[[#This Row],[Abs Erorr 3]]/MA1SONY[[#This Row],[Adj Close]]</f>
        <v>2.8597435279629222E-3</v>
      </c>
    </row>
    <row r="1065" spans="2:18">
      <c r="B1065" s="26">
        <v>45328.291666666664</v>
      </c>
      <c r="C1065" s="22">
        <v>188.37719999999999</v>
      </c>
      <c r="D1065" s="31">
        <f t="shared" si="81"/>
        <v>186.76499999999999</v>
      </c>
      <c r="E1065" s="32">
        <f>MA1SONY[[#This Row],[Adj Close]]-MA1SONY[[#This Row],[Naive Trend ]]</f>
        <v>1.6122000000000014</v>
      </c>
      <c r="F1065" s="22">
        <f t="shared" si="80"/>
        <v>2.5991888400000045</v>
      </c>
      <c r="G1065" s="22">
        <f>ABS(MA1SONY[[#This Row],[Erorr 1]])</f>
        <v>1.6122000000000014</v>
      </c>
      <c r="H1065" s="33">
        <f>MA1SONY[[#This Row],[Abs Erorr 1]]/MA1SONY[[#This Row],[Adj Close]]</f>
        <v>8.5583605659283694E-3</v>
      </c>
      <c r="I1065" s="31">
        <f t="shared" si="83"/>
        <v>185.88603333333333</v>
      </c>
      <c r="J1065" s="34">
        <f>(MA1SONY[[#This Row],[Adj Close]]-MA1SONY[[#This Row],[3-MA]])</f>
        <v>2.4911666666666576</v>
      </c>
      <c r="K1065" s="18">
        <f t="shared" si="82"/>
        <v>6.2059113611110659</v>
      </c>
      <c r="L1065" s="18">
        <f>ABS(MA1SONY[[#This Row],[Erorr 2]])</f>
        <v>2.4911666666666576</v>
      </c>
      <c r="M1065" s="33">
        <f>MA1SONY[[#This Row],[Abs Erorr 2]]/MA1SONY[[#This Row],[Adj Close]]</f>
        <v>1.3224353407241735E-2</v>
      </c>
      <c r="N1065" s="31">
        <f t="shared" si="84"/>
        <v>186.51294999999996</v>
      </c>
      <c r="O1065" s="35">
        <f>MA1SONY[[#This Row],[Adj Close]]-MA1SONY[[#This Row],[6-MA]]</f>
        <v>1.8642500000000268</v>
      </c>
      <c r="P1065" s="18">
        <f>(MA1SONY[[#This Row],[Adj Close]]-N1065)^2</f>
        <v>3.4754280625001002</v>
      </c>
      <c r="Q1065" s="18">
        <f>ABS(MA1SONY[[#This Row],[Erorr 3]])</f>
        <v>1.8642500000000268</v>
      </c>
      <c r="R1065" s="36">
        <f>MA1SONY[[#This Row],[Abs Erorr 3]]/MA1SONY[[#This Row],[Adj Close]]</f>
        <v>9.8963675009503642E-3</v>
      </c>
    </row>
    <row r="1066" spans="2:18">
      <c r="B1066" s="26">
        <v>45329.291666666664</v>
      </c>
      <c r="C1066" s="22">
        <v>188.48660000000001</v>
      </c>
      <c r="D1066" s="31">
        <f t="shared" si="81"/>
        <v>188.37719999999999</v>
      </c>
      <c r="E1066" s="32">
        <f>MA1SONY[[#This Row],[Adj Close]]-MA1SONY[[#This Row],[Naive Trend ]]</f>
        <v>0.10940000000002215</v>
      </c>
      <c r="F1066" s="22">
        <f t="shared" si="80"/>
        <v>1.1968360000004846E-2</v>
      </c>
      <c r="G1066" s="22">
        <f>ABS(MA1SONY[[#This Row],[Erorr 1]])</f>
        <v>0.10940000000002215</v>
      </c>
      <c r="H1066" s="33">
        <f>MA1SONY[[#This Row],[Abs Erorr 1]]/MA1SONY[[#This Row],[Adj Close]]</f>
        <v>5.8041261288612638E-4</v>
      </c>
      <c r="I1066" s="31">
        <f t="shared" si="83"/>
        <v>186.69539999999998</v>
      </c>
      <c r="J1066" s="34">
        <f>(MA1SONY[[#This Row],[Adj Close]]-MA1SONY[[#This Row],[3-MA]])</f>
        <v>1.7912000000000319</v>
      </c>
      <c r="K1066" s="18">
        <f t="shared" si="82"/>
        <v>3.2083974400001143</v>
      </c>
      <c r="L1066" s="18">
        <f>ABS(MA1SONY[[#This Row],[Erorr 2]])</f>
        <v>1.7912000000000319</v>
      </c>
      <c r="M1066" s="33">
        <f>MA1SONY[[#This Row],[Abs Erorr 2]]/MA1SONY[[#This Row],[Adj Close]]</f>
        <v>9.503062817197783E-3</v>
      </c>
      <c r="N1066" s="31">
        <f t="shared" si="84"/>
        <v>186.10993333333332</v>
      </c>
      <c r="O1066" s="35">
        <f>MA1SONY[[#This Row],[Adj Close]]-MA1SONY[[#This Row],[6-MA]]</f>
        <v>2.3766666666666936</v>
      </c>
      <c r="P1066" s="18">
        <f>(MA1SONY[[#This Row],[Adj Close]]-N1066)^2</f>
        <v>5.648544444444572</v>
      </c>
      <c r="Q1066" s="18">
        <f>ABS(MA1SONY[[#This Row],[Erorr 3]])</f>
        <v>2.3766666666666936</v>
      </c>
      <c r="R1066" s="36">
        <f>MA1SONY[[#This Row],[Abs Erorr 3]]/MA1SONY[[#This Row],[Adj Close]]</f>
        <v>1.2609207586463406E-2</v>
      </c>
    </row>
    <row r="1067" spans="2:18">
      <c r="B1067" s="26">
        <v>45330.291666666664</v>
      </c>
      <c r="C1067" s="22">
        <v>187.40190000000001</v>
      </c>
      <c r="D1067" s="31">
        <f t="shared" si="81"/>
        <v>188.48660000000001</v>
      </c>
      <c r="E1067" s="32">
        <f>MA1SONY[[#This Row],[Adj Close]]-MA1SONY[[#This Row],[Naive Trend ]]</f>
        <v>-1.084699999999998</v>
      </c>
      <c r="F1067" s="22">
        <f t="shared" si="80"/>
        <v>1.1765740899999957</v>
      </c>
      <c r="G1067" s="22">
        <f>ABS(MA1SONY[[#This Row],[Erorr 1]])</f>
        <v>1.084699999999998</v>
      </c>
      <c r="H1067" s="33">
        <f>MA1SONY[[#This Row],[Abs Erorr 1]]/MA1SONY[[#This Row],[Adj Close]]</f>
        <v>5.788094997969593E-3</v>
      </c>
      <c r="I1067" s="31">
        <f t="shared" si="83"/>
        <v>187.87626666666665</v>
      </c>
      <c r="J1067" s="34">
        <f>(MA1SONY[[#This Row],[Adj Close]]-MA1SONY[[#This Row],[3-MA]])</f>
        <v>-0.47436666666663996</v>
      </c>
      <c r="K1067" s="18">
        <f t="shared" si="82"/>
        <v>0.22502373444441912</v>
      </c>
      <c r="L1067" s="18">
        <f>ABS(MA1SONY[[#This Row],[Erorr 2]])</f>
        <v>0.47436666666663996</v>
      </c>
      <c r="M1067" s="33">
        <f>MA1SONY[[#This Row],[Abs Erorr 2]]/MA1SONY[[#This Row],[Adj Close]]</f>
        <v>2.5312799212101902E-3</v>
      </c>
      <c r="N1067" s="31">
        <f t="shared" si="84"/>
        <v>186.33714999999998</v>
      </c>
      <c r="O1067" s="35">
        <f>MA1SONY[[#This Row],[Adj Close]]-MA1SONY[[#This Row],[6-MA]]</f>
        <v>1.0647500000000321</v>
      </c>
      <c r="P1067" s="18">
        <f>(MA1SONY[[#This Row],[Adj Close]]-N1067)^2</f>
        <v>1.1336925625000682</v>
      </c>
      <c r="Q1067" s="18">
        <f>ABS(MA1SONY[[#This Row],[Erorr 3]])</f>
        <v>1.0647500000000321</v>
      </c>
      <c r="R1067" s="36">
        <f>MA1SONY[[#This Row],[Abs Erorr 3]]/MA1SONY[[#This Row],[Adj Close]]</f>
        <v>5.6816393003487802E-3</v>
      </c>
    </row>
    <row r="1068" spans="2:18">
      <c r="B1068" s="26">
        <v>45331.291666666664</v>
      </c>
      <c r="C1068" s="22">
        <v>188.16909999999999</v>
      </c>
      <c r="D1068" s="31">
        <f t="shared" si="81"/>
        <v>187.40190000000001</v>
      </c>
      <c r="E1068" s="32">
        <f>MA1SONY[[#This Row],[Adj Close]]-MA1SONY[[#This Row],[Naive Trend ]]</f>
        <v>0.76719999999997412</v>
      </c>
      <c r="F1068" s="22">
        <f t="shared" si="80"/>
        <v>0.58859583999996035</v>
      </c>
      <c r="G1068" s="22">
        <f>ABS(MA1SONY[[#This Row],[Erorr 1]])</f>
        <v>0.76719999999997412</v>
      </c>
      <c r="H1068" s="33">
        <f>MA1SONY[[#This Row],[Abs Erorr 1]]/MA1SONY[[#This Row],[Adj Close]]</f>
        <v>4.0771837671539808E-3</v>
      </c>
      <c r="I1068" s="31">
        <f t="shared" si="83"/>
        <v>188.08856666666665</v>
      </c>
      <c r="J1068" s="34">
        <f>(MA1SONY[[#This Row],[Adj Close]]-MA1SONY[[#This Row],[3-MA]])</f>
        <v>8.0533333333335122E-2</v>
      </c>
      <c r="K1068" s="18">
        <f t="shared" si="82"/>
        <v>6.4856177777780659E-3</v>
      </c>
      <c r="L1068" s="18">
        <f>ABS(MA1SONY[[#This Row],[Erorr 2]])</f>
        <v>8.0533333333335122E-2</v>
      </c>
      <c r="M1068" s="33">
        <f>MA1SONY[[#This Row],[Abs Erorr 2]]/MA1SONY[[#This Row],[Adj Close]]</f>
        <v>4.2798383652435564E-4</v>
      </c>
      <c r="N1068" s="31">
        <f t="shared" si="84"/>
        <v>186.9873</v>
      </c>
      <c r="O1068" s="35">
        <f>MA1SONY[[#This Row],[Adj Close]]-MA1SONY[[#This Row],[6-MA]]</f>
        <v>1.1817999999999813</v>
      </c>
      <c r="P1068" s="18">
        <f>(MA1SONY[[#This Row],[Adj Close]]-N1068)^2</f>
        <v>1.3966512399999558</v>
      </c>
      <c r="Q1068" s="18">
        <f>ABS(MA1SONY[[#This Row],[Erorr 3]])</f>
        <v>1.1817999999999813</v>
      </c>
      <c r="R1068" s="36">
        <f>MA1SONY[[#This Row],[Abs Erorr 3]]/MA1SONY[[#This Row],[Adj Close]]</f>
        <v>6.2805210844925196E-3</v>
      </c>
    </row>
    <row r="1069" spans="2:18">
      <c r="B1069" s="26">
        <v>45334.291666666664</v>
      </c>
      <c r="C1069" s="22">
        <v>186.4753</v>
      </c>
      <c r="D1069" s="31">
        <f t="shared" si="81"/>
        <v>188.16909999999999</v>
      </c>
      <c r="E1069" s="32">
        <f>MA1SONY[[#This Row],[Adj Close]]-MA1SONY[[#This Row],[Naive Trend ]]</f>
        <v>-1.6937999999999818</v>
      </c>
      <c r="F1069" s="22">
        <f t="shared" si="80"/>
        <v>2.8689584399999384</v>
      </c>
      <c r="G1069" s="22">
        <f>ABS(MA1SONY[[#This Row],[Erorr 1]])</f>
        <v>1.6937999999999818</v>
      </c>
      <c r="H1069" s="33">
        <f>MA1SONY[[#This Row],[Abs Erorr 1]]/MA1SONY[[#This Row],[Adj Close]]</f>
        <v>9.0832405149635451E-3</v>
      </c>
      <c r="I1069" s="31">
        <f t="shared" si="83"/>
        <v>188.01919999999998</v>
      </c>
      <c r="J1069" s="34">
        <f>(MA1SONY[[#This Row],[Adj Close]]-MA1SONY[[#This Row],[3-MA]])</f>
        <v>-1.5438999999999794</v>
      </c>
      <c r="K1069" s="18">
        <f t="shared" si="82"/>
        <v>2.3836272099999363</v>
      </c>
      <c r="L1069" s="18">
        <f>ABS(MA1SONY[[#This Row],[Erorr 2]])</f>
        <v>1.5438999999999794</v>
      </c>
      <c r="M1069" s="33">
        <f>MA1SONY[[#This Row],[Abs Erorr 2]]/MA1SONY[[#This Row],[Adj Close]]</f>
        <v>8.2793807008219276E-3</v>
      </c>
      <c r="N1069" s="31">
        <f t="shared" si="84"/>
        <v>187.35730000000001</v>
      </c>
      <c r="O1069" s="35">
        <f>MA1SONY[[#This Row],[Adj Close]]-MA1SONY[[#This Row],[6-MA]]</f>
        <v>-0.882000000000005</v>
      </c>
      <c r="P1069" s="18">
        <f>(MA1SONY[[#This Row],[Adj Close]]-N1069)^2</f>
        <v>0.77792400000000883</v>
      </c>
      <c r="Q1069" s="18">
        <f>ABS(MA1SONY[[#This Row],[Erorr 3]])</f>
        <v>0.882000000000005</v>
      </c>
      <c r="R1069" s="36">
        <f>MA1SONY[[#This Row],[Abs Erorr 3]]/MA1SONY[[#This Row],[Adj Close]]</f>
        <v>4.7298489397791825E-3</v>
      </c>
    </row>
    <row r="1070" spans="2:18">
      <c r="B1070" s="26">
        <v>45335.291666666664</v>
      </c>
      <c r="C1070" s="22">
        <v>184.37289999999999</v>
      </c>
      <c r="D1070" s="31">
        <f t="shared" si="81"/>
        <v>186.4753</v>
      </c>
      <c r="E1070" s="32">
        <f>MA1SONY[[#This Row],[Adj Close]]-MA1SONY[[#This Row],[Naive Trend ]]</f>
        <v>-2.1024000000000171</v>
      </c>
      <c r="F1070" s="22">
        <f t="shared" si="80"/>
        <v>4.420085760000072</v>
      </c>
      <c r="G1070" s="22">
        <f>ABS(MA1SONY[[#This Row],[Erorr 1]])</f>
        <v>2.1024000000000171</v>
      </c>
      <c r="H1070" s="33">
        <f>MA1SONY[[#This Row],[Abs Erorr 1]]/MA1SONY[[#This Row],[Adj Close]]</f>
        <v>1.1402977335606357E-2</v>
      </c>
      <c r="I1070" s="31">
        <f t="shared" si="83"/>
        <v>187.34876666666665</v>
      </c>
      <c r="J1070" s="34">
        <f>(MA1SONY[[#This Row],[Adj Close]]-MA1SONY[[#This Row],[3-MA]])</f>
        <v>-2.9758666666666613</v>
      </c>
      <c r="K1070" s="18">
        <f t="shared" si="82"/>
        <v>8.8557824177777462</v>
      </c>
      <c r="L1070" s="18">
        <f>ABS(MA1SONY[[#This Row],[Erorr 2]])</f>
        <v>2.9758666666666613</v>
      </c>
      <c r="M1070" s="33">
        <f>MA1SONY[[#This Row],[Abs Erorr 2]]/MA1SONY[[#This Row],[Adj Close]]</f>
        <v>1.6140477622615154E-2</v>
      </c>
      <c r="N1070" s="31">
        <f t="shared" si="84"/>
        <v>187.61251666666666</v>
      </c>
      <c r="O1070" s="35">
        <f>MA1SONY[[#This Row],[Adj Close]]-MA1SONY[[#This Row],[6-MA]]</f>
        <v>-3.2396166666666772</v>
      </c>
      <c r="P1070" s="18">
        <f>(MA1SONY[[#This Row],[Adj Close]]-N1070)^2</f>
        <v>10.495116146944513</v>
      </c>
      <c r="Q1070" s="18">
        <f>ABS(MA1SONY[[#This Row],[Erorr 3]])</f>
        <v>3.2396166666666772</v>
      </c>
      <c r="R1070" s="36">
        <f>MA1SONY[[#This Row],[Abs Erorr 3]]/MA1SONY[[#This Row],[Adj Close]]</f>
        <v>1.7571002390626159E-2</v>
      </c>
    </row>
    <row r="1071" spans="2:18">
      <c r="B1071" s="26">
        <v>45336.291666666664</v>
      </c>
      <c r="C1071" s="22">
        <v>183.48609999999999</v>
      </c>
      <c r="D1071" s="31">
        <f t="shared" si="81"/>
        <v>184.37289999999999</v>
      </c>
      <c r="E1071" s="32">
        <f>MA1SONY[[#This Row],[Adj Close]]-MA1SONY[[#This Row],[Naive Trend ]]</f>
        <v>-0.88679999999999382</v>
      </c>
      <c r="F1071" s="22">
        <f t="shared" si="80"/>
        <v>0.78641423999998905</v>
      </c>
      <c r="G1071" s="22">
        <f>ABS(MA1SONY[[#This Row],[Erorr 1]])</f>
        <v>0.88679999999999382</v>
      </c>
      <c r="H1071" s="33">
        <f>MA1SONY[[#This Row],[Abs Erorr 1]]/MA1SONY[[#This Row],[Adj Close]]</f>
        <v>4.8330636489630216E-3</v>
      </c>
      <c r="I1071" s="31">
        <f t="shared" si="83"/>
        <v>186.3391</v>
      </c>
      <c r="J1071" s="34">
        <f>(MA1SONY[[#This Row],[Adj Close]]-MA1SONY[[#This Row],[3-MA]])</f>
        <v>-2.8530000000000086</v>
      </c>
      <c r="K1071" s="18">
        <f t="shared" si="82"/>
        <v>8.1396090000000498</v>
      </c>
      <c r="L1071" s="18">
        <f>ABS(MA1SONY[[#This Row],[Erorr 2]])</f>
        <v>2.8530000000000086</v>
      </c>
      <c r="M1071" s="33">
        <f>MA1SONY[[#This Row],[Abs Erorr 2]]/MA1SONY[[#This Row],[Adj Close]]</f>
        <v>1.554886173939066E-2</v>
      </c>
      <c r="N1071" s="31">
        <f t="shared" si="84"/>
        <v>187.21383333333333</v>
      </c>
      <c r="O1071" s="35">
        <f>MA1SONY[[#This Row],[Adj Close]]-MA1SONY[[#This Row],[6-MA]]</f>
        <v>-3.7277333333333331</v>
      </c>
      <c r="P1071" s="18">
        <f>(MA1SONY[[#This Row],[Adj Close]]-N1071)^2</f>
        <v>13.895995804444443</v>
      </c>
      <c r="Q1071" s="18">
        <f>ABS(MA1SONY[[#This Row],[Erorr 3]])</f>
        <v>3.7277333333333331</v>
      </c>
      <c r="R1071" s="36">
        <f>MA1SONY[[#This Row],[Abs Erorr 3]]/MA1SONY[[#This Row],[Adj Close]]</f>
        <v>2.0316162005368982E-2</v>
      </c>
    </row>
    <row r="1072" spans="2:18">
      <c r="B1072" s="26">
        <v>45337.291666666664</v>
      </c>
      <c r="C1072" s="22">
        <v>183.19710000000001</v>
      </c>
      <c r="D1072" s="31">
        <f t="shared" si="81"/>
        <v>183.48609999999999</v>
      </c>
      <c r="E1072" s="32">
        <f>MA1SONY[[#This Row],[Adj Close]]-MA1SONY[[#This Row],[Naive Trend ]]</f>
        <v>-0.28899999999998727</v>
      </c>
      <c r="F1072" s="22">
        <f t="shared" si="80"/>
        <v>8.3520999999992643E-2</v>
      </c>
      <c r="G1072" s="22">
        <f>ABS(MA1SONY[[#This Row],[Erorr 1]])</f>
        <v>0.28899999999998727</v>
      </c>
      <c r="H1072" s="33">
        <f>MA1SONY[[#This Row],[Abs Erorr 1]]/MA1SONY[[#This Row],[Adj Close]]</f>
        <v>1.5775358889414039E-3</v>
      </c>
      <c r="I1072" s="31">
        <f t="shared" si="83"/>
        <v>184.77809999999999</v>
      </c>
      <c r="J1072" s="34">
        <f>(MA1SONY[[#This Row],[Adj Close]]-MA1SONY[[#This Row],[3-MA]])</f>
        <v>-1.5809999999999889</v>
      </c>
      <c r="K1072" s="18">
        <f t="shared" si="82"/>
        <v>2.4995609999999648</v>
      </c>
      <c r="L1072" s="18">
        <f>ABS(MA1SONY[[#This Row],[Erorr 2]])</f>
        <v>1.5809999999999889</v>
      </c>
      <c r="M1072" s="33">
        <f>MA1SONY[[#This Row],[Abs Erorr 2]]/MA1SONY[[#This Row],[Adj Close]]</f>
        <v>8.6300492747974113E-3</v>
      </c>
      <c r="N1072" s="31">
        <f t="shared" si="84"/>
        <v>186.39864999999998</v>
      </c>
      <c r="O1072" s="35">
        <f>MA1SONY[[#This Row],[Adj Close]]-MA1SONY[[#This Row],[6-MA]]</f>
        <v>-3.201549999999969</v>
      </c>
      <c r="P1072" s="18">
        <f>(MA1SONY[[#This Row],[Adj Close]]-N1072)^2</f>
        <v>10.249922402499802</v>
      </c>
      <c r="Q1072" s="18">
        <f>ABS(MA1SONY[[#This Row],[Erorr 3]])</f>
        <v>3.201549999999969</v>
      </c>
      <c r="R1072" s="36">
        <f>MA1SONY[[#This Row],[Abs Erorr 3]]/MA1SONY[[#This Row],[Adj Close]]</f>
        <v>1.7475986246507008E-2</v>
      </c>
    </row>
    <row r="1073" spans="2:18">
      <c r="B1073" s="26">
        <v>45338.291666666664</v>
      </c>
      <c r="C1073" s="22">
        <v>181.65270000000001</v>
      </c>
      <c r="D1073" s="31">
        <f t="shared" si="81"/>
        <v>183.19710000000001</v>
      </c>
      <c r="E1073" s="32">
        <f>MA1SONY[[#This Row],[Adj Close]]-MA1SONY[[#This Row],[Naive Trend ]]</f>
        <v>-1.544399999999996</v>
      </c>
      <c r="F1073" s="22">
        <f t="shared" si="80"/>
        <v>2.3851713599999878</v>
      </c>
      <c r="G1073" s="22">
        <f>ABS(MA1SONY[[#This Row],[Erorr 1]])</f>
        <v>1.544399999999996</v>
      </c>
      <c r="H1073" s="33">
        <f>MA1SONY[[#This Row],[Abs Erorr 1]]/MA1SONY[[#This Row],[Adj Close]]</f>
        <v>8.5019380389060872E-3</v>
      </c>
      <c r="I1073" s="31">
        <f t="shared" si="83"/>
        <v>183.68536666666668</v>
      </c>
      <c r="J1073" s="34">
        <f>(MA1SONY[[#This Row],[Adj Close]]-MA1SONY[[#This Row],[3-MA]])</f>
        <v>-2.0326666666666711</v>
      </c>
      <c r="K1073" s="18">
        <f t="shared" si="82"/>
        <v>4.1317337777777956</v>
      </c>
      <c r="L1073" s="18">
        <f>ABS(MA1SONY[[#This Row],[Erorr 2]])</f>
        <v>2.0326666666666711</v>
      </c>
      <c r="M1073" s="33">
        <f>MA1SONY[[#This Row],[Abs Erorr 2]]/MA1SONY[[#This Row],[Adj Close]]</f>
        <v>1.1189851109654142E-2</v>
      </c>
      <c r="N1073" s="31">
        <f t="shared" si="84"/>
        <v>185.51706666666666</v>
      </c>
      <c r="O1073" s="35">
        <f>MA1SONY[[#This Row],[Adj Close]]-MA1SONY[[#This Row],[6-MA]]</f>
        <v>-3.8643666666666547</v>
      </c>
      <c r="P1073" s="18">
        <f>(MA1SONY[[#This Row],[Adj Close]]-N1073)^2</f>
        <v>14.933329734444353</v>
      </c>
      <c r="Q1073" s="18">
        <f>ABS(MA1SONY[[#This Row],[Erorr 3]])</f>
        <v>3.8643666666666547</v>
      </c>
      <c r="R1073" s="36">
        <f>MA1SONY[[#This Row],[Abs Erorr 3]]/MA1SONY[[#This Row],[Adj Close]]</f>
        <v>2.1273378632228723E-2</v>
      </c>
    </row>
    <row r="1074" spans="2:18">
      <c r="B1074" s="26">
        <v>45342.291666666664</v>
      </c>
      <c r="C1074" s="22">
        <v>180.90539999999999</v>
      </c>
      <c r="D1074" s="31">
        <f t="shared" si="81"/>
        <v>181.65270000000001</v>
      </c>
      <c r="E1074" s="32">
        <f>MA1SONY[[#This Row],[Adj Close]]-MA1SONY[[#This Row],[Naive Trend ]]</f>
        <v>-0.74730000000002406</v>
      </c>
      <c r="F1074" s="22">
        <f t="shared" si="80"/>
        <v>0.55845729000003597</v>
      </c>
      <c r="G1074" s="22">
        <f>ABS(MA1SONY[[#This Row],[Erorr 1]])</f>
        <v>0.74730000000002406</v>
      </c>
      <c r="H1074" s="33">
        <f>MA1SONY[[#This Row],[Abs Erorr 1]]/MA1SONY[[#This Row],[Adj Close]]</f>
        <v>4.1308882985252185E-3</v>
      </c>
      <c r="I1074" s="31">
        <f t="shared" si="83"/>
        <v>182.77863333333335</v>
      </c>
      <c r="J1074" s="34">
        <f>(MA1SONY[[#This Row],[Adj Close]]-MA1SONY[[#This Row],[3-MA]])</f>
        <v>-1.87323333333336</v>
      </c>
      <c r="K1074" s="18">
        <f t="shared" si="82"/>
        <v>3.5090031211112107</v>
      </c>
      <c r="L1074" s="18">
        <f>ABS(MA1SONY[[#This Row],[Erorr 2]])</f>
        <v>1.87323333333336</v>
      </c>
      <c r="M1074" s="33">
        <f>MA1SONY[[#This Row],[Abs Erorr 2]]/MA1SONY[[#This Row],[Adj Close]]</f>
        <v>1.0354767371970986E-2</v>
      </c>
      <c r="N1074" s="31">
        <f t="shared" si="84"/>
        <v>184.55886666666666</v>
      </c>
      <c r="O1074" s="35">
        <f>MA1SONY[[#This Row],[Adj Close]]-MA1SONY[[#This Row],[6-MA]]</f>
        <v>-3.6534666666666737</v>
      </c>
      <c r="P1074" s="18">
        <f>(MA1SONY[[#This Row],[Adj Close]]-N1074)^2</f>
        <v>13.347818684444496</v>
      </c>
      <c r="Q1074" s="18">
        <f>ABS(MA1SONY[[#This Row],[Erorr 3]])</f>
        <v>3.6534666666666737</v>
      </c>
      <c r="R1074" s="36">
        <f>MA1SONY[[#This Row],[Abs Erorr 3]]/MA1SONY[[#This Row],[Adj Close]]</f>
        <v>2.019545390390046E-2</v>
      </c>
    </row>
    <row r="1075" spans="2:18">
      <c r="B1075" s="26">
        <v>45343.291666666664</v>
      </c>
      <c r="C1075" s="22">
        <v>181.6627</v>
      </c>
      <c r="D1075" s="31">
        <f t="shared" si="81"/>
        <v>180.90539999999999</v>
      </c>
      <c r="E1075" s="32">
        <f>MA1SONY[[#This Row],[Adj Close]]-MA1SONY[[#This Row],[Naive Trend ]]</f>
        <v>0.75730000000001496</v>
      </c>
      <c r="F1075" s="22">
        <f t="shared" si="80"/>
        <v>0.57350329000002265</v>
      </c>
      <c r="G1075" s="22">
        <f>ABS(MA1SONY[[#This Row],[Erorr 1]])</f>
        <v>0.75730000000001496</v>
      </c>
      <c r="H1075" s="33">
        <f>MA1SONY[[#This Row],[Abs Erorr 1]]/MA1SONY[[#This Row],[Adj Close]]</f>
        <v>4.168714876526744E-3</v>
      </c>
      <c r="I1075" s="31">
        <f t="shared" si="83"/>
        <v>181.91840000000002</v>
      </c>
      <c r="J1075" s="34">
        <f>(MA1SONY[[#This Row],[Adj Close]]-MA1SONY[[#This Row],[3-MA]])</f>
        <v>-0.25570000000001869</v>
      </c>
      <c r="K1075" s="18">
        <f t="shared" si="82"/>
        <v>6.5382490000009563E-2</v>
      </c>
      <c r="L1075" s="18">
        <f>ABS(MA1SONY[[#This Row],[Erorr 2]])</f>
        <v>0.25570000000001869</v>
      </c>
      <c r="M1075" s="33">
        <f>MA1SONY[[#This Row],[Abs Erorr 2]]/MA1SONY[[#This Row],[Adj Close]]</f>
        <v>1.4075536695205932E-3</v>
      </c>
      <c r="N1075" s="31">
        <f t="shared" si="84"/>
        <v>183.34825000000001</v>
      </c>
      <c r="O1075" s="35">
        <f>MA1SONY[[#This Row],[Adj Close]]-MA1SONY[[#This Row],[6-MA]]</f>
        <v>-1.6855500000000063</v>
      </c>
      <c r="P1075" s="18">
        <f>(MA1SONY[[#This Row],[Adj Close]]-N1075)^2</f>
        <v>2.8410788025000211</v>
      </c>
      <c r="Q1075" s="18">
        <f>ABS(MA1SONY[[#This Row],[Erorr 3]])</f>
        <v>1.6855500000000063</v>
      </c>
      <c r="R1075" s="36">
        <f>MA1SONY[[#This Row],[Abs Erorr 3]]/MA1SONY[[#This Row],[Adj Close]]</f>
        <v>9.278459474619756E-3</v>
      </c>
    </row>
    <row r="1076" spans="2:18">
      <c r="B1076" s="26">
        <v>45344.291666666664</v>
      </c>
      <c r="C1076" s="22">
        <v>183.70529999999999</v>
      </c>
      <c r="D1076" s="31">
        <f t="shared" si="81"/>
        <v>181.6627</v>
      </c>
      <c r="E1076" s="32">
        <f>MA1SONY[[#This Row],[Adj Close]]-MA1SONY[[#This Row],[Naive Trend ]]</f>
        <v>2.0425999999999931</v>
      </c>
      <c r="F1076" s="22">
        <f t="shared" si="80"/>
        <v>4.1722147599999717</v>
      </c>
      <c r="G1076" s="22">
        <f>ABS(MA1SONY[[#This Row],[Erorr 1]])</f>
        <v>2.0425999999999931</v>
      </c>
      <c r="H1076" s="33">
        <f>MA1SONY[[#This Row],[Abs Erorr 1]]/MA1SONY[[#This Row],[Adj Close]]</f>
        <v>1.1118895317663633E-2</v>
      </c>
      <c r="I1076" s="31">
        <f t="shared" si="83"/>
        <v>181.40693333333331</v>
      </c>
      <c r="J1076" s="34">
        <f>(MA1SONY[[#This Row],[Adj Close]]-MA1SONY[[#This Row],[3-MA]])</f>
        <v>2.2983666666666807</v>
      </c>
      <c r="K1076" s="18">
        <f t="shared" si="82"/>
        <v>5.2824893344445085</v>
      </c>
      <c r="L1076" s="18">
        <f>ABS(MA1SONY[[#This Row],[Erorr 2]])</f>
        <v>2.2983666666666807</v>
      </c>
      <c r="M1076" s="33">
        <f>MA1SONY[[#This Row],[Abs Erorr 2]]/MA1SONY[[#This Row],[Adj Close]]</f>
        <v>1.2511161445351226E-2</v>
      </c>
      <c r="N1076" s="31">
        <f t="shared" si="84"/>
        <v>182.54615000000001</v>
      </c>
      <c r="O1076" s="35">
        <f>MA1SONY[[#This Row],[Adj Close]]-MA1SONY[[#This Row],[6-MA]]</f>
        <v>1.1591499999999826</v>
      </c>
      <c r="P1076" s="18">
        <f>(MA1SONY[[#This Row],[Adj Close]]-N1076)^2</f>
        <v>1.3436287224999597</v>
      </c>
      <c r="Q1076" s="18">
        <f>ABS(MA1SONY[[#This Row],[Erorr 3]])</f>
        <v>1.1591499999999826</v>
      </c>
      <c r="R1076" s="36">
        <f>MA1SONY[[#This Row],[Abs Erorr 3]]/MA1SONY[[#This Row],[Adj Close]]</f>
        <v>6.3098342834963534E-3</v>
      </c>
    </row>
    <row r="1077" spans="2:18">
      <c r="B1077" s="26">
        <v>45345.291666666664</v>
      </c>
      <c r="C1077" s="22">
        <v>181.86199999999999</v>
      </c>
      <c r="D1077" s="31">
        <f t="shared" si="81"/>
        <v>183.70529999999999</v>
      </c>
      <c r="E1077" s="32">
        <f>MA1SONY[[#This Row],[Adj Close]]-MA1SONY[[#This Row],[Naive Trend ]]</f>
        <v>-1.8432999999999993</v>
      </c>
      <c r="F1077" s="22">
        <f t="shared" si="80"/>
        <v>3.3977548899999972</v>
      </c>
      <c r="G1077" s="22">
        <f>ABS(MA1SONY[[#This Row],[Erorr 1]])</f>
        <v>1.8432999999999993</v>
      </c>
      <c r="H1077" s="33">
        <f>MA1SONY[[#This Row],[Abs Erorr 1]]/MA1SONY[[#This Row],[Adj Close]]</f>
        <v>1.0135707294542011E-2</v>
      </c>
      <c r="I1077" s="31">
        <f t="shared" si="83"/>
        <v>182.09113333333332</v>
      </c>
      <c r="J1077" s="34">
        <f>(MA1SONY[[#This Row],[Adj Close]]-MA1SONY[[#This Row],[3-MA]])</f>
        <v>-0.22913333333332275</v>
      </c>
      <c r="K1077" s="18">
        <f t="shared" si="82"/>
        <v>5.2502084444439594E-2</v>
      </c>
      <c r="L1077" s="18">
        <f>ABS(MA1SONY[[#This Row],[Erorr 2]])</f>
        <v>0.22913333333332275</v>
      </c>
      <c r="M1077" s="33">
        <f>MA1SONY[[#This Row],[Abs Erorr 2]]/MA1SONY[[#This Row],[Adj Close]]</f>
        <v>1.2599296902779183E-3</v>
      </c>
      <c r="N1077" s="31">
        <f t="shared" si="84"/>
        <v>182.43488333333335</v>
      </c>
      <c r="O1077" s="35">
        <f>MA1SONY[[#This Row],[Adj Close]]-MA1SONY[[#This Row],[6-MA]]</f>
        <v>-0.57288333333335117</v>
      </c>
      <c r="P1077" s="18">
        <f>(MA1SONY[[#This Row],[Adj Close]]-N1077)^2</f>
        <v>0.32819531361113158</v>
      </c>
      <c r="Q1077" s="18">
        <f>ABS(MA1SONY[[#This Row],[Erorr 3]])</f>
        <v>0.57288333333335117</v>
      </c>
      <c r="R1077" s="36">
        <f>MA1SONY[[#This Row],[Abs Erorr 3]]/MA1SONY[[#This Row],[Adj Close]]</f>
        <v>3.1500991594360073E-3</v>
      </c>
    </row>
    <row r="1078" spans="2:18">
      <c r="B1078" s="26">
        <v>45348.291666666664</v>
      </c>
      <c r="C1078" s="22">
        <v>180.5069</v>
      </c>
      <c r="D1078" s="31">
        <f t="shared" si="81"/>
        <v>181.86199999999999</v>
      </c>
      <c r="E1078" s="32">
        <f>MA1SONY[[#This Row],[Adj Close]]-MA1SONY[[#This Row],[Naive Trend ]]</f>
        <v>-1.3550999999999931</v>
      </c>
      <c r="F1078" s="22">
        <f t="shared" si="80"/>
        <v>1.8362960099999812</v>
      </c>
      <c r="G1078" s="22">
        <f>ABS(MA1SONY[[#This Row],[Erorr 1]])</f>
        <v>1.3550999999999931</v>
      </c>
      <c r="H1078" s="33">
        <f>MA1SONY[[#This Row],[Abs Erorr 1]]/MA1SONY[[#This Row],[Adj Close]]</f>
        <v>7.5071922458365475E-3</v>
      </c>
      <c r="I1078" s="31">
        <f t="shared" si="83"/>
        <v>182.41</v>
      </c>
      <c r="J1078" s="34">
        <f>(MA1SONY[[#This Row],[Adj Close]]-MA1SONY[[#This Row],[3-MA]])</f>
        <v>-1.9030999999999949</v>
      </c>
      <c r="K1078" s="18">
        <f t="shared" si="82"/>
        <v>3.6217896099999805</v>
      </c>
      <c r="L1078" s="18">
        <f>ABS(MA1SONY[[#This Row],[Erorr 2]])</f>
        <v>1.9030999999999949</v>
      </c>
      <c r="M1078" s="33">
        <f>MA1SONY[[#This Row],[Abs Erorr 2]]/MA1SONY[[#This Row],[Adj Close]]</f>
        <v>1.0543087272564068E-2</v>
      </c>
      <c r="N1078" s="31">
        <f t="shared" si="84"/>
        <v>182.16420000000002</v>
      </c>
      <c r="O1078" s="35">
        <f>MA1SONY[[#This Row],[Adj Close]]-MA1SONY[[#This Row],[6-MA]]</f>
        <v>-1.6573000000000206</v>
      </c>
      <c r="P1078" s="18">
        <f>(MA1SONY[[#This Row],[Adj Close]]-N1078)^2</f>
        <v>2.7466432900000686</v>
      </c>
      <c r="Q1078" s="18">
        <f>ABS(MA1SONY[[#This Row],[Erorr 3]])</f>
        <v>1.6573000000000206</v>
      </c>
      <c r="R1078" s="36">
        <f>MA1SONY[[#This Row],[Abs Erorr 3]]/MA1SONY[[#This Row],[Adj Close]]</f>
        <v>9.1813664740794977E-3</v>
      </c>
    </row>
    <row r="1079" spans="2:18">
      <c r="B1079" s="26">
        <v>45349.291666666664</v>
      </c>
      <c r="C1079" s="22">
        <v>181.9716</v>
      </c>
      <c r="D1079" s="31">
        <f t="shared" si="81"/>
        <v>180.5069</v>
      </c>
      <c r="E1079" s="32">
        <f>MA1SONY[[#This Row],[Adj Close]]-MA1SONY[[#This Row],[Naive Trend ]]</f>
        <v>1.4646999999999935</v>
      </c>
      <c r="F1079" s="22">
        <f t="shared" si="80"/>
        <v>2.1453460899999808</v>
      </c>
      <c r="G1079" s="22">
        <f>ABS(MA1SONY[[#This Row],[Erorr 1]])</f>
        <v>1.4646999999999935</v>
      </c>
      <c r="H1079" s="33">
        <f>MA1SONY[[#This Row],[Abs Erorr 1]]/MA1SONY[[#This Row],[Adj Close]]</f>
        <v>8.0490582046868486E-3</v>
      </c>
      <c r="I1079" s="31">
        <f t="shared" si="83"/>
        <v>182.02473333333333</v>
      </c>
      <c r="J1079" s="34">
        <f>(MA1SONY[[#This Row],[Adj Close]]-MA1SONY[[#This Row],[3-MA]])</f>
        <v>-5.3133333333335031E-2</v>
      </c>
      <c r="K1079" s="18">
        <f t="shared" si="82"/>
        <v>2.8231511111112915E-3</v>
      </c>
      <c r="L1079" s="18">
        <f>ABS(MA1SONY[[#This Row],[Erorr 2]])</f>
        <v>5.3133333333335031E-2</v>
      </c>
      <c r="M1079" s="33">
        <f>MA1SONY[[#This Row],[Abs Erorr 2]]/MA1SONY[[#This Row],[Adj Close]]</f>
        <v>2.919869547409323E-4</v>
      </c>
      <c r="N1079" s="31">
        <f t="shared" si="84"/>
        <v>181.71583333333331</v>
      </c>
      <c r="O1079" s="35">
        <f>MA1SONY[[#This Row],[Adj Close]]-MA1SONY[[#This Row],[6-MA]]</f>
        <v>0.25576666666668757</v>
      </c>
      <c r="P1079" s="18">
        <f>(MA1SONY[[#This Row],[Adj Close]]-N1079)^2</f>
        <v>6.5416587777788471E-2</v>
      </c>
      <c r="Q1079" s="18">
        <f>ABS(MA1SONY[[#This Row],[Erorr 3]])</f>
        <v>0.25576666666668757</v>
      </c>
      <c r="R1079" s="36">
        <f>MA1SONY[[#This Row],[Abs Erorr 3]]/MA1SONY[[#This Row],[Adj Close]]</f>
        <v>1.4055306798790997E-3</v>
      </c>
    </row>
    <row r="1080" spans="2:18">
      <c r="B1080" s="26">
        <v>45350.291666666664</v>
      </c>
      <c r="C1080" s="22">
        <v>180.76589999999999</v>
      </c>
      <c r="D1080" s="31">
        <f t="shared" si="81"/>
        <v>181.9716</v>
      </c>
      <c r="E1080" s="32">
        <f>MA1SONY[[#This Row],[Adj Close]]-MA1SONY[[#This Row],[Naive Trend ]]</f>
        <v>-1.2057000000000073</v>
      </c>
      <c r="F1080" s="22">
        <f t="shared" si="80"/>
        <v>1.4537124900000176</v>
      </c>
      <c r="G1080" s="22">
        <f>ABS(MA1SONY[[#This Row],[Erorr 1]])</f>
        <v>1.2057000000000073</v>
      </c>
      <c r="H1080" s="33">
        <f>MA1SONY[[#This Row],[Abs Erorr 1]]/MA1SONY[[#This Row],[Adj Close]]</f>
        <v>6.6699526846601452E-3</v>
      </c>
      <c r="I1080" s="31">
        <f t="shared" si="83"/>
        <v>181.44683333333333</v>
      </c>
      <c r="J1080" s="34">
        <f>(MA1SONY[[#This Row],[Adj Close]]-MA1SONY[[#This Row],[3-MA]])</f>
        <v>-0.68093333333334272</v>
      </c>
      <c r="K1080" s="18">
        <f t="shared" si="82"/>
        <v>0.46367020444445722</v>
      </c>
      <c r="L1080" s="18">
        <f>ABS(MA1SONY[[#This Row],[Erorr 2]])</f>
        <v>0.68093333333334272</v>
      </c>
      <c r="M1080" s="33">
        <f>MA1SONY[[#This Row],[Abs Erorr 2]]/MA1SONY[[#This Row],[Adj Close]]</f>
        <v>3.7669346560017282E-3</v>
      </c>
      <c r="N1080" s="31">
        <f t="shared" si="84"/>
        <v>181.7689833333333</v>
      </c>
      <c r="O1080" s="35">
        <f>MA1SONY[[#This Row],[Adj Close]]-MA1SONY[[#This Row],[6-MA]]</f>
        <v>-1.0030833333333078</v>
      </c>
      <c r="P1080" s="18">
        <f>(MA1SONY[[#This Row],[Adj Close]]-N1080)^2</f>
        <v>1.0061761736110599</v>
      </c>
      <c r="Q1080" s="18">
        <f>ABS(MA1SONY[[#This Row],[Erorr 3]])</f>
        <v>1.0030833333333078</v>
      </c>
      <c r="R1080" s="36">
        <f>MA1SONY[[#This Row],[Abs Erorr 3]]/MA1SONY[[#This Row],[Adj Close]]</f>
        <v>5.54907387584333E-3</v>
      </c>
    </row>
    <row r="1081" spans="2:18">
      <c r="B1081" s="26">
        <v>45351.291666666664</v>
      </c>
      <c r="C1081" s="22">
        <v>180.09829999999999</v>
      </c>
      <c r="D1081" s="31">
        <f t="shared" si="81"/>
        <v>180.76589999999999</v>
      </c>
      <c r="E1081" s="32">
        <f>MA1SONY[[#This Row],[Adj Close]]-MA1SONY[[#This Row],[Naive Trend ]]</f>
        <v>-0.66759999999999309</v>
      </c>
      <c r="F1081" s="22">
        <f t="shared" si="80"/>
        <v>0.44568975999999078</v>
      </c>
      <c r="G1081" s="22">
        <f>ABS(MA1SONY[[#This Row],[Erorr 1]])</f>
        <v>0.66759999999999309</v>
      </c>
      <c r="H1081" s="33">
        <f>MA1SONY[[#This Row],[Abs Erorr 1]]/MA1SONY[[#This Row],[Adj Close]]</f>
        <v>3.7068645289821899E-3</v>
      </c>
      <c r="I1081" s="31">
        <f t="shared" si="83"/>
        <v>181.08146666666667</v>
      </c>
      <c r="J1081" s="34">
        <f>(MA1SONY[[#This Row],[Adj Close]]-MA1SONY[[#This Row],[3-MA]])</f>
        <v>-0.98316666666667629</v>
      </c>
      <c r="K1081" s="18">
        <f t="shared" si="82"/>
        <v>0.96661669444446341</v>
      </c>
      <c r="L1081" s="18">
        <f>ABS(MA1SONY[[#This Row],[Erorr 2]])</f>
        <v>0.98316666666667629</v>
      </c>
      <c r="M1081" s="33">
        <f>MA1SONY[[#This Row],[Abs Erorr 2]]/MA1SONY[[#This Row],[Adj Close]]</f>
        <v>5.4590557860161723E-3</v>
      </c>
      <c r="N1081" s="31">
        <f t="shared" si="84"/>
        <v>181.74573333333333</v>
      </c>
      <c r="O1081" s="35">
        <f>MA1SONY[[#This Row],[Adj Close]]-MA1SONY[[#This Row],[6-MA]]</f>
        <v>-1.6474333333333391</v>
      </c>
      <c r="P1081" s="18">
        <f>(MA1SONY[[#This Row],[Adj Close]]-N1081)^2</f>
        <v>2.7140365877777968</v>
      </c>
      <c r="Q1081" s="18">
        <f>ABS(MA1SONY[[#This Row],[Erorr 3]])</f>
        <v>1.6474333333333391</v>
      </c>
      <c r="R1081" s="36">
        <f>MA1SONY[[#This Row],[Abs Erorr 3]]/MA1SONY[[#This Row],[Adj Close]]</f>
        <v>9.1474119041286845E-3</v>
      </c>
    </row>
    <row r="1082" spans="2:18">
      <c r="B1082" s="26">
        <v>45352.291666666664</v>
      </c>
      <c r="C1082" s="22">
        <v>179.01230000000001</v>
      </c>
      <c r="D1082" s="31">
        <f t="shared" si="81"/>
        <v>180.09829999999999</v>
      </c>
      <c r="E1082" s="32">
        <f>MA1SONY[[#This Row],[Adj Close]]-MA1SONY[[#This Row],[Naive Trend ]]</f>
        <v>-1.0859999999999843</v>
      </c>
      <c r="F1082" s="22">
        <f t="shared" si="80"/>
        <v>1.1793959999999659</v>
      </c>
      <c r="G1082" s="22">
        <f>ABS(MA1SONY[[#This Row],[Erorr 1]])</f>
        <v>1.0859999999999843</v>
      </c>
      <c r="H1082" s="33">
        <f>MA1SONY[[#This Row],[Abs Erorr 1]]/MA1SONY[[#This Row],[Adj Close]]</f>
        <v>6.0666222376897245E-3</v>
      </c>
      <c r="I1082" s="31">
        <f t="shared" si="83"/>
        <v>180.94526666666664</v>
      </c>
      <c r="J1082" s="34">
        <f>(MA1SONY[[#This Row],[Adj Close]]-MA1SONY[[#This Row],[3-MA]])</f>
        <v>-1.9329666666666299</v>
      </c>
      <c r="K1082" s="18">
        <f t="shared" si="82"/>
        <v>3.7363601344443023</v>
      </c>
      <c r="L1082" s="18">
        <f>ABS(MA1SONY[[#This Row],[Erorr 2]])</f>
        <v>1.9329666666666299</v>
      </c>
      <c r="M1082" s="33">
        <f>MA1SONY[[#This Row],[Abs Erorr 2]]/MA1SONY[[#This Row],[Adj Close]]</f>
        <v>1.0797954479477833E-2</v>
      </c>
      <c r="N1082" s="31">
        <f t="shared" si="84"/>
        <v>181.48499999999999</v>
      </c>
      <c r="O1082" s="35">
        <f>MA1SONY[[#This Row],[Adj Close]]-MA1SONY[[#This Row],[6-MA]]</f>
        <v>-2.4726999999999748</v>
      </c>
      <c r="P1082" s="18">
        <f>(MA1SONY[[#This Row],[Adj Close]]-N1082)^2</f>
        <v>6.1142452899998752</v>
      </c>
      <c r="Q1082" s="18">
        <f>ABS(MA1SONY[[#This Row],[Erorr 3]])</f>
        <v>2.4726999999999748</v>
      </c>
      <c r="R1082" s="36">
        <f>MA1SONY[[#This Row],[Abs Erorr 3]]/MA1SONY[[#This Row],[Adj Close]]</f>
        <v>1.3813017317804278E-2</v>
      </c>
    </row>
    <row r="1083" spans="2:18">
      <c r="B1083" s="26">
        <v>45355.291666666664</v>
      </c>
      <c r="C1083" s="22">
        <v>174.46870000000001</v>
      </c>
      <c r="D1083" s="31">
        <f t="shared" si="81"/>
        <v>179.01230000000001</v>
      </c>
      <c r="E1083" s="32">
        <f>MA1SONY[[#This Row],[Adj Close]]-MA1SONY[[#This Row],[Naive Trend ]]</f>
        <v>-4.5435999999999979</v>
      </c>
      <c r="F1083" s="22">
        <f t="shared" si="80"/>
        <v>20.644300959999981</v>
      </c>
      <c r="G1083" s="22">
        <f>ABS(MA1SONY[[#This Row],[Erorr 1]])</f>
        <v>4.5435999999999979</v>
      </c>
      <c r="H1083" s="33">
        <f>MA1SONY[[#This Row],[Abs Erorr 1]]/MA1SONY[[#This Row],[Adj Close]]</f>
        <v>2.6042493581943337E-2</v>
      </c>
      <c r="I1083" s="31">
        <f t="shared" si="83"/>
        <v>179.95883333333333</v>
      </c>
      <c r="J1083" s="34">
        <f>(MA1SONY[[#This Row],[Adj Close]]-MA1SONY[[#This Row],[3-MA]])</f>
        <v>-5.4901333333333184</v>
      </c>
      <c r="K1083" s="18">
        <f t="shared" si="82"/>
        <v>30.141564017777615</v>
      </c>
      <c r="L1083" s="18">
        <f>ABS(MA1SONY[[#This Row],[Erorr 2]])</f>
        <v>5.4901333333333184</v>
      </c>
      <c r="M1083" s="33">
        <f>MA1SONY[[#This Row],[Abs Erorr 2]]/MA1SONY[[#This Row],[Adj Close]]</f>
        <v>3.1467726493825642E-2</v>
      </c>
      <c r="N1083" s="31">
        <f t="shared" si="84"/>
        <v>180.70283333333336</v>
      </c>
      <c r="O1083" s="35">
        <f>MA1SONY[[#This Row],[Adj Close]]-MA1SONY[[#This Row],[6-MA]]</f>
        <v>-6.2341333333333466</v>
      </c>
      <c r="P1083" s="18">
        <f>(MA1SONY[[#This Row],[Adj Close]]-N1083)^2</f>
        <v>38.864418417777941</v>
      </c>
      <c r="Q1083" s="18">
        <f>ABS(MA1SONY[[#This Row],[Erorr 3]])</f>
        <v>6.2341333333333466</v>
      </c>
      <c r="R1083" s="36">
        <f>MA1SONY[[#This Row],[Abs Erorr 3]]/MA1SONY[[#This Row],[Adj Close]]</f>
        <v>3.5732101708405843E-2</v>
      </c>
    </row>
    <row r="1084" spans="2:18">
      <c r="B1084" s="26">
        <v>45356.291666666664</v>
      </c>
      <c r="C1084" s="22">
        <v>169.5067</v>
      </c>
      <c r="D1084" s="31">
        <f t="shared" si="81"/>
        <v>174.46870000000001</v>
      </c>
      <c r="E1084" s="32">
        <f>MA1SONY[[#This Row],[Adj Close]]-MA1SONY[[#This Row],[Naive Trend ]]</f>
        <v>-4.9620000000000175</v>
      </c>
      <c r="F1084" s="22">
        <f t="shared" si="80"/>
        <v>24.621444000000174</v>
      </c>
      <c r="G1084" s="22">
        <f>ABS(MA1SONY[[#This Row],[Erorr 1]])</f>
        <v>4.9620000000000175</v>
      </c>
      <c r="H1084" s="33">
        <f>MA1SONY[[#This Row],[Abs Erorr 1]]/MA1SONY[[#This Row],[Adj Close]]</f>
        <v>2.927317917226881E-2</v>
      </c>
      <c r="I1084" s="31">
        <f t="shared" si="83"/>
        <v>177.85976666666667</v>
      </c>
      <c r="J1084" s="34">
        <f>(MA1SONY[[#This Row],[Adj Close]]-MA1SONY[[#This Row],[3-MA]])</f>
        <v>-8.3530666666666775</v>
      </c>
      <c r="K1084" s="18">
        <f t="shared" si="82"/>
        <v>69.773722737777959</v>
      </c>
      <c r="L1084" s="18">
        <f>ABS(MA1SONY[[#This Row],[Erorr 2]])</f>
        <v>8.3530666666666775</v>
      </c>
      <c r="M1084" s="33">
        <f>MA1SONY[[#This Row],[Abs Erorr 2]]/MA1SONY[[#This Row],[Adj Close]]</f>
        <v>4.9278681412986497E-2</v>
      </c>
      <c r="N1084" s="31">
        <f t="shared" si="84"/>
        <v>179.47061666666664</v>
      </c>
      <c r="O1084" s="35">
        <f>MA1SONY[[#This Row],[Adj Close]]-MA1SONY[[#This Row],[6-MA]]</f>
        <v>-9.9639166666666483</v>
      </c>
      <c r="P1084" s="18">
        <f>(MA1SONY[[#This Row],[Adj Close]]-N1084)^2</f>
        <v>99.279635340277409</v>
      </c>
      <c r="Q1084" s="18">
        <f>ABS(MA1SONY[[#This Row],[Erorr 3]])</f>
        <v>9.9639166666666483</v>
      </c>
      <c r="R1084" s="36">
        <f>MA1SONY[[#This Row],[Abs Erorr 3]]/MA1SONY[[#This Row],[Adj Close]]</f>
        <v>5.8781845594697131E-2</v>
      </c>
    </row>
    <row r="1085" spans="2:18">
      <c r="B1085" s="26">
        <v>45357.291666666664</v>
      </c>
      <c r="C1085" s="22">
        <v>168.5103</v>
      </c>
      <c r="D1085" s="31">
        <f t="shared" si="81"/>
        <v>169.5067</v>
      </c>
      <c r="E1085" s="32">
        <f>MA1SONY[[#This Row],[Adj Close]]-MA1SONY[[#This Row],[Naive Trend ]]</f>
        <v>-0.99639999999999418</v>
      </c>
      <c r="F1085" s="22">
        <f t="shared" si="80"/>
        <v>0.99281295999998842</v>
      </c>
      <c r="G1085" s="22">
        <f>ABS(MA1SONY[[#This Row],[Erorr 1]])</f>
        <v>0.99639999999999418</v>
      </c>
      <c r="H1085" s="33">
        <f>MA1SONY[[#This Row],[Abs Erorr 1]]/MA1SONY[[#This Row],[Adj Close]]</f>
        <v>5.9129916687584924E-3</v>
      </c>
      <c r="I1085" s="31">
        <f t="shared" si="83"/>
        <v>174.32923333333335</v>
      </c>
      <c r="J1085" s="34">
        <f>(MA1SONY[[#This Row],[Adj Close]]-MA1SONY[[#This Row],[3-MA]])</f>
        <v>-5.8189333333333479</v>
      </c>
      <c r="K1085" s="18">
        <f t="shared" si="82"/>
        <v>33.859985137777947</v>
      </c>
      <c r="L1085" s="18">
        <f>ABS(MA1SONY[[#This Row],[Erorr 2]])</f>
        <v>5.8189333333333479</v>
      </c>
      <c r="M1085" s="33">
        <f>MA1SONY[[#This Row],[Abs Erorr 2]]/MA1SONY[[#This Row],[Adj Close]]</f>
        <v>3.4531618146388367E-2</v>
      </c>
      <c r="N1085" s="31">
        <f t="shared" si="84"/>
        <v>177.63724999999999</v>
      </c>
      <c r="O1085" s="35">
        <f>MA1SONY[[#This Row],[Adj Close]]-MA1SONY[[#This Row],[6-MA]]</f>
        <v>-9.1269499999999937</v>
      </c>
      <c r="P1085" s="18">
        <f>(MA1SONY[[#This Row],[Adj Close]]-N1085)^2</f>
        <v>83.301216302499881</v>
      </c>
      <c r="Q1085" s="18">
        <f>ABS(MA1SONY[[#This Row],[Erorr 3]])</f>
        <v>9.1269499999999937</v>
      </c>
      <c r="R1085" s="36">
        <f>MA1SONY[[#This Row],[Abs Erorr 3]]/MA1SONY[[#This Row],[Adj Close]]</f>
        <v>5.4162564543532313E-2</v>
      </c>
    </row>
    <row r="1086" spans="2:18">
      <c r="B1086" s="26">
        <v>45358.291666666664</v>
      </c>
      <c r="C1086" s="22">
        <v>168.39070000000001</v>
      </c>
      <c r="D1086" s="31">
        <f t="shared" si="81"/>
        <v>168.5103</v>
      </c>
      <c r="E1086" s="32">
        <f>MA1SONY[[#This Row],[Adj Close]]-MA1SONY[[#This Row],[Naive Trend ]]</f>
        <v>-0.11959999999999127</v>
      </c>
      <c r="F1086" s="22">
        <f t="shared" si="80"/>
        <v>1.4304159999997911E-2</v>
      </c>
      <c r="G1086" s="22">
        <f>ABS(MA1SONY[[#This Row],[Erorr 1]])</f>
        <v>0.11959999999999127</v>
      </c>
      <c r="H1086" s="33">
        <f>MA1SONY[[#This Row],[Abs Erorr 1]]/MA1SONY[[#This Row],[Adj Close]]</f>
        <v>7.1025300090795545E-4</v>
      </c>
      <c r="I1086" s="31">
        <f t="shared" si="83"/>
        <v>170.82856666666669</v>
      </c>
      <c r="J1086" s="34">
        <f>(MA1SONY[[#This Row],[Adj Close]]-MA1SONY[[#This Row],[3-MA]])</f>
        <v>-2.4378666666666788</v>
      </c>
      <c r="K1086" s="18">
        <f t="shared" si="82"/>
        <v>5.9431938844445034</v>
      </c>
      <c r="L1086" s="18">
        <f>ABS(MA1SONY[[#This Row],[Erorr 2]])</f>
        <v>2.4378666666666788</v>
      </c>
      <c r="M1086" s="33">
        <f>MA1SONY[[#This Row],[Abs Erorr 2]]/MA1SONY[[#This Row],[Adj Close]]</f>
        <v>1.4477442439913123E-2</v>
      </c>
      <c r="N1086" s="31">
        <f t="shared" si="84"/>
        <v>175.3937</v>
      </c>
      <c r="O1086" s="35">
        <f>MA1SONY[[#This Row],[Adj Close]]-MA1SONY[[#This Row],[6-MA]]</f>
        <v>-7.0029999999999859</v>
      </c>
      <c r="P1086" s="18">
        <f>(MA1SONY[[#This Row],[Adj Close]]-N1086)^2</f>
        <v>49.042008999999801</v>
      </c>
      <c r="Q1086" s="18">
        <f>ABS(MA1SONY[[#This Row],[Erorr 3]])</f>
        <v>7.0029999999999859</v>
      </c>
      <c r="R1086" s="36">
        <f>MA1SONY[[#This Row],[Abs Erorr 3]]/MA1SONY[[#This Row],[Adj Close]]</f>
        <v>4.158780740266526E-2</v>
      </c>
    </row>
    <row r="1087" spans="2:18">
      <c r="B1087" s="26">
        <v>45359.291666666664</v>
      </c>
      <c r="C1087" s="22">
        <v>170.11449999999999</v>
      </c>
      <c r="D1087" s="31">
        <f t="shared" si="81"/>
        <v>168.39070000000001</v>
      </c>
      <c r="E1087" s="32">
        <f>MA1SONY[[#This Row],[Adj Close]]-MA1SONY[[#This Row],[Naive Trend ]]</f>
        <v>1.7237999999999829</v>
      </c>
      <c r="F1087" s="22">
        <f t="shared" si="80"/>
        <v>2.971486439999941</v>
      </c>
      <c r="G1087" s="22">
        <f>ABS(MA1SONY[[#This Row],[Erorr 1]])</f>
        <v>1.7237999999999829</v>
      </c>
      <c r="H1087" s="33">
        <f>MA1SONY[[#This Row],[Abs Erorr 1]]/MA1SONY[[#This Row],[Adj Close]]</f>
        <v>1.0133175008597051E-2</v>
      </c>
      <c r="I1087" s="31">
        <f t="shared" si="83"/>
        <v>168.80256666666665</v>
      </c>
      <c r="J1087" s="34">
        <f>(MA1SONY[[#This Row],[Adj Close]]-MA1SONY[[#This Row],[3-MA]])</f>
        <v>1.3119333333333429</v>
      </c>
      <c r="K1087" s="18">
        <f t="shared" si="82"/>
        <v>1.7211690711111363</v>
      </c>
      <c r="L1087" s="18">
        <f>ABS(MA1SONY[[#This Row],[Erorr 2]])</f>
        <v>1.3119333333333429</v>
      </c>
      <c r="M1087" s="33">
        <f>MA1SONY[[#This Row],[Abs Erorr 2]]/MA1SONY[[#This Row],[Adj Close]]</f>
        <v>7.7120606023198673E-3</v>
      </c>
      <c r="N1087" s="31">
        <f t="shared" si="84"/>
        <v>173.33116666666669</v>
      </c>
      <c r="O1087" s="35">
        <f>MA1SONY[[#This Row],[Adj Close]]-MA1SONY[[#This Row],[6-MA]]</f>
        <v>-3.216666666666697</v>
      </c>
      <c r="P1087" s="18">
        <f>(MA1SONY[[#This Row],[Adj Close]]-N1087)^2</f>
        <v>10.34694444444464</v>
      </c>
      <c r="Q1087" s="18">
        <f>ABS(MA1SONY[[#This Row],[Erorr 3]])</f>
        <v>3.216666666666697</v>
      </c>
      <c r="R1087" s="36">
        <f>MA1SONY[[#This Row],[Abs Erorr 3]]/MA1SONY[[#This Row],[Adj Close]]</f>
        <v>1.8908832972302166E-2</v>
      </c>
    </row>
    <row r="1088" spans="2:18">
      <c r="B1088" s="26">
        <v>45362.291666666664</v>
      </c>
      <c r="C1088" s="22">
        <v>172.12719999999999</v>
      </c>
      <c r="D1088" s="31">
        <f t="shared" si="81"/>
        <v>170.11449999999999</v>
      </c>
      <c r="E1088" s="32">
        <f>MA1SONY[[#This Row],[Adj Close]]-MA1SONY[[#This Row],[Naive Trend ]]</f>
        <v>2.0126999999999953</v>
      </c>
      <c r="F1088" s="22">
        <f t="shared" si="80"/>
        <v>4.0509612899999814</v>
      </c>
      <c r="G1088" s="22">
        <f>ABS(MA1SONY[[#This Row],[Erorr 1]])</f>
        <v>2.0126999999999953</v>
      </c>
      <c r="H1088" s="33">
        <f>MA1SONY[[#This Row],[Abs Erorr 1]]/MA1SONY[[#This Row],[Adj Close]]</f>
        <v>1.1693096733113624E-2</v>
      </c>
      <c r="I1088" s="31">
        <f t="shared" si="83"/>
        <v>169.00516666666667</v>
      </c>
      <c r="J1088" s="34">
        <f>(MA1SONY[[#This Row],[Adj Close]]-MA1SONY[[#This Row],[3-MA]])</f>
        <v>3.1220333333333201</v>
      </c>
      <c r="K1088" s="18">
        <f t="shared" si="82"/>
        <v>9.7470921344443617</v>
      </c>
      <c r="L1088" s="18">
        <f>ABS(MA1SONY[[#This Row],[Erorr 2]])</f>
        <v>3.1220333333333201</v>
      </c>
      <c r="M1088" s="33">
        <f>MA1SONY[[#This Row],[Abs Erorr 2]]/MA1SONY[[#This Row],[Adj Close]]</f>
        <v>1.8137942947618509E-2</v>
      </c>
      <c r="N1088" s="31">
        <f t="shared" si="84"/>
        <v>171.66720000000001</v>
      </c>
      <c r="O1088" s="35">
        <f>MA1SONY[[#This Row],[Adj Close]]-MA1SONY[[#This Row],[6-MA]]</f>
        <v>0.45999999999997954</v>
      </c>
      <c r="P1088" s="18">
        <f>(MA1SONY[[#This Row],[Adj Close]]-N1088)^2</f>
        <v>0.21159999999998116</v>
      </c>
      <c r="Q1088" s="18">
        <f>ABS(MA1SONY[[#This Row],[Erorr 3]])</f>
        <v>0.45999999999997954</v>
      </c>
      <c r="R1088" s="36">
        <f>MA1SONY[[#This Row],[Abs Erorr 3]]/MA1SONY[[#This Row],[Adj Close]]</f>
        <v>2.6724422403895465E-3</v>
      </c>
    </row>
    <row r="1089" spans="2:18">
      <c r="B1089" s="26">
        <v>45363.291666666664</v>
      </c>
      <c r="C1089" s="22">
        <v>172.6054</v>
      </c>
      <c r="D1089" s="31">
        <f t="shared" si="81"/>
        <v>172.12719999999999</v>
      </c>
      <c r="E1089" s="32">
        <f>MA1SONY[[#This Row],[Adj Close]]-MA1SONY[[#This Row],[Naive Trend ]]</f>
        <v>0.47820000000001528</v>
      </c>
      <c r="F1089" s="22">
        <f t="shared" si="80"/>
        <v>0.2286752400000146</v>
      </c>
      <c r="G1089" s="22">
        <f>ABS(MA1SONY[[#This Row],[Erorr 1]])</f>
        <v>0.47820000000001528</v>
      </c>
      <c r="H1089" s="33">
        <f>MA1SONY[[#This Row],[Abs Erorr 1]]/MA1SONY[[#This Row],[Adj Close]]</f>
        <v>2.7704811089341078E-3</v>
      </c>
      <c r="I1089" s="31">
        <f t="shared" si="83"/>
        <v>170.21079999999998</v>
      </c>
      <c r="J1089" s="34">
        <f>(MA1SONY[[#This Row],[Adj Close]]-MA1SONY[[#This Row],[3-MA]])</f>
        <v>2.3946000000000254</v>
      </c>
      <c r="K1089" s="18">
        <f t="shared" si="82"/>
        <v>5.7341091600001217</v>
      </c>
      <c r="L1089" s="18">
        <f>ABS(MA1SONY[[#This Row],[Erorr 2]])</f>
        <v>2.3946000000000254</v>
      </c>
      <c r="M1089" s="33">
        <f>MA1SONY[[#This Row],[Abs Erorr 2]]/MA1SONY[[#This Row],[Adj Close]]</f>
        <v>1.387326236606749E-2</v>
      </c>
      <c r="N1089" s="31">
        <f t="shared" si="84"/>
        <v>170.51968333333335</v>
      </c>
      <c r="O1089" s="35">
        <f>MA1SONY[[#This Row],[Adj Close]]-MA1SONY[[#This Row],[6-MA]]</f>
        <v>2.0857166666666558</v>
      </c>
      <c r="P1089" s="18">
        <f>(MA1SONY[[#This Row],[Adj Close]]-N1089)^2</f>
        <v>4.3502140136110654</v>
      </c>
      <c r="Q1089" s="18">
        <f>ABS(MA1SONY[[#This Row],[Erorr 3]])</f>
        <v>2.0857166666666558</v>
      </c>
      <c r="R1089" s="36">
        <f>MA1SONY[[#This Row],[Abs Erorr 3]]/MA1SONY[[#This Row],[Adj Close]]</f>
        <v>1.2083727778312009E-2</v>
      </c>
    </row>
    <row r="1090" spans="2:18">
      <c r="B1090" s="26">
        <v>45364.291666666664</v>
      </c>
      <c r="C1090" s="22">
        <v>170.51300000000001</v>
      </c>
      <c r="D1090" s="31">
        <f t="shared" si="81"/>
        <v>172.6054</v>
      </c>
      <c r="E1090" s="32">
        <f>MA1SONY[[#This Row],[Adj Close]]-MA1SONY[[#This Row],[Naive Trend ]]</f>
        <v>-2.0923999999999978</v>
      </c>
      <c r="F1090" s="22">
        <f t="shared" si="80"/>
        <v>4.3781377599999907</v>
      </c>
      <c r="G1090" s="22">
        <f>ABS(MA1SONY[[#This Row],[Erorr 1]])</f>
        <v>2.0923999999999978</v>
      </c>
      <c r="H1090" s="33">
        <f>MA1SONY[[#This Row],[Abs Erorr 1]]/MA1SONY[[#This Row],[Adj Close]]</f>
        <v>1.2271205128054739E-2</v>
      </c>
      <c r="I1090" s="31">
        <f t="shared" si="83"/>
        <v>171.61569999999998</v>
      </c>
      <c r="J1090" s="34">
        <f>(MA1SONY[[#This Row],[Adj Close]]-MA1SONY[[#This Row],[3-MA]])</f>
        <v>-1.1026999999999703</v>
      </c>
      <c r="K1090" s="18">
        <f t="shared" si="82"/>
        <v>1.2159472899999344</v>
      </c>
      <c r="L1090" s="18">
        <f>ABS(MA1SONY[[#This Row],[Erorr 2]])</f>
        <v>1.1026999999999703</v>
      </c>
      <c r="M1090" s="33">
        <f>MA1SONY[[#This Row],[Abs Erorr 2]]/MA1SONY[[#This Row],[Adj Close]]</f>
        <v>6.46695559869318E-3</v>
      </c>
      <c r="N1090" s="31">
        <f t="shared" si="84"/>
        <v>170.20913333333334</v>
      </c>
      <c r="O1090" s="35">
        <f>MA1SONY[[#This Row],[Adj Close]]-MA1SONY[[#This Row],[6-MA]]</f>
        <v>0.30386666666666429</v>
      </c>
      <c r="P1090" s="18">
        <f>(MA1SONY[[#This Row],[Adj Close]]-N1090)^2</f>
        <v>9.2334951111109662E-2</v>
      </c>
      <c r="Q1090" s="18">
        <f>ABS(MA1SONY[[#This Row],[Erorr 3]])</f>
        <v>0.30386666666666429</v>
      </c>
      <c r="R1090" s="36">
        <f>MA1SONY[[#This Row],[Abs Erorr 3]]/MA1SONY[[#This Row],[Adj Close]]</f>
        <v>1.7820733121032665E-3</v>
      </c>
    </row>
    <row r="1091" spans="2:18">
      <c r="B1091" s="26">
        <v>45365.291666666664</v>
      </c>
      <c r="C1091" s="22">
        <v>172.37629999999999</v>
      </c>
      <c r="D1091" s="31">
        <f t="shared" si="81"/>
        <v>170.51300000000001</v>
      </c>
      <c r="E1091" s="32">
        <f>MA1SONY[[#This Row],[Adj Close]]-MA1SONY[[#This Row],[Naive Trend ]]</f>
        <v>1.8632999999999811</v>
      </c>
      <c r="F1091" s="22">
        <f t="shared" si="80"/>
        <v>3.4718868899999293</v>
      </c>
      <c r="G1091" s="22">
        <f>ABS(MA1SONY[[#This Row],[Erorr 1]])</f>
        <v>1.8632999999999811</v>
      </c>
      <c r="H1091" s="33">
        <f>MA1SONY[[#This Row],[Abs Erorr 1]]/MA1SONY[[#This Row],[Adj Close]]</f>
        <v>1.080949063183269E-2</v>
      </c>
      <c r="I1091" s="31">
        <f t="shared" si="83"/>
        <v>171.74853333333331</v>
      </c>
      <c r="J1091" s="34">
        <f>(MA1SONY[[#This Row],[Adj Close]]-MA1SONY[[#This Row],[3-MA]])</f>
        <v>0.62776666666667325</v>
      </c>
      <c r="K1091" s="18">
        <f t="shared" si="82"/>
        <v>0.39409098777778606</v>
      </c>
      <c r="L1091" s="18">
        <f>ABS(MA1SONY[[#This Row],[Erorr 2]])</f>
        <v>0.62776666666667325</v>
      </c>
      <c r="M1091" s="33">
        <f>MA1SONY[[#This Row],[Abs Erorr 2]]/MA1SONY[[#This Row],[Adj Close]]</f>
        <v>3.6418386208932046E-3</v>
      </c>
      <c r="N1091" s="31">
        <f t="shared" si="84"/>
        <v>170.37685000000002</v>
      </c>
      <c r="O1091" s="35">
        <f>MA1SONY[[#This Row],[Adj Close]]-MA1SONY[[#This Row],[6-MA]]</f>
        <v>1.9994499999999675</v>
      </c>
      <c r="P1091" s="18">
        <f>(MA1SONY[[#This Row],[Adj Close]]-N1091)^2</f>
        <v>3.9978003024998703</v>
      </c>
      <c r="Q1091" s="18">
        <f>ABS(MA1SONY[[#This Row],[Erorr 3]])</f>
        <v>1.9994499999999675</v>
      </c>
      <c r="R1091" s="36">
        <f>MA1SONY[[#This Row],[Abs Erorr 3]]/MA1SONY[[#This Row],[Adj Close]]</f>
        <v>1.1599332390821521E-2</v>
      </c>
    </row>
    <row r="1092" spans="2:18">
      <c r="B1092" s="26">
        <v>45366.291666666664</v>
      </c>
      <c r="C1092" s="22">
        <v>171.99770000000001</v>
      </c>
      <c r="D1092" s="31">
        <f t="shared" si="81"/>
        <v>172.37629999999999</v>
      </c>
      <c r="E1092" s="32">
        <f>MA1SONY[[#This Row],[Adj Close]]-MA1SONY[[#This Row],[Naive Trend ]]</f>
        <v>-0.3785999999999774</v>
      </c>
      <c r="F1092" s="22">
        <f t="shared" ref="F1092:F1155" si="85">(C1092-D1092)^2</f>
        <v>0.14333795999998289</v>
      </c>
      <c r="G1092" s="22">
        <f>ABS(MA1SONY[[#This Row],[Erorr 1]])</f>
        <v>0.3785999999999774</v>
      </c>
      <c r="H1092" s="33">
        <f>MA1SONY[[#This Row],[Abs Erorr 1]]/MA1SONY[[#This Row],[Adj Close]]</f>
        <v>2.2011922252447411E-3</v>
      </c>
      <c r="I1092" s="31">
        <f t="shared" si="83"/>
        <v>171.83156666666665</v>
      </c>
      <c r="J1092" s="34">
        <f>(MA1SONY[[#This Row],[Adj Close]]-MA1SONY[[#This Row],[3-MA]])</f>
        <v>0.166133333333363</v>
      </c>
      <c r="K1092" s="18">
        <f t="shared" si="82"/>
        <v>2.7600284444454302E-2</v>
      </c>
      <c r="L1092" s="18">
        <f>ABS(MA1SONY[[#This Row],[Erorr 2]])</f>
        <v>0.166133333333363</v>
      </c>
      <c r="M1092" s="33">
        <f>MA1SONY[[#This Row],[Abs Erorr 2]]/MA1SONY[[#This Row],[Adj Close]]</f>
        <v>9.6590438903173116E-4</v>
      </c>
      <c r="N1092" s="31">
        <f t="shared" si="84"/>
        <v>171.02118333333331</v>
      </c>
      <c r="O1092" s="35">
        <f>MA1SONY[[#This Row],[Adj Close]]-MA1SONY[[#This Row],[6-MA]]</f>
        <v>0.97651666666669712</v>
      </c>
      <c r="P1092" s="18">
        <f>(MA1SONY[[#This Row],[Adj Close]]-N1092)^2</f>
        <v>0.95358480027783721</v>
      </c>
      <c r="Q1092" s="18">
        <f>ABS(MA1SONY[[#This Row],[Erorr 3]])</f>
        <v>0.97651666666669712</v>
      </c>
      <c r="R1092" s="36">
        <f>MA1SONY[[#This Row],[Abs Erorr 3]]/MA1SONY[[#This Row],[Adj Close]]</f>
        <v>5.6774984006570843E-3</v>
      </c>
    </row>
    <row r="1093" spans="2:18">
      <c r="B1093" s="26">
        <v>45369.291666666664</v>
      </c>
      <c r="C1093" s="22">
        <v>173.09370000000001</v>
      </c>
      <c r="D1093" s="31">
        <f t="shared" ref="D1093:D1156" si="86">C1092</f>
        <v>171.99770000000001</v>
      </c>
      <c r="E1093" s="32">
        <f>MA1SONY[[#This Row],[Adj Close]]-MA1SONY[[#This Row],[Naive Trend ]]</f>
        <v>1.0960000000000036</v>
      </c>
      <c r="F1093" s="22">
        <f t="shared" si="85"/>
        <v>1.2012160000000081</v>
      </c>
      <c r="G1093" s="22">
        <f>ABS(MA1SONY[[#This Row],[Erorr 1]])</f>
        <v>1.0960000000000036</v>
      </c>
      <c r="H1093" s="33">
        <f>MA1SONY[[#This Row],[Abs Erorr 1]]/MA1SONY[[#This Row],[Adj Close]]</f>
        <v>6.3318306789906485E-3</v>
      </c>
      <c r="I1093" s="31">
        <f t="shared" si="83"/>
        <v>171.62899999999999</v>
      </c>
      <c r="J1093" s="34">
        <f>(MA1SONY[[#This Row],[Adj Close]]-MA1SONY[[#This Row],[3-MA]])</f>
        <v>1.4647000000000219</v>
      </c>
      <c r="K1093" s="18">
        <f t="shared" si="82"/>
        <v>2.1453460900000643</v>
      </c>
      <c r="L1093" s="18">
        <f>ABS(MA1SONY[[#This Row],[Erorr 2]])</f>
        <v>1.4647000000000219</v>
      </c>
      <c r="M1093" s="33">
        <f>MA1SONY[[#This Row],[Abs Erorr 2]]/MA1SONY[[#This Row],[Adj Close]]</f>
        <v>8.4618908718227283E-3</v>
      </c>
      <c r="N1093" s="31">
        <f t="shared" si="84"/>
        <v>171.62235000000001</v>
      </c>
      <c r="O1093" s="35">
        <f>MA1SONY[[#This Row],[Adj Close]]-MA1SONY[[#This Row],[6-MA]]</f>
        <v>1.471350000000001</v>
      </c>
      <c r="P1093" s="18">
        <f>(MA1SONY[[#This Row],[Adj Close]]-N1093)^2</f>
        <v>2.1648708225000033</v>
      </c>
      <c r="Q1093" s="18">
        <f>ABS(MA1SONY[[#This Row],[Erorr 3]])</f>
        <v>1.471350000000001</v>
      </c>
      <c r="R1093" s="36">
        <f>MA1SONY[[#This Row],[Abs Erorr 3]]/MA1SONY[[#This Row],[Adj Close]]</f>
        <v>8.5003093700117393E-3</v>
      </c>
    </row>
    <row r="1094" spans="2:18">
      <c r="B1094" s="26">
        <v>45370.291666666664</v>
      </c>
      <c r="C1094" s="22">
        <v>175.4452</v>
      </c>
      <c r="D1094" s="31">
        <f t="shared" si="86"/>
        <v>173.09370000000001</v>
      </c>
      <c r="E1094" s="32">
        <f>MA1SONY[[#This Row],[Adj Close]]-MA1SONY[[#This Row],[Naive Trend ]]</f>
        <v>2.3514999999999873</v>
      </c>
      <c r="F1094" s="22">
        <f t="shared" si="85"/>
        <v>5.5295522499999405</v>
      </c>
      <c r="G1094" s="22">
        <f>ABS(MA1SONY[[#This Row],[Erorr 1]])</f>
        <v>2.3514999999999873</v>
      </c>
      <c r="H1094" s="33">
        <f>MA1SONY[[#This Row],[Abs Erorr 1]]/MA1SONY[[#This Row],[Adj Close]]</f>
        <v>1.3403045509366955E-2</v>
      </c>
      <c r="I1094" s="31">
        <f t="shared" si="83"/>
        <v>172.48923333333335</v>
      </c>
      <c r="J1094" s="34">
        <f>(MA1SONY[[#This Row],[Adj Close]]-MA1SONY[[#This Row],[3-MA]])</f>
        <v>2.9559666666666544</v>
      </c>
      <c r="K1094" s="18">
        <f t="shared" ref="K1094:K1157" si="87">(C1094-I1094)^2</f>
        <v>8.7377389344443728</v>
      </c>
      <c r="L1094" s="18">
        <f>ABS(MA1SONY[[#This Row],[Erorr 2]])</f>
        <v>2.9559666666666544</v>
      </c>
      <c r="M1094" s="33">
        <f>MA1SONY[[#This Row],[Abs Erorr 2]]/MA1SONY[[#This Row],[Adj Close]]</f>
        <v>1.6848375827133798E-2</v>
      </c>
      <c r="N1094" s="31">
        <f t="shared" si="84"/>
        <v>172.11888333333332</v>
      </c>
      <c r="O1094" s="35">
        <f>MA1SONY[[#This Row],[Adj Close]]-MA1SONY[[#This Row],[6-MA]]</f>
        <v>3.3263166666666848</v>
      </c>
      <c r="P1094" s="18">
        <f>(MA1SONY[[#This Row],[Adj Close]]-N1094)^2</f>
        <v>11.064382566944564</v>
      </c>
      <c r="Q1094" s="18">
        <f>ABS(MA1SONY[[#This Row],[Erorr 3]])</f>
        <v>3.3263166666666848</v>
      </c>
      <c r="R1094" s="36">
        <f>MA1SONY[[#This Row],[Abs Erorr 3]]/MA1SONY[[#This Row],[Adj Close]]</f>
        <v>1.8959291372272851E-2</v>
      </c>
    </row>
    <row r="1095" spans="2:18">
      <c r="B1095" s="26">
        <v>45371.291666666664</v>
      </c>
      <c r="C1095" s="22">
        <v>178.0258</v>
      </c>
      <c r="D1095" s="31">
        <f t="shared" si="86"/>
        <v>175.4452</v>
      </c>
      <c r="E1095" s="32">
        <f>MA1SONY[[#This Row],[Adj Close]]-MA1SONY[[#This Row],[Naive Trend ]]</f>
        <v>2.580600000000004</v>
      </c>
      <c r="F1095" s="22">
        <f t="shared" si="85"/>
        <v>6.6594963600000208</v>
      </c>
      <c r="G1095" s="22">
        <f>ABS(MA1SONY[[#This Row],[Erorr 1]])</f>
        <v>2.580600000000004</v>
      </c>
      <c r="H1095" s="33">
        <f>MA1SONY[[#This Row],[Abs Erorr 1]]/MA1SONY[[#This Row],[Adj Close]]</f>
        <v>1.4495651753846936E-2</v>
      </c>
      <c r="I1095" s="31">
        <f t="shared" ref="I1095:I1158" si="88">AVERAGE(C1092:C1094)</f>
        <v>173.51220000000001</v>
      </c>
      <c r="J1095" s="34">
        <f>(MA1SONY[[#This Row],[Adj Close]]-MA1SONY[[#This Row],[3-MA]])</f>
        <v>4.5135999999999967</v>
      </c>
      <c r="K1095" s="18">
        <f t="shared" si="87"/>
        <v>20.372584959999969</v>
      </c>
      <c r="L1095" s="18">
        <f>ABS(MA1SONY[[#This Row],[Erorr 2]])</f>
        <v>4.5135999999999967</v>
      </c>
      <c r="M1095" s="33">
        <f>MA1SONY[[#This Row],[Abs Erorr 2]]/MA1SONY[[#This Row],[Adj Close]]</f>
        <v>2.5353628519012395E-2</v>
      </c>
      <c r="N1095" s="31">
        <f t="shared" si="84"/>
        <v>172.67188333333334</v>
      </c>
      <c r="O1095" s="35">
        <f>MA1SONY[[#This Row],[Adj Close]]-MA1SONY[[#This Row],[6-MA]]</f>
        <v>5.3539166666666631</v>
      </c>
      <c r="P1095" s="18">
        <f>(MA1SONY[[#This Row],[Adj Close]]-N1095)^2</f>
        <v>28.664423673611072</v>
      </c>
      <c r="Q1095" s="18">
        <f>ABS(MA1SONY[[#This Row],[Erorr 3]])</f>
        <v>5.3539166666666631</v>
      </c>
      <c r="R1095" s="36">
        <f>MA1SONY[[#This Row],[Abs Erorr 3]]/MA1SONY[[#This Row],[Adj Close]]</f>
        <v>3.0073824505586624E-2</v>
      </c>
    </row>
    <row r="1096" spans="2:18">
      <c r="B1096" s="26">
        <v>45372.291666666664</v>
      </c>
      <c r="C1096" s="22">
        <v>170.75210000000001</v>
      </c>
      <c r="D1096" s="31">
        <f t="shared" si="86"/>
        <v>178.0258</v>
      </c>
      <c r="E1096" s="32">
        <f>MA1SONY[[#This Row],[Adj Close]]-MA1SONY[[#This Row],[Naive Trend ]]</f>
        <v>-7.273699999999991</v>
      </c>
      <c r="F1096" s="22">
        <f t="shared" si="85"/>
        <v>52.906711689999867</v>
      </c>
      <c r="G1096" s="22">
        <f>ABS(MA1SONY[[#This Row],[Erorr 1]])</f>
        <v>7.273699999999991</v>
      </c>
      <c r="H1096" s="33">
        <f>MA1SONY[[#This Row],[Abs Erorr 1]]/MA1SONY[[#This Row],[Adj Close]]</f>
        <v>4.2598011971741435E-2</v>
      </c>
      <c r="I1096" s="31">
        <f t="shared" si="88"/>
        <v>175.52156666666667</v>
      </c>
      <c r="J1096" s="34">
        <f>(MA1SONY[[#This Row],[Adj Close]]-MA1SONY[[#This Row],[3-MA]])</f>
        <v>-4.7694666666666592</v>
      </c>
      <c r="K1096" s="18">
        <f t="shared" si="87"/>
        <v>22.747812284444372</v>
      </c>
      <c r="L1096" s="18">
        <f>ABS(MA1SONY[[#This Row],[Erorr 2]])</f>
        <v>4.7694666666666592</v>
      </c>
      <c r="M1096" s="33">
        <f>MA1SONY[[#This Row],[Abs Erorr 2]]/MA1SONY[[#This Row],[Adj Close]]</f>
        <v>2.793211132786454E-2</v>
      </c>
      <c r="N1096" s="31">
        <f t="shared" si="84"/>
        <v>173.57528333333335</v>
      </c>
      <c r="O1096" s="35">
        <f>MA1SONY[[#This Row],[Adj Close]]-MA1SONY[[#This Row],[6-MA]]</f>
        <v>-2.8231833333333327</v>
      </c>
      <c r="P1096" s="18">
        <f>(MA1SONY[[#This Row],[Adj Close]]-N1096)^2</f>
        <v>7.970364133611108</v>
      </c>
      <c r="Q1096" s="18">
        <f>ABS(MA1SONY[[#This Row],[Erorr 3]])</f>
        <v>2.8231833333333327</v>
      </c>
      <c r="R1096" s="36">
        <f>MA1SONY[[#This Row],[Abs Erorr 3]]/MA1SONY[[#This Row],[Adj Close]]</f>
        <v>1.6533813249344123E-2</v>
      </c>
    </row>
    <row r="1097" spans="2:18">
      <c r="B1097" s="26">
        <v>45373.291666666664</v>
      </c>
      <c r="C1097" s="22">
        <v>171.65889999999999</v>
      </c>
      <c r="D1097" s="31">
        <f t="shared" si="86"/>
        <v>170.75210000000001</v>
      </c>
      <c r="E1097" s="32">
        <f>MA1SONY[[#This Row],[Adj Close]]-MA1SONY[[#This Row],[Naive Trend ]]</f>
        <v>0.90679999999997563</v>
      </c>
      <c r="F1097" s="22">
        <f t="shared" si="85"/>
        <v>0.82228623999995576</v>
      </c>
      <c r="G1097" s="22">
        <f>ABS(MA1SONY[[#This Row],[Erorr 1]])</f>
        <v>0.90679999999997563</v>
      </c>
      <c r="H1097" s="33">
        <f>MA1SONY[[#This Row],[Abs Erorr 1]]/MA1SONY[[#This Row],[Adj Close]]</f>
        <v>5.282569094873471E-3</v>
      </c>
      <c r="I1097" s="31">
        <f t="shared" si="88"/>
        <v>174.74103333333335</v>
      </c>
      <c r="J1097" s="34">
        <f>(MA1SONY[[#This Row],[Adj Close]]-MA1SONY[[#This Row],[3-MA]])</f>
        <v>-3.0821333333333598</v>
      </c>
      <c r="K1097" s="18">
        <f t="shared" si="87"/>
        <v>9.4995458844446077</v>
      </c>
      <c r="L1097" s="18">
        <f>ABS(MA1SONY[[#This Row],[Erorr 2]])</f>
        <v>3.0821333333333598</v>
      </c>
      <c r="M1097" s="33">
        <f>MA1SONY[[#This Row],[Abs Erorr 2]]/MA1SONY[[#This Row],[Adj Close]]</f>
        <v>1.795498708970732E-2</v>
      </c>
      <c r="N1097" s="31">
        <f t="shared" si="84"/>
        <v>173.61513333333335</v>
      </c>
      <c r="O1097" s="35">
        <f>MA1SONY[[#This Row],[Adj Close]]-MA1SONY[[#This Row],[6-MA]]</f>
        <v>-1.9562333333333584</v>
      </c>
      <c r="P1097" s="18">
        <f>(MA1SONY[[#This Row],[Adj Close]]-N1097)^2</f>
        <v>3.8268488544445423</v>
      </c>
      <c r="Q1097" s="18">
        <f>ABS(MA1SONY[[#This Row],[Erorr 3]])</f>
        <v>1.9562333333333584</v>
      </c>
      <c r="R1097" s="36">
        <f>MA1SONY[[#This Row],[Abs Erorr 3]]/MA1SONY[[#This Row],[Adj Close]]</f>
        <v>1.1396049568844718E-2</v>
      </c>
    </row>
    <row r="1098" spans="2:18">
      <c r="B1098" s="26">
        <v>45376.291666666664</v>
      </c>
      <c r="C1098" s="22">
        <v>170.23400000000001</v>
      </c>
      <c r="D1098" s="31">
        <f t="shared" si="86"/>
        <v>171.65889999999999</v>
      </c>
      <c r="E1098" s="32">
        <f>MA1SONY[[#This Row],[Adj Close]]-MA1SONY[[#This Row],[Naive Trend ]]</f>
        <v>-1.4248999999999796</v>
      </c>
      <c r="F1098" s="22">
        <f t="shared" si="85"/>
        <v>2.030340009999942</v>
      </c>
      <c r="G1098" s="22">
        <f>ABS(MA1SONY[[#This Row],[Erorr 1]])</f>
        <v>1.4248999999999796</v>
      </c>
      <c r="H1098" s="33">
        <f>MA1SONY[[#This Row],[Abs Erorr 1]]/MA1SONY[[#This Row],[Adj Close]]</f>
        <v>8.3702433121466899E-3</v>
      </c>
      <c r="I1098" s="31">
        <f t="shared" si="88"/>
        <v>173.47893333333334</v>
      </c>
      <c r="J1098" s="34">
        <f>(MA1SONY[[#This Row],[Adj Close]]-MA1SONY[[#This Row],[3-MA]])</f>
        <v>-3.2449333333333357</v>
      </c>
      <c r="K1098" s="18">
        <f t="shared" si="87"/>
        <v>10.529592337777792</v>
      </c>
      <c r="L1098" s="18">
        <f>ABS(MA1SONY[[#This Row],[Erorr 2]])</f>
        <v>3.2449333333333357</v>
      </c>
      <c r="M1098" s="33">
        <f>MA1SONY[[#This Row],[Abs Erorr 2]]/MA1SONY[[#This Row],[Adj Close]]</f>
        <v>1.9061605398059938E-2</v>
      </c>
      <c r="N1098" s="31">
        <f t="shared" ref="N1098:N1161" si="89">AVERAGE(C1092:C1097)</f>
        <v>173.49556666666669</v>
      </c>
      <c r="O1098" s="35">
        <f>MA1SONY[[#This Row],[Adj Close]]-MA1SONY[[#This Row],[6-MA]]</f>
        <v>-3.2615666666666812</v>
      </c>
      <c r="P1098" s="18">
        <f>(MA1SONY[[#This Row],[Adj Close]]-N1098)^2</f>
        <v>10.637817121111206</v>
      </c>
      <c r="Q1098" s="18">
        <f>ABS(MA1SONY[[#This Row],[Erorr 3]])</f>
        <v>3.2615666666666812</v>
      </c>
      <c r="R1098" s="36">
        <f>MA1SONY[[#This Row],[Abs Erorr 3]]/MA1SONY[[#This Row],[Adj Close]]</f>
        <v>1.9159314042239983E-2</v>
      </c>
    </row>
    <row r="1099" spans="2:18">
      <c r="B1099" s="26">
        <v>45377.291666666664</v>
      </c>
      <c r="C1099" s="22">
        <v>169.09809999999999</v>
      </c>
      <c r="D1099" s="31">
        <f t="shared" si="86"/>
        <v>170.23400000000001</v>
      </c>
      <c r="E1099" s="32">
        <f>MA1SONY[[#This Row],[Adj Close]]-MA1SONY[[#This Row],[Naive Trend ]]</f>
        <v>-1.1359000000000208</v>
      </c>
      <c r="F1099" s="22">
        <f t="shared" si="85"/>
        <v>1.2902688100000472</v>
      </c>
      <c r="G1099" s="22">
        <f>ABS(MA1SONY[[#This Row],[Erorr 1]])</f>
        <v>1.1359000000000208</v>
      </c>
      <c r="H1099" s="33">
        <f>MA1SONY[[#This Row],[Abs Erorr 1]]/MA1SONY[[#This Row],[Adj Close]]</f>
        <v>6.717402501861469E-3</v>
      </c>
      <c r="I1099" s="31">
        <f t="shared" si="88"/>
        <v>170.88166666666666</v>
      </c>
      <c r="J1099" s="34">
        <f>(MA1SONY[[#This Row],[Adj Close]]-MA1SONY[[#This Row],[3-MA]])</f>
        <v>-1.7835666666666725</v>
      </c>
      <c r="K1099" s="18">
        <f t="shared" si="87"/>
        <v>3.1811100544444653</v>
      </c>
      <c r="L1099" s="18">
        <f>ABS(MA1SONY[[#This Row],[Erorr 2]])</f>
        <v>1.7835666666666725</v>
      </c>
      <c r="M1099" s="33">
        <f>MA1SONY[[#This Row],[Abs Erorr 2]]/MA1SONY[[#This Row],[Adj Close]]</f>
        <v>1.0547526356988473E-2</v>
      </c>
      <c r="N1099" s="31">
        <f t="shared" si="89"/>
        <v>173.20161666666669</v>
      </c>
      <c r="O1099" s="35">
        <f>MA1SONY[[#This Row],[Adj Close]]-MA1SONY[[#This Row],[6-MA]]</f>
        <v>-4.1035166666667067</v>
      </c>
      <c r="P1099" s="18">
        <f>(MA1SONY[[#This Row],[Adj Close]]-N1099)^2</f>
        <v>16.838849033611439</v>
      </c>
      <c r="Q1099" s="18">
        <f>ABS(MA1SONY[[#This Row],[Erorr 3]])</f>
        <v>4.1035166666667067</v>
      </c>
      <c r="R1099" s="36">
        <f>MA1SONY[[#This Row],[Abs Erorr 3]]/MA1SONY[[#This Row],[Adj Close]]</f>
        <v>2.4267077315869943E-2</v>
      </c>
    </row>
    <row r="1100" spans="2:18">
      <c r="B1100" s="26">
        <v>45378.291666666664</v>
      </c>
      <c r="C1100" s="22">
        <v>172.68520000000001</v>
      </c>
      <c r="D1100" s="31">
        <f t="shared" si="86"/>
        <v>169.09809999999999</v>
      </c>
      <c r="E1100" s="32">
        <f>MA1SONY[[#This Row],[Adj Close]]-MA1SONY[[#This Row],[Naive Trend ]]</f>
        <v>3.5871000000000208</v>
      </c>
      <c r="F1100" s="22">
        <f t="shared" si="85"/>
        <v>12.867286410000149</v>
      </c>
      <c r="G1100" s="22">
        <f>ABS(MA1SONY[[#This Row],[Erorr 1]])</f>
        <v>3.5871000000000208</v>
      </c>
      <c r="H1100" s="33">
        <f>MA1SONY[[#This Row],[Abs Erorr 1]]/MA1SONY[[#This Row],[Adj Close]]</f>
        <v>2.0772480791637155E-2</v>
      </c>
      <c r="I1100" s="31">
        <f t="shared" si="88"/>
        <v>170.33033333333333</v>
      </c>
      <c r="J1100" s="34">
        <f>(MA1SONY[[#This Row],[Adj Close]]-MA1SONY[[#This Row],[3-MA]])</f>
        <v>2.3548666666666804</v>
      </c>
      <c r="K1100" s="18">
        <f t="shared" si="87"/>
        <v>5.5453970177778427</v>
      </c>
      <c r="L1100" s="18">
        <f>ABS(MA1SONY[[#This Row],[Erorr 2]])</f>
        <v>2.3548666666666804</v>
      </c>
      <c r="M1100" s="33">
        <f>MA1SONY[[#This Row],[Abs Erorr 2]]/MA1SONY[[#This Row],[Adj Close]]</f>
        <v>1.3636760224192232E-2</v>
      </c>
      <c r="N1100" s="31">
        <f t="shared" si="89"/>
        <v>172.53568333333337</v>
      </c>
      <c r="O1100" s="35">
        <f>MA1SONY[[#This Row],[Adj Close]]-MA1SONY[[#This Row],[6-MA]]</f>
        <v>0.1495166666666421</v>
      </c>
      <c r="P1100" s="18">
        <f>(MA1SONY[[#This Row],[Adj Close]]-N1100)^2</f>
        <v>2.2355233611103763E-2</v>
      </c>
      <c r="Q1100" s="18">
        <f>ABS(MA1SONY[[#This Row],[Erorr 3]])</f>
        <v>0.1495166666666421</v>
      </c>
      <c r="R1100" s="36">
        <f>MA1SONY[[#This Row],[Abs Erorr 3]]/MA1SONY[[#This Row],[Adj Close]]</f>
        <v>8.6583370588007595E-4</v>
      </c>
    </row>
    <row r="1101" spans="2:18">
      <c r="B1101" s="26">
        <v>45379.291666666664</v>
      </c>
      <c r="C1101" s="22">
        <v>170.86170000000001</v>
      </c>
      <c r="D1101" s="31">
        <f t="shared" si="86"/>
        <v>172.68520000000001</v>
      </c>
      <c r="E1101" s="32">
        <f>MA1SONY[[#This Row],[Adj Close]]-MA1SONY[[#This Row],[Naive Trend ]]</f>
        <v>-1.8234999999999957</v>
      </c>
      <c r="F1101" s="22">
        <f t="shared" si="85"/>
        <v>3.3251522499999844</v>
      </c>
      <c r="G1101" s="22">
        <f>ABS(MA1SONY[[#This Row],[Erorr 1]])</f>
        <v>1.8234999999999957</v>
      </c>
      <c r="H1101" s="33">
        <f>MA1SONY[[#This Row],[Abs Erorr 1]]/MA1SONY[[#This Row],[Adj Close]]</f>
        <v>1.067237420674145E-2</v>
      </c>
      <c r="I1101" s="31">
        <f t="shared" si="88"/>
        <v>170.67243333333332</v>
      </c>
      <c r="J1101" s="34">
        <f>(MA1SONY[[#This Row],[Adj Close]]-MA1SONY[[#This Row],[3-MA]])</f>
        <v>0.18926666666669689</v>
      </c>
      <c r="K1101" s="18">
        <f t="shared" si="87"/>
        <v>3.5821871111122554E-2</v>
      </c>
      <c r="L1101" s="18">
        <f>ABS(MA1SONY[[#This Row],[Erorr 2]])</f>
        <v>0.18926666666669689</v>
      </c>
      <c r="M1101" s="33">
        <f>MA1SONY[[#This Row],[Abs Erorr 2]]/MA1SONY[[#This Row],[Adj Close]]</f>
        <v>1.1077185037179009E-3</v>
      </c>
      <c r="N1101" s="31">
        <f t="shared" si="89"/>
        <v>172.07568333333333</v>
      </c>
      <c r="O1101" s="35">
        <f>MA1SONY[[#This Row],[Adj Close]]-MA1SONY[[#This Row],[6-MA]]</f>
        <v>-1.2139833333333172</v>
      </c>
      <c r="P1101" s="18">
        <f>(MA1SONY[[#This Row],[Adj Close]]-N1101)^2</f>
        <v>1.4737555336110719</v>
      </c>
      <c r="Q1101" s="18">
        <f>ABS(MA1SONY[[#This Row],[Erorr 3]])</f>
        <v>1.2139833333333172</v>
      </c>
      <c r="R1101" s="36">
        <f>MA1SONY[[#This Row],[Abs Erorr 3]]/MA1SONY[[#This Row],[Adj Close]]</f>
        <v>7.1050641152073119E-3</v>
      </c>
    </row>
    <row r="1102" spans="2:18">
      <c r="B1102" s="26">
        <v>45383.291666666664</v>
      </c>
      <c r="C1102" s="22">
        <v>169.417</v>
      </c>
      <c r="D1102" s="31">
        <f t="shared" si="86"/>
        <v>170.86170000000001</v>
      </c>
      <c r="E1102" s="32">
        <f>MA1SONY[[#This Row],[Adj Close]]-MA1SONY[[#This Row],[Naive Trend ]]</f>
        <v>-1.4447000000000116</v>
      </c>
      <c r="F1102" s="22">
        <f t="shared" si="85"/>
        <v>2.0871580900000337</v>
      </c>
      <c r="G1102" s="22">
        <f>ABS(MA1SONY[[#This Row],[Erorr 1]])</f>
        <v>1.4447000000000116</v>
      </c>
      <c r="H1102" s="33">
        <f>MA1SONY[[#This Row],[Abs Erorr 1]]/MA1SONY[[#This Row],[Adj Close]]</f>
        <v>8.5274795327506189E-3</v>
      </c>
      <c r="I1102" s="31">
        <f t="shared" si="88"/>
        <v>170.88166666666666</v>
      </c>
      <c r="J1102" s="34">
        <f>(MA1SONY[[#This Row],[Adj Close]]-MA1SONY[[#This Row],[3-MA]])</f>
        <v>-1.464666666666659</v>
      </c>
      <c r="K1102" s="18">
        <f t="shared" si="87"/>
        <v>2.1452484444444222</v>
      </c>
      <c r="L1102" s="18">
        <f>ABS(MA1SONY[[#This Row],[Erorr 2]])</f>
        <v>1.464666666666659</v>
      </c>
      <c r="M1102" s="33">
        <f>MA1SONY[[#This Row],[Abs Erorr 2]]/MA1SONY[[#This Row],[Adj Close]]</f>
        <v>8.6453346869951597E-3</v>
      </c>
      <c r="N1102" s="31">
        <f t="shared" si="89"/>
        <v>170.88166666666666</v>
      </c>
      <c r="O1102" s="35">
        <f>MA1SONY[[#This Row],[Adj Close]]-MA1SONY[[#This Row],[6-MA]]</f>
        <v>-1.464666666666659</v>
      </c>
      <c r="P1102" s="18">
        <f>(MA1SONY[[#This Row],[Adj Close]]-N1102)^2</f>
        <v>2.1452484444444222</v>
      </c>
      <c r="Q1102" s="18">
        <f>ABS(MA1SONY[[#This Row],[Erorr 3]])</f>
        <v>1.464666666666659</v>
      </c>
      <c r="R1102" s="36">
        <f>MA1SONY[[#This Row],[Abs Erorr 3]]/MA1SONY[[#This Row],[Adj Close]]</f>
        <v>8.6453346869951597E-3</v>
      </c>
    </row>
    <row r="1103" spans="2:18">
      <c r="B1103" s="26">
        <v>45384.291666666664</v>
      </c>
      <c r="C1103" s="22">
        <v>168.2313</v>
      </c>
      <c r="D1103" s="31">
        <f t="shared" si="86"/>
        <v>169.417</v>
      </c>
      <c r="E1103" s="32">
        <f>MA1SONY[[#This Row],[Adj Close]]-MA1SONY[[#This Row],[Naive Trend ]]</f>
        <v>-1.1856999999999971</v>
      </c>
      <c r="F1103" s="22">
        <f t="shared" si="85"/>
        <v>1.4058844899999932</v>
      </c>
      <c r="G1103" s="22">
        <f>ABS(MA1SONY[[#This Row],[Erorr 1]])</f>
        <v>1.1856999999999971</v>
      </c>
      <c r="H1103" s="33">
        <f>MA1SONY[[#This Row],[Abs Erorr 1]]/MA1SONY[[#This Row],[Adj Close]]</f>
        <v>7.0480344620768966E-3</v>
      </c>
      <c r="I1103" s="31">
        <f t="shared" si="88"/>
        <v>170.98796666666669</v>
      </c>
      <c r="J1103" s="34">
        <f>(MA1SONY[[#This Row],[Adj Close]]-MA1SONY[[#This Row],[3-MA]])</f>
        <v>-2.756666666666689</v>
      </c>
      <c r="K1103" s="18">
        <f t="shared" si="87"/>
        <v>7.5992111111112344</v>
      </c>
      <c r="L1103" s="18">
        <f>ABS(MA1SONY[[#This Row],[Erorr 2]])</f>
        <v>2.756666666666689</v>
      </c>
      <c r="M1103" s="33">
        <f>MA1SONY[[#This Row],[Abs Erorr 2]]/MA1SONY[[#This Row],[Adj Close]]</f>
        <v>1.6386169914080727E-2</v>
      </c>
      <c r="N1103" s="31">
        <f t="shared" si="89"/>
        <v>170.65915000000001</v>
      </c>
      <c r="O1103" s="35">
        <f>MA1SONY[[#This Row],[Adj Close]]-MA1SONY[[#This Row],[6-MA]]</f>
        <v>-2.4278500000000065</v>
      </c>
      <c r="P1103" s="18">
        <f>(MA1SONY[[#This Row],[Adj Close]]-N1103)^2</f>
        <v>5.8944556225000317</v>
      </c>
      <c r="Q1103" s="18">
        <f>ABS(MA1SONY[[#This Row],[Erorr 3]])</f>
        <v>2.4278500000000065</v>
      </c>
      <c r="R1103" s="36">
        <f>MA1SONY[[#This Row],[Abs Erorr 3]]/MA1SONY[[#This Row],[Adj Close]]</f>
        <v>1.4431618848573401E-2</v>
      </c>
    </row>
    <row r="1104" spans="2:18">
      <c r="B1104" s="26">
        <v>45385.291666666664</v>
      </c>
      <c r="C1104" s="22">
        <v>169.0384</v>
      </c>
      <c r="D1104" s="31">
        <f t="shared" si="86"/>
        <v>168.2313</v>
      </c>
      <c r="E1104" s="32">
        <f>MA1SONY[[#This Row],[Adj Close]]-MA1SONY[[#This Row],[Naive Trend ]]</f>
        <v>0.80709999999999127</v>
      </c>
      <c r="F1104" s="22">
        <f t="shared" si="85"/>
        <v>0.6514104099999859</v>
      </c>
      <c r="G1104" s="22">
        <f>ABS(MA1SONY[[#This Row],[Erorr 1]])</f>
        <v>0.80709999999999127</v>
      </c>
      <c r="H1104" s="33">
        <f>MA1SONY[[#This Row],[Abs Erorr 1]]/MA1SONY[[#This Row],[Adj Close]]</f>
        <v>4.7746547530028161E-3</v>
      </c>
      <c r="I1104" s="31">
        <f t="shared" si="88"/>
        <v>169.50333333333333</v>
      </c>
      <c r="J1104" s="34">
        <f>(MA1SONY[[#This Row],[Adj Close]]-MA1SONY[[#This Row],[3-MA]])</f>
        <v>-0.46493333333333453</v>
      </c>
      <c r="K1104" s="18">
        <f t="shared" si="87"/>
        <v>0.21616300444444556</v>
      </c>
      <c r="L1104" s="18">
        <f>ABS(MA1SONY[[#This Row],[Erorr 2]])</f>
        <v>0.46493333333333453</v>
      </c>
      <c r="M1104" s="33">
        <f>MA1SONY[[#This Row],[Abs Erorr 2]]/MA1SONY[[#This Row],[Adj Close]]</f>
        <v>2.7504598560642701E-3</v>
      </c>
      <c r="N1104" s="31">
        <f t="shared" si="89"/>
        <v>170.08788333333334</v>
      </c>
      <c r="O1104" s="35">
        <f>MA1SONY[[#This Row],[Adj Close]]-MA1SONY[[#This Row],[6-MA]]</f>
        <v>-1.0494833333333418</v>
      </c>
      <c r="P1104" s="18">
        <f>(MA1SONY[[#This Row],[Adj Close]]-N1104)^2</f>
        <v>1.1014152669444621</v>
      </c>
      <c r="Q1104" s="18">
        <f>ABS(MA1SONY[[#This Row],[Erorr 3]])</f>
        <v>1.0494833333333418</v>
      </c>
      <c r="R1104" s="36">
        <f>MA1SONY[[#This Row],[Abs Erorr 3]]/MA1SONY[[#This Row],[Adj Close]]</f>
        <v>6.208549852183538E-3</v>
      </c>
    </row>
    <row r="1105" spans="2:18">
      <c r="B1105" s="26">
        <v>45386.291666666664</v>
      </c>
      <c r="C1105" s="22">
        <v>168.2114</v>
      </c>
      <c r="D1105" s="31">
        <f t="shared" si="86"/>
        <v>169.0384</v>
      </c>
      <c r="E1105" s="32">
        <f>MA1SONY[[#This Row],[Adj Close]]-MA1SONY[[#This Row],[Naive Trend ]]</f>
        <v>-0.82699999999999818</v>
      </c>
      <c r="F1105" s="22">
        <f t="shared" si="85"/>
        <v>0.68392899999999701</v>
      </c>
      <c r="G1105" s="22">
        <f>ABS(MA1SONY[[#This Row],[Erorr 1]])</f>
        <v>0.82699999999999818</v>
      </c>
      <c r="H1105" s="33">
        <f>MA1SONY[[#This Row],[Abs Erorr 1]]/MA1SONY[[#This Row],[Adj Close]]</f>
        <v>4.9164325366770519E-3</v>
      </c>
      <c r="I1105" s="31">
        <f t="shared" si="88"/>
        <v>168.89556666666667</v>
      </c>
      <c r="J1105" s="34">
        <f>(MA1SONY[[#This Row],[Adj Close]]-MA1SONY[[#This Row],[3-MA]])</f>
        <v>-0.6841666666666697</v>
      </c>
      <c r="K1105" s="18">
        <f t="shared" si="87"/>
        <v>0.46808402777778191</v>
      </c>
      <c r="L1105" s="18">
        <f>ABS(MA1SONY[[#This Row],[Erorr 2]])</f>
        <v>0.6841666666666697</v>
      </c>
      <c r="M1105" s="33">
        <f>MA1SONY[[#This Row],[Abs Erorr 2]]/MA1SONY[[#This Row],[Adj Close]]</f>
        <v>4.0673026124666322E-3</v>
      </c>
      <c r="N1105" s="31">
        <f t="shared" si="89"/>
        <v>169.88861666666668</v>
      </c>
      <c r="O1105" s="35">
        <f>MA1SONY[[#This Row],[Adj Close]]-MA1SONY[[#This Row],[6-MA]]</f>
        <v>-1.6772166666666806</v>
      </c>
      <c r="P1105" s="18">
        <f>(MA1SONY[[#This Row],[Adj Close]]-N1105)^2</f>
        <v>2.813055746944491</v>
      </c>
      <c r="Q1105" s="18">
        <f>ABS(MA1SONY[[#This Row],[Erorr 3]])</f>
        <v>1.6772166666666806</v>
      </c>
      <c r="R1105" s="36">
        <f>MA1SONY[[#This Row],[Abs Erorr 3]]/MA1SONY[[#This Row],[Adj Close]]</f>
        <v>9.9708858416651946E-3</v>
      </c>
    </row>
    <row r="1106" spans="2:18">
      <c r="B1106" s="26">
        <v>45387.291666666664</v>
      </c>
      <c r="C1106" s="22">
        <v>168.96860000000001</v>
      </c>
      <c r="D1106" s="31">
        <f t="shared" si="86"/>
        <v>168.2114</v>
      </c>
      <c r="E1106" s="32">
        <f>MA1SONY[[#This Row],[Adj Close]]-MA1SONY[[#This Row],[Naive Trend ]]</f>
        <v>0.75720000000001164</v>
      </c>
      <c r="F1106" s="22">
        <f t="shared" si="85"/>
        <v>0.5733518400000176</v>
      </c>
      <c r="G1106" s="22">
        <f>ABS(MA1SONY[[#This Row],[Erorr 1]])</f>
        <v>0.75720000000001164</v>
      </c>
      <c r="H1106" s="33">
        <f>MA1SONY[[#This Row],[Abs Erorr 1]]/MA1SONY[[#This Row],[Adj Close]]</f>
        <v>4.4813059941315224E-3</v>
      </c>
      <c r="I1106" s="31">
        <f t="shared" si="88"/>
        <v>168.49369999999999</v>
      </c>
      <c r="J1106" s="34">
        <f>(MA1SONY[[#This Row],[Adj Close]]-MA1SONY[[#This Row],[3-MA]])</f>
        <v>0.47490000000001942</v>
      </c>
      <c r="K1106" s="18">
        <f t="shared" si="87"/>
        <v>0.22553001000001843</v>
      </c>
      <c r="L1106" s="18">
        <f>ABS(MA1SONY[[#This Row],[Erorr 2]])</f>
        <v>0.47490000000001942</v>
      </c>
      <c r="M1106" s="33">
        <f>MA1SONY[[#This Row],[Abs Erorr 2]]/MA1SONY[[#This Row],[Adj Close]]</f>
        <v>2.8105813742909593E-3</v>
      </c>
      <c r="N1106" s="31">
        <f t="shared" si="89"/>
        <v>169.74083333333337</v>
      </c>
      <c r="O1106" s="35">
        <f>MA1SONY[[#This Row],[Adj Close]]-MA1SONY[[#This Row],[6-MA]]</f>
        <v>-0.77223333333336086</v>
      </c>
      <c r="P1106" s="18">
        <f>(MA1SONY[[#This Row],[Adj Close]]-N1106)^2</f>
        <v>0.59634432111115365</v>
      </c>
      <c r="Q1106" s="18">
        <f>ABS(MA1SONY[[#This Row],[Erorr 3]])</f>
        <v>0.77223333333336086</v>
      </c>
      <c r="R1106" s="36">
        <f>MA1SONY[[#This Row],[Abs Erorr 3]]/MA1SONY[[#This Row],[Adj Close]]</f>
        <v>4.5702771599774204E-3</v>
      </c>
    </row>
    <row r="1107" spans="2:18">
      <c r="B1107" s="26">
        <v>45390.291666666664</v>
      </c>
      <c r="C1107" s="22">
        <v>167.84270000000001</v>
      </c>
      <c r="D1107" s="31">
        <f t="shared" si="86"/>
        <v>168.96860000000001</v>
      </c>
      <c r="E1107" s="32">
        <f>MA1SONY[[#This Row],[Adj Close]]-MA1SONY[[#This Row],[Naive Trend ]]</f>
        <v>-1.1259000000000015</v>
      </c>
      <c r="F1107" s="22">
        <f t="shared" si="85"/>
        <v>1.2676508100000032</v>
      </c>
      <c r="G1107" s="22">
        <f>ABS(MA1SONY[[#This Row],[Erorr 1]])</f>
        <v>1.1259000000000015</v>
      </c>
      <c r="H1107" s="33">
        <f>MA1SONY[[#This Row],[Abs Erorr 1]]/MA1SONY[[#This Row],[Adj Close]]</f>
        <v>6.708066540874291E-3</v>
      </c>
      <c r="I1107" s="31">
        <f t="shared" si="88"/>
        <v>168.73946666666666</v>
      </c>
      <c r="J1107" s="34">
        <f>(MA1SONY[[#This Row],[Adj Close]]-MA1SONY[[#This Row],[3-MA]])</f>
        <v>-0.89676666666665028</v>
      </c>
      <c r="K1107" s="18">
        <f t="shared" si="87"/>
        <v>0.80419045444441506</v>
      </c>
      <c r="L1107" s="18">
        <f>ABS(MA1SONY[[#This Row],[Erorr 2]])</f>
        <v>0.89676666666665028</v>
      </c>
      <c r="M1107" s="33">
        <f>MA1SONY[[#This Row],[Abs Erorr 2]]/MA1SONY[[#This Row],[Adj Close]]</f>
        <v>5.342899433020621E-3</v>
      </c>
      <c r="N1107" s="31">
        <f t="shared" si="89"/>
        <v>169.12140000000002</v>
      </c>
      <c r="O1107" s="35">
        <f>MA1SONY[[#This Row],[Adj Close]]-MA1SONY[[#This Row],[6-MA]]</f>
        <v>-1.2787000000000148</v>
      </c>
      <c r="P1107" s="18">
        <f>(MA1SONY[[#This Row],[Adj Close]]-N1107)^2</f>
        <v>1.635073690000038</v>
      </c>
      <c r="Q1107" s="18">
        <f>ABS(MA1SONY[[#This Row],[Erorr 3]])</f>
        <v>1.2787000000000148</v>
      </c>
      <c r="R1107" s="36">
        <f>MA1SONY[[#This Row],[Abs Erorr 3]]/MA1SONY[[#This Row],[Adj Close]]</f>
        <v>7.6184427443077045E-3</v>
      </c>
    </row>
    <row r="1108" spans="2:18">
      <c r="B1108" s="26">
        <v>45391.291666666664</v>
      </c>
      <c r="C1108" s="22">
        <v>169.0583</v>
      </c>
      <c r="D1108" s="31">
        <f t="shared" si="86"/>
        <v>167.84270000000001</v>
      </c>
      <c r="E1108" s="32">
        <f>MA1SONY[[#This Row],[Adj Close]]-MA1SONY[[#This Row],[Naive Trend ]]</f>
        <v>1.2155999999999949</v>
      </c>
      <c r="F1108" s="22">
        <f t="shared" si="85"/>
        <v>1.4776833599999877</v>
      </c>
      <c r="G1108" s="22">
        <f>ABS(MA1SONY[[#This Row],[Erorr 1]])</f>
        <v>1.2155999999999949</v>
      </c>
      <c r="H1108" s="33">
        <f>MA1SONY[[#This Row],[Abs Erorr 1]]/MA1SONY[[#This Row],[Adj Close]]</f>
        <v>7.1904189264886424E-3</v>
      </c>
      <c r="I1108" s="31">
        <f t="shared" si="88"/>
        <v>168.3409</v>
      </c>
      <c r="J1108" s="34">
        <f>(MA1SONY[[#This Row],[Adj Close]]-MA1SONY[[#This Row],[3-MA]])</f>
        <v>0.71739999999999782</v>
      </c>
      <c r="K1108" s="18">
        <f t="shared" si="87"/>
        <v>0.51466275999999689</v>
      </c>
      <c r="L1108" s="18">
        <f>ABS(MA1SONY[[#This Row],[Erorr 2]])</f>
        <v>0.71739999999999782</v>
      </c>
      <c r="M1108" s="33">
        <f>MA1SONY[[#This Row],[Abs Erorr 2]]/MA1SONY[[#This Row],[Adj Close]]</f>
        <v>4.2435065299958521E-3</v>
      </c>
      <c r="N1108" s="31">
        <f t="shared" si="89"/>
        <v>168.61823333333334</v>
      </c>
      <c r="O1108" s="35">
        <f>MA1SONY[[#This Row],[Adj Close]]-MA1SONY[[#This Row],[6-MA]]</f>
        <v>0.44006666666666661</v>
      </c>
      <c r="P1108" s="18">
        <f>(MA1SONY[[#This Row],[Adj Close]]-N1108)^2</f>
        <v>0.19365867111111107</v>
      </c>
      <c r="Q1108" s="18">
        <f>ABS(MA1SONY[[#This Row],[Erorr 3]])</f>
        <v>0.44006666666666661</v>
      </c>
      <c r="R1108" s="36">
        <f>MA1SONY[[#This Row],[Abs Erorr 3]]/MA1SONY[[#This Row],[Adj Close]]</f>
        <v>2.6030467990430912E-3</v>
      </c>
    </row>
    <row r="1109" spans="2:18">
      <c r="B1109" s="26">
        <v>45392.291666666664</v>
      </c>
      <c r="C1109" s="22">
        <v>167.17509999999999</v>
      </c>
      <c r="D1109" s="31">
        <f t="shared" si="86"/>
        <v>169.0583</v>
      </c>
      <c r="E1109" s="32">
        <f>MA1SONY[[#This Row],[Adj Close]]-MA1SONY[[#This Row],[Naive Trend ]]</f>
        <v>-1.8832000000000164</v>
      </c>
      <c r="F1109" s="22">
        <f t="shared" si="85"/>
        <v>3.5464422400000619</v>
      </c>
      <c r="G1109" s="22">
        <f>ABS(MA1SONY[[#This Row],[Erorr 1]])</f>
        <v>1.8832000000000164</v>
      </c>
      <c r="H1109" s="33">
        <f>MA1SONY[[#This Row],[Abs Erorr 1]]/MA1SONY[[#This Row],[Adj Close]]</f>
        <v>1.1264835492845625E-2</v>
      </c>
      <c r="I1109" s="31">
        <f t="shared" si="88"/>
        <v>168.6232</v>
      </c>
      <c r="J1109" s="34">
        <f>(MA1SONY[[#This Row],[Adj Close]]-MA1SONY[[#This Row],[3-MA]])</f>
        <v>-1.4481000000000108</v>
      </c>
      <c r="K1109" s="18">
        <f t="shared" si="87"/>
        <v>2.0969936100000313</v>
      </c>
      <c r="L1109" s="18">
        <f>ABS(MA1SONY[[#This Row],[Erorr 2]])</f>
        <v>1.4481000000000108</v>
      </c>
      <c r="M1109" s="33">
        <f>MA1SONY[[#This Row],[Abs Erorr 2]]/MA1SONY[[#This Row],[Adj Close]]</f>
        <v>8.6621751684312492E-3</v>
      </c>
      <c r="N1109" s="31">
        <f t="shared" si="89"/>
        <v>168.55845000000002</v>
      </c>
      <c r="O1109" s="35">
        <f>MA1SONY[[#This Row],[Adj Close]]-MA1SONY[[#This Row],[6-MA]]</f>
        <v>-1.3833500000000356</v>
      </c>
      <c r="P1109" s="18">
        <f>(MA1SONY[[#This Row],[Adj Close]]-N1109)^2</f>
        <v>1.9136572225000985</v>
      </c>
      <c r="Q1109" s="18">
        <f>ABS(MA1SONY[[#This Row],[Erorr 3]])</f>
        <v>1.3833500000000356</v>
      </c>
      <c r="R1109" s="36">
        <f>MA1SONY[[#This Row],[Abs Erorr 3]]/MA1SONY[[#This Row],[Adj Close]]</f>
        <v>8.2748567220838256E-3</v>
      </c>
    </row>
    <row r="1110" spans="2:18">
      <c r="B1110" s="26">
        <v>45393.291666666664</v>
      </c>
      <c r="C1110" s="22">
        <v>174.40889999999999</v>
      </c>
      <c r="D1110" s="31">
        <f t="shared" si="86"/>
        <v>167.17509999999999</v>
      </c>
      <c r="E1110" s="32">
        <f>MA1SONY[[#This Row],[Adj Close]]-MA1SONY[[#This Row],[Naive Trend ]]</f>
        <v>7.2338000000000022</v>
      </c>
      <c r="F1110" s="22">
        <f t="shared" si="85"/>
        <v>52.327862440000033</v>
      </c>
      <c r="G1110" s="22">
        <f>ABS(MA1SONY[[#This Row],[Erorr 1]])</f>
        <v>7.2338000000000022</v>
      </c>
      <c r="H1110" s="33">
        <f>MA1SONY[[#This Row],[Abs Erorr 1]]/MA1SONY[[#This Row],[Adj Close]]</f>
        <v>4.1476094396558909E-2</v>
      </c>
      <c r="I1110" s="31">
        <f t="shared" si="88"/>
        <v>168.02536666666666</v>
      </c>
      <c r="J1110" s="34">
        <f>(MA1SONY[[#This Row],[Adj Close]]-MA1SONY[[#This Row],[3-MA]])</f>
        <v>6.3835333333333324</v>
      </c>
      <c r="K1110" s="18">
        <f t="shared" si="87"/>
        <v>40.749497817777765</v>
      </c>
      <c r="L1110" s="18">
        <f>ABS(MA1SONY[[#This Row],[Erorr 2]])</f>
        <v>6.3835333333333324</v>
      </c>
      <c r="M1110" s="33">
        <f>MA1SONY[[#This Row],[Abs Erorr 2]]/MA1SONY[[#This Row],[Adj Close]]</f>
        <v>3.6600960921910133E-2</v>
      </c>
      <c r="N1110" s="31">
        <f t="shared" si="89"/>
        <v>168.38241666666667</v>
      </c>
      <c r="O1110" s="35">
        <f>MA1SONY[[#This Row],[Adj Close]]-MA1SONY[[#This Row],[6-MA]]</f>
        <v>6.0264833333333172</v>
      </c>
      <c r="P1110" s="18">
        <f>(MA1SONY[[#This Row],[Adj Close]]-N1110)^2</f>
        <v>36.318501366944247</v>
      </c>
      <c r="Q1110" s="18">
        <f>ABS(MA1SONY[[#This Row],[Erorr 3]])</f>
        <v>6.0264833333333172</v>
      </c>
      <c r="R1110" s="36">
        <f>MA1SONY[[#This Row],[Abs Erorr 3]]/MA1SONY[[#This Row],[Adj Close]]</f>
        <v>3.4553760349003509E-2</v>
      </c>
    </row>
    <row r="1111" spans="2:18">
      <c r="B1111" s="26">
        <v>45394.291666666664</v>
      </c>
      <c r="C1111" s="22">
        <v>175.9135</v>
      </c>
      <c r="D1111" s="31">
        <f t="shared" si="86"/>
        <v>174.40889999999999</v>
      </c>
      <c r="E1111" s="32">
        <f>MA1SONY[[#This Row],[Adj Close]]-MA1SONY[[#This Row],[Naive Trend ]]</f>
        <v>1.5046000000000106</v>
      </c>
      <c r="F1111" s="22">
        <f t="shared" si="85"/>
        <v>2.263821160000032</v>
      </c>
      <c r="G1111" s="22">
        <f>ABS(MA1SONY[[#This Row],[Erorr 1]])</f>
        <v>1.5046000000000106</v>
      </c>
      <c r="H1111" s="33">
        <f>MA1SONY[[#This Row],[Abs Erorr 1]]/MA1SONY[[#This Row],[Adj Close]]</f>
        <v>8.5530672745412414E-3</v>
      </c>
      <c r="I1111" s="31">
        <f t="shared" si="88"/>
        <v>170.2141</v>
      </c>
      <c r="J1111" s="34">
        <f>(MA1SONY[[#This Row],[Adj Close]]-MA1SONY[[#This Row],[3-MA]])</f>
        <v>5.6993999999999971</v>
      </c>
      <c r="K1111" s="18">
        <f t="shared" si="87"/>
        <v>32.483160359999964</v>
      </c>
      <c r="L1111" s="18">
        <f>ABS(MA1SONY[[#This Row],[Erorr 2]])</f>
        <v>5.6993999999999971</v>
      </c>
      <c r="M1111" s="33">
        <f>MA1SONY[[#This Row],[Abs Erorr 2]]/MA1SONY[[#This Row],[Adj Close]]</f>
        <v>3.23988778575834E-2</v>
      </c>
      <c r="N1111" s="31">
        <f t="shared" si="89"/>
        <v>169.2775</v>
      </c>
      <c r="O1111" s="35">
        <f>MA1SONY[[#This Row],[Adj Close]]-MA1SONY[[#This Row],[6-MA]]</f>
        <v>6.6359999999999957</v>
      </c>
      <c r="P1111" s="18">
        <f>(MA1SONY[[#This Row],[Adj Close]]-N1111)^2</f>
        <v>44.036495999999943</v>
      </c>
      <c r="Q1111" s="18">
        <f>ABS(MA1SONY[[#This Row],[Erorr 3]])</f>
        <v>6.6359999999999957</v>
      </c>
      <c r="R1111" s="36">
        <f>MA1SONY[[#This Row],[Abs Erorr 3]]/MA1SONY[[#This Row],[Adj Close]]</f>
        <v>3.772308549372274E-2</v>
      </c>
    </row>
    <row r="1112" spans="2:18">
      <c r="B1112" s="26">
        <v>45397.291666666664</v>
      </c>
      <c r="C1112" s="22">
        <v>172.06739999999999</v>
      </c>
      <c r="D1112" s="31">
        <f t="shared" si="86"/>
        <v>175.9135</v>
      </c>
      <c r="E1112" s="32">
        <f>MA1SONY[[#This Row],[Adj Close]]-MA1SONY[[#This Row],[Naive Trend ]]</f>
        <v>-3.846100000000007</v>
      </c>
      <c r="F1112" s="22">
        <f t="shared" si="85"/>
        <v>14.792485210000054</v>
      </c>
      <c r="G1112" s="22">
        <f>ABS(MA1SONY[[#This Row],[Erorr 1]])</f>
        <v>3.846100000000007</v>
      </c>
      <c r="H1112" s="33">
        <f>MA1SONY[[#This Row],[Abs Erorr 1]]/MA1SONY[[#This Row],[Adj Close]]</f>
        <v>2.2352287533838527E-2</v>
      </c>
      <c r="I1112" s="31">
        <f t="shared" si="88"/>
        <v>172.49916666666664</v>
      </c>
      <c r="J1112" s="34">
        <f>(MA1SONY[[#This Row],[Adj Close]]-MA1SONY[[#This Row],[3-MA]])</f>
        <v>-0.43176666666664687</v>
      </c>
      <c r="K1112" s="18">
        <f t="shared" si="87"/>
        <v>0.18642245444442734</v>
      </c>
      <c r="L1112" s="18">
        <f>ABS(MA1SONY[[#This Row],[Erorr 2]])</f>
        <v>0.43176666666664687</v>
      </c>
      <c r="M1112" s="33">
        <f>MA1SONY[[#This Row],[Abs Erorr 2]]/MA1SONY[[#This Row],[Adj Close]]</f>
        <v>2.5092880270559496E-3</v>
      </c>
      <c r="N1112" s="31">
        <f t="shared" si="89"/>
        <v>170.56118333333333</v>
      </c>
      <c r="O1112" s="35">
        <f>MA1SONY[[#This Row],[Adj Close]]-MA1SONY[[#This Row],[6-MA]]</f>
        <v>1.5062166666666599</v>
      </c>
      <c r="P1112" s="18">
        <f>(MA1SONY[[#This Row],[Adj Close]]-N1112)^2</f>
        <v>2.2686886469444238</v>
      </c>
      <c r="Q1112" s="18">
        <f>ABS(MA1SONY[[#This Row],[Erorr 3]])</f>
        <v>1.5062166666666599</v>
      </c>
      <c r="R1112" s="36">
        <f>MA1SONY[[#This Row],[Abs Erorr 3]]/MA1SONY[[#This Row],[Adj Close]]</f>
        <v>8.7536434366222767E-3</v>
      </c>
    </row>
    <row r="1113" spans="2:18">
      <c r="B1113" s="26">
        <v>45398.291666666664</v>
      </c>
      <c r="C1113" s="22">
        <v>168.76929999999999</v>
      </c>
      <c r="D1113" s="31">
        <f t="shared" si="86"/>
        <v>172.06739999999999</v>
      </c>
      <c r="E1113" s="32">
        <f>MA1SONY[[#This Row],[Adj Close]]-MA1SONY[[#This Row],[Naive Trend ]]</f>
        <v>-3.2981000000000051</v>
      </c>
      <c r="F1113" s="22">
        <f t="shared" si="85"/>
        <v>10.877463610000033</v>
      </c>
      <c r="G1113" s="22">
        <f>ABS(MA1SONY[[#This Row],[Erorr 1]])</f>
        <v>3.2981000000000051</v>
      </c>
      <c r="H1113" s="33">
        <f>MA1SONY[[#This Row],[Abs Erorr 1]]/MA1SONY[[#This Row],[Adj Close]]</f>
        <v>1.9542061263511819E-2</v>
      </c>
      <c r="I1113" s="31">
        <f t="shared" si="88"/>
        <v>174.12993333333335</v>
      </c>
      <c r="J1113" s="34">
        <f>(MA1SONY[[#This Row],[Adj Close]]-MA1SONY[[#This Row],[3-MA]])</f>
        <v>-5.360633333333368</v>
      </c>
      <c r="K1113" s="18">
        <f t="shared" si="87"/>
        <v>28.736389734444817</v>
      </c>
      <c r="L1113" s="18">
        <f>ABS(MA1SONY[[#This Row],[Erorr 2]])</f>
        <v>5.360633333333368</v>
      </c>
      <c r="M1113" s="33">
        <f>MA1SONY[[#This Row],[Abs Erorr 2]]/MA1SONY[[#This Row],[Adj Close]]</f>
        <v>3.176308329378251E-2</v>
      </c>
      <c r="N1113" s="31">
        <f t="shared" si="89"/>
        <v>171.07764999999998</v>
      </c>
      <c r="O1113" s="35">
        <f>MA1SONY[[#This Row],[Adj Close]]-MA1SONY[[#This Row],[6-MA]]</f>
        <v>-2.3083499999999901</v>
      </c>
      <c r="P1113" s="18">
        <f>(MA1SONY[[#This Row],[Adj Close]]-N1113)^2</f>
        <v>5.3284797224999547</v>
      </c>
      <c r="Q1113" s="18">
        <f>ABS(MA1SONY[[#This Row],[Erorr 3]])</f>
        <v>2.3083499999999901</v>
      </c>
      <c r="R1113" s="36">
        <f>MA1SONY[[#This Row],[Abs Erorr 3]]/MA1SONY[[#This Row],[Adj Close]]</f>
        <v>1.3677546805017206E-2</v>
      </c>
    </row>
    <row r="1114" spans="2:18">
      <c r="B1114" s="26">
        <v>45399.291666666664</v>
      </c>
      <c r="C1114" s="22">
        <v>167.39429999999999</v>
      </c>
      <c r="D1114" s="31">
        <f t="shared" si="86"/>
        <v>168.76929999999999</v>
      </c>
      <c r="E1114" s="32">
        <f>MA1SONY[[#This Row],[Adj Close]]-MA1SONY[[#This Row],[Naive Trend ]]</f>
        <v>-1.375</v>
      </c>
      <c r="F1114" s="22">
        <f t="shared" si="85"/>
        <v>1.890625</v>
      </c>
      <c r="G1114" s="22">
        <f>ABS(MA1SONY[[#This Row],[Erorr 1]])</f>
        <v>1.375</v>
      </c>
      <c r="H1114" s="33">
        <f>MA1SONY[[#This Row],[Abs Erorr 1]]/MA1SONY[[#This Row],[Adj Close]]</f>
        <v>8.214138713205886E-3</v>
      </c>
      <c r="I1114" s="31">
        <f t="shared" si="88"/>
        <v>172.25006666666664</v>
      </c>
      <c r="J1114" s="34">
        <f>(MA1SONY[[#This Row],[Adj Close]]-MA1SONY[[#This Row],[3-MA]])</f>
        <v>-4.8557666666666535</v>
      </c>
      <c r="K1114" s="18">
        <f t="shared" si="87"/>
        <v>23.578469921110983</v>
      </c>
      <c r="L1114" s="18">
        <f>ABS(MA1SONY[[#This Row],[Erorr 2]])</f>
        <v>4.8557666666666535</v>
      </c>
      <c r="M1114" s="33">
        <f>MA1SONY[[#This Row],[Abs Erorr 2]]/MA1SONY[[#This Row],[Adj Close]]</f>
        <v>2.9007957061062736E-2</v>
      </c>
      <c r="N1114" s="31">
        <f t="shared" si="89"/>
        <v>171.23208333333332</v>
      </c>
      <c r="O1114" s="35">
        <f>MA1SONY[[#This Row],[Adj Close]]-MA1SONY[[#This Row],[6-MA]]</f>
        <v>-3.8377833333333342</v>
      </c>
      <c r="P1114" s="18">
        <f>(MA1SONY[[#This Row],[Adj Close]]-N1114)^2</f>
        <v>14.728580913611118</v>
      </c>
      <c r="Q1114" s="18">
        <f>ABS(MA1SONY[[#This Row],[Erorr 3]])</f>
        <v>3.8377833333333342</v>
      </c>
      <c r="R1114" s="36">
        <f>MA1SONY[[#This Row],[Abs Erorr 3]]/MA1SONY[[#This Row],[Adj Close]]</f>
        <v>2.2926607019076124E-2</v>
      </c>
    </row>
    <row r="1115" spans="2:18">
      <c r="B1115" s="26">
        <v>45400.291666666664</v>
      </c>
      <c r="C1115" s="22">
        <v>166.43770000000001</v>
      </c>
      <c r="D1115" s="31">
        <f t="shared" si="86"/>
        <v>167.39429999999999</v>
      </c>
      <c r="E1115" s="32">
        <f>MA1SONY[[#This Row],[Adj Close]]-MA1SONY[[#This Row],[Naive Trend ]]</f>
        <v>-0.95659999999998035</v>
      </c>
      <c r="F1115" s="22">
        <f t="shared" si="85"/>
        <v>0.91508355999996238</v>
      </c>
      <c r="G1115" s="22">
        <f>ABS(MA1SONY[[#This Row],[Erorr 1]])</f>
        <v>0.95659999999998035</v>
      </c>
      <c r="H1115" s="33">
        <f>MA1SONY[[#This Row],[Abs Erorr 1]]/MA1SONY[[#This Row],[Adj Close]]</f>
        <v>5.7474959098808764E-3</v>
      </c>
      <c r="I1115" s="31">
        <f t="shared" si="88"/>
        <v>169.41033333333331</v>
      </c>
      <c r="J1115" s="34">
        <f>(MA1SONY[[#This Row],[Adj Close]]-MA1SONY[[#This Row],[3-MA]])</f>
        <v>-2.9726333333333059</v>
      </c>
      <c r="K1115" s="18">
        <f t="shared" si="87"/>
        <v>8.8365489344442807</v>
      </c>
      <c r="L1115" s="18">
        <f>ABS(MA1SONY[[#This Row],[Erorr 2]])</f>
        <v>2.9726333333333059</v>
      </c>
      <c r="M1115" s="33">
        <f>MA1SONY[[#This Row],[Abs Erorr 2]]/MA1SONY[[#This Row],[Adj Close]]</f>
        <v>1.7860336530325194E-2</v>
      </c>
      <c r="N1115" s="31">
        <f t="shared" si="89"/>
        <v>170.95474999999999</v>
      </c>
      <c r="O1115" s="35">
        <f>MA1SONY[[#This Row],[Adj Close]]-MA1SONY[[#This Row],[6-MA]]</f>
        <v>-4.5170499999999834</v>
      </c>
      <c r="P1115" s="18">
        <f>(MA1SONY[[#This Row],[Adj Close]]-N1115)^2</f>
        <v>20.403740702499849</v>
      </c>
      <c r="Q1115" s="18">
        <f>ABS(MA1SONY[[#This Row],[Erorr 3]])</f>
        <v>4.5170499999999834</v>
      </c>
      <c r="R1115" s="36">
        <f>MA1SONY[[#This Row],[Abs Erorr 3]]/MA1SONY[[#This Row],[Adj Close]]</f>
        <v>2.7139584360995034E-2</v>
      </c>
    </row>
    <row r="1116" spans="2:18">
      <c r="B1116" s="26">
        <v>45401.291666666664</v>
      </c>
      <c r="C1116" s="22">
        <v>164.4051</v>
      </c>
      <c r="D1116" s="31">
        <f t="shared" si="86"/>
        <v>166.43770000000001</v>
      </c>
      <c r="E1116" s="32">
        <f>MA1SONY[[#This Row],[Adj Close]]-MA1SONY[[#This Row],[Naive Trend ]]</f>
        <v>-2.0326000000000022</v>
      </c>
      <c r="F1116" s="22">
        <f t="shared" si="85"/>
        <v>4.1314627600000087</v>
      </c>
      <c r="G1116" s="22">
        <f>ABS(MA1SONY[[#This Row],[Erorr 1]])</f>
        <v>2.0326000000000022</v>
      </c>
      <c r="H1116" s="33">
        <f>MA1SONY[[#This Row],[Abs Erorr 1]]/MA1SONY[[#This Row],[Adj Close]]</f>
        <v>1.2363363423640764E-2</v>
      </c>
      <c r="I1116" s="31">
        <f t="shared" si="88"/>
        <v>167.53376666666665</v>
      </c>
      <c r="J1116" s="34">
        <f>(MA1SONY[[#This Row],[Adj Close]]-MA1SONY[[#This Row],[3-MA]])</f>
        <v>-3.1286666666666463</v>
      </c>
      <c r="K1116" s="18">
        <f t="shared" si="87"/>
        <v>9.7885551111109841</v>
      </c>
      <c r="L1116" s="18">
        <f>ABS(MA1SONY[[#This Row],[Erorr 2]])</f>
        <v>3.1286666666666463</v>
      </c>
      <c r="M1116" s="33">
        <f>MA1SONY[[#This Row],[Abs Erorr 2]]/MA1SONY[[#This Row],[Adj Close]]</f>
        <v>1.9030228786495348E-2</v>
      </c>
      <c r="N1116" s="31">
        <f t="shared" si="89"/>
        <v>170.83185</v>
      </c>
      <c r="O1116" s="35">
        <f>MA1SONY[[#This Row],[Adj Close]]-MA1SONY[[#This Row],[6-MA]]</f>
        <v>-6.4267499999999984</v>
      </c>
      <c r="P1116" s="18">
        <f>(MA1SONY[[#This Row],[Adj Close]]-N1116)^2</f>
        <v>41.303115562499983</v>
      </c>
      <c r="Q1116" s="18">
        <f>ABS(MA1SONY[[#This Row],[Erorr 3]])</f>
        <v>6.4267499999999984</v>
      </c>
      <c r="R1116" s="36">
        <f>MA1SONY[[#This Row],[Abs Erorr 3]]/MA1SONY[[#This Row],[Adj Close]]</f>
        <v>3.909094060950663E-2</v>
      </c>
    </row>
    <row r="1117" spans="2:18">
      <c r="B1117" s="26">
        <v>45404.291666666664</v>
      </c>
      <c r="C1117" s="22">
        <v>165.24209999999999</v>
      </c>
      <c r="D1117" s="31">
        <f t="shared" si="86"/>
        <v>164.4051</v>
      </c>
      <c r="E1117" s="32">
        <f>MA1SONY[[#This Row],[Adj Close]]-MA1SONY[[#This Row],[Naive Trend ]]</f>
        <v>0.83699999999998909</v>
      </c>
      <c r="F1117" s="22">
        <f t="shared" si="85"/>
        <v>0.70056899999998168</v>
      </c>
      <c r="G1117" s="22">
        <f>ABS(MA1SONY[[#This Row],[Erorr 1]])</f>
        <v>0.83699999999998909</v>
      </c>
      <c r="H1117" s="33">
        <f>MA1SONY[[#This Row],[Abs Erorr 1]]/MA1SONY[[#This Row],[Adj Close]]</f>
        <v>5.0652951033664491E-3</v>
      </c>
      <c r="I1117" s="31">
        <f t="shared" si="88"/>
        <v>166.07903333333334</v>
      </c>
      <c r="J1117" s="34">
        <f>(MA1SONY[[#This Row],[Adj Close]]-MA1SONY[[#This Row],[3-MA]])</f>
        <v>-0.83693333333334863</v>
      </c>
      <c r="K1117" s="18">
        <f t="shared" si="87"/>
        <v>0.70045740444447002</v>
      </c>
      <c r="L1117" s="18">
        <f>ABS(MA1SONY[[#This Row],[Erorr 2]])</f>
        <v>0.83693333333334863</v>
      </c>
      <c r="M1117" s="33">
        <f>MA1SONY[[#This Row],[Abs Erorr 2]]/MA1SONY[[#This Row],[Adj Close]]</f>
        <v>5.064891654931453E-3</v>
      </c>
      <c r="N1117" s="31">
        <f t="shared" si="89"/>
        <v>169.16454999999996</v>
      </c>
      <c r="O1117" s="35">
        <f>MA1SONY[[#This Row],[Adj Close]]-MA1SONY[[#This Row],[6-MA]]</f>
        <v>-3.9224499999999694</v>
      </c>
      <c r="P1117" s="18">
        <f>(MA1SONY[[#This Row],[Adj Close]]-N1117)^2</f>
        <v>15.385614002499759</v>
      </c>
      <c r="Q1117" s="18">
        <f>ABS(MA1SONY[[#This Row],[Erorr 3]])</f>
        <v>3.9224499999999694</v>
      </c>
      <c r="R1117" s="36">
        <f>MA1SONY[[#This Row],[Abs Erorr 3]]/MA1SONY[[#This Row],[Adj Close]]</f>
        <v>2.3737594717084625E-2</v>
      </c>
    </row>
    <row r="1118" spans="2:18">
      <c r="B1118" s="26">
        <v>45405.291666666664</v>
      </c>
      <c r="C1118" s="22">
        <v>166.29820000000001</v>
      </c>
      <c r="D1118" s="31">
        <f t="shared" si="86"/>
        <v>165.24209999999999</v>
      </c>
      <c r="E1118" s="32">
        <f>MA1SONY[[#This Row],[Adj Close]]-MA1SONY[[#This Row],[Naive Trend ]]</f>
        <v>1.0561000000000149</v>
      </c>
      <c r="F1118" s="22">
        <f t="shared" si="85"/>
        <v>1.1153472100000315</v>
      </c>
      <c r="G1118" s="22">
        <f>ABS(MA1SONY[[#This Row],[Erorr 1]])</f>
        <v>1.0561000000000149</v>
      </c>
      <c r="H1118" s="33">
        <f>MA1SONY[[#This Row],[Abs Erorr 1]]/MA1SONY[[#This Row],[Adj Close]]</f>
        <v>6.3506399949008162E-3</v>
      </c>
      <c r="I1118" s="31">
        <f t="shared" si="88"/>
        <v>165.36163333333334</v>
      </c>
      <c r="J1118" s="34">
        <f>(MA1SONY[[#This Row],[Adj Close]]-MA1SONY[[#This Row],[3-MA]])</f>
        <v>0.9365666666666641</v>
      </c>
      <c r="K1118" s="18">
        <f t="shared" si="87"/>
        <v>0.87715712111110633</v>
      </c>
      <c r="L1118" s="18">
        <f>ABS(MA1SONY[[#This Row],[Erorr 2]])</f>
        <v>0.9365666666666641</v>
      </c>
      <c r="M1118" s="33">
        <f>MA1SONY[[#This Row],[Abs Erorr 2]]/MA1SONY[[#This Row],[Adj Close]]</f>
        <v>5.6318508959607742E-3</v>
      </c>
      <c r="N1118" s="31">
        <f t="shared" si="89"/>
        <v>167.38598333333331</v>
      </c>
      <c r="O1118" s="35">
        <f>MA1SONY[[#This Row],[Adj Close]]-MA1SONY[[#This Row],[6-MA]]</f>
        <v>-1.0877833333333058</v>
      </c>
      <c r="P1118" s="18">
        <f>(MA1SONY[[#This Row],[Adj Close]]-N1118)^2</f>
        <v>1.1832725802777178</v>
      </c>
      <c r="Q1118" s="18">
        <f>ABS(MA1SONY[[#This Row],[Erorr 3]])</f>
        <v>1.0877833333333058</v>
      </c>
      <c r="R1118" s="36">
        <f>MA1SONY[[#This Row],[Abs Erorr 3]]/MA1SONY[[#This Row],[Adj Close]]</f>
        <v>6.5411611991789791E-3</v>
      </c>
    </row>
    <row r="1119" spans="2:18">
      <c r="B1119" s="26">
        <v>45406.291666666664</v>
      </c>
      <c r="C1119" s="22">
        <v>168.41059999999999</v>
      </c>
      <c r="D1119" s="31">
        <f t="shared" si="86"/>
        <v>166.29820000000001</v>
      </c>
      <c r="E1119" s="32">
        <f>MA1SONY[[#This Row],[Adj Close]]-MA1SONY[[#This Row],[Naive Trend ]]</f>
        <v>2.1123999999999796</v>
      </c>
      <c r="F1119" s="22">
        <f t="shared" si="85"/>
        <v>4.462233759999914</v>
      </c>
      <c r="G1119" s="22">
        <f>ABS(MA1SONY[[#This Row],[Erorr 1]])</f>
        <v>2.1123999999999796</v>
      </c>
      <c r="H1119" s="33">
        <f>MA1SONY[[#This Row],[Abs Erorr 1]]/MA1SONY[[#This Row],[Adj Close]]</f>
        <v>1.2543153459461458E-2</v>
      </c>
      <c r="I1119" s="31">
        <f t="shared" si="88"/>
        <v>165.31513333333334</v>
      </c>
      <c r="J1119" s="34">
        <f>(MA1SONY[[#This Row],[Adj Close]]-MA1SONY[[#This Row],[3-MA]])</f>
        <v>3.0954666666666526</v>
      </c>
      <c r="K1119" s="18">
        <f t="shared" si="87"/>
        <v>9.5819138844443579</v>
      </c>
      <c r="L1119" s="18">
        <f>ABS(MA1SONY[[#This Row],[Erorr 2]])</f>
        <v>3.0954666666666526</v>
      </c>
      <c r="M1119" s="33">
        <f>MA1SONY[[#This Row],[Abs Erorr 2]]/MA1SONY[[#This Row],[Adj Close]]</f>
        <v>1.8380474071505313E-2</v>
      </c>
      <c r="N1119" s="31">
        <f t="shared" si="89"/>
        <v>166.42444999999998</v>
      </c>
      <c r="O1119" s="35">
        <f>MA1SONY[[#This Row],[Adj Close]]-MA1SONY[[#This Row],[6-MA]]</f>
        <v>1.9861500000000092</v>
      </c>
      <c r="P1119" s="18">
        <f>(MA1SONY[[#This Row],[Adj Close]]-N1119)^2</f>
        <v>3.9447918225000365</v>
      </c>
      <c r="Q1119" s="18">
        <f>ABS(MA1SONY[[#This Row],[Erorr 3]])</f>
        <v>1.9861500000000092</v>
      </c>
      <c r="R1119" s="36">
        <f>MA1SONY[[#This Row],[Abs Erorr 3]]/MA1SONY[[#This Row],[Adj Close]]</f>
        <v>1.1793497558942307E-2</v>
      </c>
    </row>
    <row r="1120" spans="2:18">
      <c r="B1120" s="26">
        <v>45407.291666666664</v>
      </c>
      <c r="C1120" s="22">
        <v>169.2775</v>
      </c>
      <c r="D1120" s="31">
        <f t="shared" si="86"/>
        <v>168.41059999999999</v>
      </c>
      <c r="E1120" s="32">
        <f>MA1SONY[[#This Row],[Adj Close]]-MA1SONY[[#This Row],[Naive Trend ]]</f>
        <v>0.86690000000001532</v>
      </c>
      <c r="F1120" s="22">
        <f t="shared" si="85"/>
        <v>0.75151561000002653</v>
      </c>
      <c r="G1120" s="22">
        <f>ABS(MA1SONY[[#This Row],[Erorr 1]])</f>
        <v>0.86690000000001532</v>
      </c>
      <c r="H1120" s="33">
        <f>MA1SONY[[#This Row],[Abs Erorr 1]]/MA1SONY[[#This Row],[Adj Close]]</f>
        <v>5.1211767659613081E-3</v>
      </c>
      <c r="I1120" s="31">
        <f t="shared" si="88"/>
        <v>166.65029999999999</v>
      </c>
      <c r="J1120" s="34">
        <f>(MA1SONY[[#This Row],[Adj Close]]-MA1SONY[[#This Row],[3-MA]])</f>
        <v>2.6272000000000162</v>
      </c>
      <c r="K1120" s="18">
        <f t="shared" si="87"/>
        <v>6.9021798400000849</v>
      </c>
      <c r="L1120" s="18">
        <f>ABS(MA1SONY[[#This Row],[Erorr 2]])</f>
        <v>2.6272000000000162</v>
      </c>
      <c r="M1120" s="33">
        <f>MA1SONY[[#This Row],[Abs Erorr 2]]/MA1SONY[[#This Row],[Adj Close]]</f>
        <v>1.5520077978467405E-2</v>
      </c>
      <c r="N1120" s="31">
        <f t="shared" si="89"/>
        <v>166.36466666666664</v>
      </c>
      <c r="O1120" s="35">
        <f>MA1SONY[[#This Row],[Adj Close]]-MA1SONY[[#This Row],[6-MA]]</f>
        <v>2.9128333333333671</v>
      </c>
      <c r="P1120" s="18">
        <f>(MA1SONY[[#This Row],[Adj Close]]-N1120)^2</f>
        <v>8.4845980277779756</v>
      </c>
      <c r="Q1120" s="18">
        <f>ABS(MA1SONY[[#This Row],[Erorr 3]])</f>
        <v>2.9128333333333671</v>
      </c>
      <c r="R1120" s="36">
        <f>MA1SONY[[#This Row],[Abs Erorr 3]]/MA1SONY[[#This Row],[Adj Close]]</f>
        <v>1.7207445368305693E-2</v>
      </c>
    </row>
    <row r="1121" spans="2:18">
      <c r="B1121" s="26">
        <v>45408.291666666664</v>
      </c>
      <c r="C1121" s="22">
        <v>168.68960000000001</v>
      </c>
      <c r="D1121" s="31">
        <f t="shared" si="86"/>
        <v>169.2775</v>
      </c>
      <c r="E1121" s="32">
        <f>MA1SONY[[#This Row],[Adj Close]]-MA1SONY[[#This Row],[Naive Trend ]]</f>
        <v>-0.58789999999999054</v>
      </c>
      <c r="F1121" s="22">
        <f t="shared" si="85"/>
        <v>0.34562640999998889</v>
      </c>
      <c r="G1121" s="22">
        <f>ABS(MA1SONY[[#This Row],[Erorr 1]])</f>
        <v>0.58789999999999054</v>
      </c>
      <c r="H1121" s="33">
        <f>MA1SONY[[#This Row],[Abs Erorr 1]]/MA1SONY[[#This Row],[Adj Close]]</f>
        <v>3.4850992592310994E-3</v>
      </c>
      <c r="I1121" s="31">
        <f t="shared" si="88"/>
        <v>167.99543333333335</v>
      </c>
      <c r="J1121" s="34">
        <f>(MA1SONY[[#This Row],[Adj Close]]-MA1SONY[[#This Row],[3-MA]])</f>
        <v>0.6941666666666606</v>
      </c>
      <c r="K1121" s="18">
        <f t="shared" si="87"/>
        <v>0.48186736111110268</v>
      </c>
      <c r="L1121" s="18">
        <f>ABS(MA1SONY[[#This Row],[Erorr 2]])</f>
        <v>0.6941666666666606</v>
      </c>
      <c r="M1121" s="33">
        <f>MA1SONY[[#This Row],[Abs Erorr 2]]/MA1SONY[[#This Row],[Adj Close]]</f>
        <v>4.1150531311157333E-3</v>
      </c>
      <c r="N1121" s="31">
        <f t="shared" si="89"/>
        <v>166.67853333333332</v>
      </c>
      <c r="O1121" s="35">
        <f>MA1SONY[[#This Row],[Adj Close]]-MA1SONY[[#This Row],[6-MA]]</f>
        <v>2.011066666666693</v>
      </c>
      <c r="P1121" s="18">
        <f>(MA1SONY[[#This Row],[Adj Close]]-N1121)^2</f>
        <v>4.044389137777884</v>
      </c>
      <c r="Q1121" s="18">
        <f>ABS(MA1SONY[[#This Row],[Erorr 3]])</f>
        <v>2.011066666666693</v>
      </c>
      <c r="R1121" s="36">
        <f>MA1SONY[[#This Row],[Abs Erorr 3]]/MA1SONY[[#This Row],[Adj Close]]</f>
        <v>1.1921699183984625E-2</v>
      </c>
    </row>
    <row r="1122" spans="2:18">
      <c r="B1122" s="26">
        <v>45411.291666666664</v>
      </c>
      <c r="C1122" s="22">
        <v>172.87450000000001</v>
      </c>
      <c r="D1122" s="31">
        <f t="shared" si="86"/>
        <v>168.68960000000001</v>
      </c>
      <c r="E1122" s="32">
        <f>MA1SONY[[#This Row],[Adj Close]]-MA1SONY[[#This Row],[Naive Trend ]]</f>
        <v>4.184899999999999</v>
      </c>
      <c r="F1122" s="22">
        <f t="shared" si="85"/>
        <v>17.513388009999993</v>
      </c>
      <c r="G1122" s="22">
        <f>ABS(MA1SONY[[#This Row],[Erorr 1]])</f>
        <v>4.184899999999999</v>
      </c>
      <c r="H1122" s="33">
        <f>MA1SONY[[#This Row],[Abs Erorr 1]]/MA1SONY[[#This Row],[Adj Close]]</f>
        <v>2.4207734512608849E-2</v>
      </c>
      <c r="I1122" s="31">
        <f t="shared" si="88"/>
        <v>168.79256666666666</v>
      </c>
      <c r="J1122" s="34">
        <f>(MA1SONY[[#This Row],[Adj Close]]-MA1SONY[[#This Row],[3-MA]])</f>
        <v>4.0819333333333532</v>
      </c>
      <c r="K1122" s="18">
        <f t="shared" si="87"/>
        <v>16.66217973777794</v>
      </c>
      <c r="L1122" s="18">
        <f>ABS(MA1SONY[[#This Row],[Erorr 2]])</f>
        <v>4.0819333333333532</v>
      </c>
      <c r="M1122" s="33">
        <f>MA1SONY[[#This Row],[Abs Erorr 2]]/MA1SONY[[#This Row],[Adj Close]]</f>
        <v>2.3612119389113794E-2</v>
      </c>
      <c r="N1122" s="31">
        <f t="shared" si="89"/>
        <v>167.05385000000001</v>
      </c>
      <c r="O1122" s="35">
        <f>MA1SONY[[#This Row],[Adj Close]]-MA1SONY[[#This Row],[6-MA]]</f>
        <v>5.8206500000000005</v>
      </c>
      <c r="P1122" s="18">
        <f>(MA1SONY[[#This Row],[Adj Close]]-N1122)^2</f>
        <v>33.879966422500004</v>
      </c>
      <c r="Q1122" s="18">
        <f>ABS(MA1SONY[[#This Row],[Erorr 3]])</f>
        <v>5.8206500000000005</v>
      </c>
      <c r="R1122" s="36">
        <f>MA1SONY[[#This Row],[Abs Erorr 3]]/MA1SONY[[#This Row],[Adj Close]]</f>
        <v>3.3669800924948444E-2</v>
      </c>
    </row>
    <row r="1123" spans="2:18">
      <c r="B1123" s="26">
        <v>45412.291666666664</v>
      </c>
      <c r="C1123" s="22">
        <v>169.7159</v>
      </c>
      <c r="D1123" s="31">
        <f t="shared" si="86"/>
        <v>172.87450000000001</v>
      </c>
      <c r="E1123" s="32">
        <f>MA1SONY[[#This Row],[Adj Close]]-MA1SONY[[#This Row],[Naive Trend ]]</f>
        <v>-3.158600000000007</v>
      </c>
      <c r="F1123" s="22">
        <f t="shared" si="85"/>
        <v>9.9767539600000443</v>
      </c>
      <c r="G1123" s="22">
        <f>ABS(MA1SONY[[#This Row],[Erorr 1]])</f>
        <v>3.158600000000007</v>
      </c>
      <c r="H1123" s="33">
        <f>MA1SONY[[#This Row],[Abs Erorr 1]]/MA1SONY[[#This Row],[Adj Close]]</f>
        <v>1.86111024364836E-2</v>
      </c>
      <c r="I1123" s="31">
        <f t="shared" si="88"/>
        <v>170.28053333333335</v>
      </c>
      <c r="J1123" s="34">
        <f>(MA1SONY[[#This Row],[Adj Close]]-MA1SONY[[#This Row],[3-MA]])</f>
        <v>-0.56463333333334731</v>
      </c>
      <c r="K1123" s="18">
        <f t="shared" si="87"/>
        <v>0.31881080111112692</v>
      </c>
      <c r="L1123" s="18">
        <f>ABS(MA1SONY[[#This Row],[Erorr 2]])</f>
        <v>0.56463333333334731</v>
      </c>
      <c r="M1123" s="33">
        <f>MA1SONY[[#This Row],[Abs Erorr 2]]/MA1SONY[[#This Row],[Adj Close]]</f>
        <v>3.3269324402330439E-3</v>
      </c>
      <c r="N1123" s="31">
        <f t="shared" si="89"/>
        <v>168.46541666666667</v>
      </c>
      <c r="O1123" s="35">
        <f>MA1SONY[[#This Row],[Adj Close]]-MA1SONY[[#This Row],[6-MA]]</f>
        <v>1.2504833333333352</v>
      </c>
      <c r="P1123" s="18">
        <f>(MA1SONY[[#This Row],[Adj Close]]-N1123)^2</f>
        <v>1.563708566944449</v>
      </c>
      <c r="Q1123" s="18">
        <f>ABS(MA1SONY[[#This Row],[Erorr 3]])</f>
        <v>1.2504833333333352</v>
      </c>
      <c r="R1123" s="36">
        <f>MA1SONY[[#This Row],[Abs Erorr 3]]/MA1SONY[[#This Row],[Adj Close]]</f>
        <v>7.3680977052434987E-3</v>
      </c>
    </row>
    <row r="1124" spans="2:18">
      <c r="B1124" s="26">
        <v>45413.291666666664</v>
      </c>
      <c r="C1124" s="22">
        <v>168.68960000000001</v>
      </c>
      <c r="D1124" s="31">
        <f t="shared" si="86"/>
        <v>169.7159</v>
      </c>
      <c r="E1124" s="32">
        <f>MA1SONY[[#This Row],[Adj Close]]-MA1SONY[[#This Row],[Naive Trend ]]</f>
        <v>-1.026299999999992</v>
      </c>
      <c r="F1124" s="22">
        <f t="shared" si="85"/>
        <v>1.0532916899999836</v>
      </c>
      <c r="G1124" s="22">
        <f>ABS(MA1SONY[[#This Row],[Erorr 1]])</f>
        <v>1.026299999999992</v>
      </c>
      <c r="H1124" s="33">
        <f>MA1SONY[[#This Row],[Abs Erorr 1]]/MA1SONY[[#This Row],[Adj Close]]</f>
        <v>6.0839553831415327E-3</v>
      </c>
      <c r="I1124" s="31">
        <f t="shared" si="88"/>
        <v>170.4266666666667</v>
      </c>
      <c r="J1124" s="34">
        <f>(MA1SONY[[#This Row],[Adj Close]]-MA1SONY[[#This Row],[3-MA]])</f>
        <v>-1.7370666666666921</v>
      </c>
      <c r="K1124" s="18">
        <f t="shared" si="87"/>
        <v>3.0174006044445325</v>
      </c>
      <c r="L1124" s="18">
        <f>ABS(MA1SONY[[#This Row],[Erorr 2]])</f>
        <v>1.7370666666666921</v>
      </c>
      <c r="M1124" s="33">
        <f>MA1SONY[[#This Row],[Abs Erorr 2]]/MA1SONY[[#This Row],[Adj Close]]</f>
        <v>1.0297414106540604E-2</v>
      </c>
      <c r="N1124" s="31">
        <f t="shared" si="89"/>
        <v>169.21105000000003</v>
      </c>
      <c r="O1124" s="35">
        <f>MA1SONY[[#This Row],[Adj Close]]-MA1SONY[[#This Row],[6-MA]]</f>
        <v>-0.52145000000001573</v>
      </c>
      <c r="P1124" s="18">
        <f>(MA1SONY[[#This Row],[Adj Close]]-N1124)^2</f>
        <v>0.2719101025000164</v>
      </c>
      <c r="Q1124" s="18">
        <f>ABS(MA1SONY[[#This Row],[Erorr 3]])</f>
        <v>0.52145000000001573</v>
      </c>
      <c r="R1124" s="36">
        <f>MA1SONY[[#This Row],[Abs Erorr 3]]/MA1SONY[[#This Row],[Adj Close]]</f>
        <v>3.0911804877124358E-3</v>
      </c>
    </row>
    <row r="1125" spans="2:18">
      <c r="B1125" s="26">
        <v>45414.291666666664</v>
      </c>
      <c r="C1125" s="22">
        <v>172.40620000000001</v>
      </c>
      <c r="D1125" s="31">
        <f t="shared" si="86"/>
        <v>168.68960000000001</v>
      </c>
      <c r="E1125" s="32">
        <f>MA1SONY[[#This Row],[Adj Close]]-MA1SONY[[#This Row],[Naive Trend ]]</f>
        <v>3.7165999999999997</v>
      </c>
      <c r="F1125" s="22">
        <f t="shared" si="85"/>
        <v>13.813115559999998</v>
      </c>
      <c r="G1125" s="22">
        <f>ABS(MA1SONY[[#This Row],[Erorr 1]])</f>
        <v>3.7165999999999997</v>
      </c>
      <c r="H1125" s="33">
        <f>MA1SONY[[#This Row],[Abs Erorr 1]]/MA1SONY[[#This Row],[Adj Close]]</f>
        <v>2.1557229380381907E-2</v>
      </c>
      <c r="I1125" s="31">
        <f t="shared" si="88"/>
        <v>170.4266666666667</v>
      </c>
      <c r="J1125" s="34">
        <f>(MA1SONY[[#This Row],[Adj Close]]-MA1SONY[[#This Row],[3-MA]])</f>
        <v>1.9795333333333076</v>
      </c>
      <c r="K1125" s="18">
        <f t="shared" si="87"/>
        <v>3.9185522177776759</v>
      </c>
      <c r="L1125" s="18">
        <f>ABS(MA1SONY[[#This Row],[Erorr 2]])</f>
        <v>1.9795333333333076</v>
      </c>
      <c r="M1125" s="33">
        <f>MA1SONY[[#This Row],[Abs Erorr 2]]/MA1SONY[[#This Row],[Adj Close]]</f>
        <v>1.1481798991760781E-2</v>
      </c>
      <c r="N1125" s="31">
        <f t="shared" si="89"/>
        <v>169.60961666666668</v>
      </c>
      <c r="O1125" s="35">
        <f>MA1SONY[[#This Row],[Adj Close]]-MA1SONY[[#This Row],[6-MA]]</f>
        <v>2.7965833333333308</v>
      </c>
      <c r="P1125" s="18">
        <f>(MA1SONY[[#This Row],[Adj Close]]-N1125)^2</f>
        <v>7.8208783402777637</v>
      </c>
      <c r="Q1125" s="18">
        <f>ABS(MA1SONY[[#This Row],[Erorr 3]])</f>
        <v>2.7965833333333308</v>
      </c>
      <c r="R1125" s="36">
        <f>MA1SONY[[#This Row],[Abs Erorr 3]]/MA1SONY[[#This Row],[Adj Close]]</f>
        <v>1.62208977016681E-2</v>
      </c>
    </row>
    <row r="1126" spans="2:18">
      <c r="B1126" s="26">
        <v>45415.291666666664</v>
      </c>
      <c r="C1126" s="22">
        <v>182.71879999999999</v>
      </c>
      <c r="D1126" s="31">
        <f t="shared" si="86"/>
        <v>172.40620000000001</v>
      </c>
      <c r="E1126" s="32">
        <f>MA1SONY[[#This Row],[Adj Close]]-MA1SONY[[#This Row],[Naive Trend ]]</f>
        <v>10.312599999999975</v>
      </c>
      <c r="F1126" s="22">
        <f t="shared" si="85"/>
        <v>106.34971875999948</v>
      </c>
      <c r="G1126" s="22">
        <f>ABS(MA1SONY[[#This Row],[Erorr 1]])</f>
        <v>10.312599999999975</v>
      </c>
      <c r="H1126" s="33">
        <f>MA1SONY[[#This Row],[Abs Erorr 1]]/MA1SONY[[#This Row],[Adj Close]]</f>
        <v>5.6439731434313141E-2</v>
      </c>
      <c r="I1126" s="31">
        <f t="shared" si="88"/>
        <v>170.27056666666667</v>
      </c>
      <c r="J1126" s="34">
        <f>(MA1SONY[[#This Row],[Adj Close]]-MA1SONY[[#This Row],[3-MA]])</f>
        <v>12.44823333333332</v>
      </c>
      <c r="K1126" s="18">
        <f t="shared" si="87"/>
        <v>154.95851312111077</v>
      </c>
      <c r="L1126" s="18">
        <f>ABS(MA1SONY[[#This Row],[Erorr 2]])</f>
        <v>12.44823333333332</v>
      </c>
      <c r="M1126" s="33">
        <f>MA1SONY[[#This Row],[Abs Erorr 2]]/MA1SONY[[#This Row],[Adj Close]]</f>
        <v>6.8127818994724795E-2</v>
      </c>
      <c r="N1126" s="31">
        <f t="shared" si="89"/>
        <v>170.27555000000001</v>
      </c>
      <c r="O1126" s="35">
        <f>MA1SONY[[#This Row],[Adj Close]]-MA1SONY[[#This Row],[6-MA]]</f>
        <v>12.443249999999978</v>
      </c>
      <c r="P1126" s="18">
        <f>(MA1SONY[[#This Row],[Adj Close]]-N1126)^2</f>
        <v>154.83447056249943</v>
      </c>
      <c r="Q1126" s="18">
        <f>ABS(MA1SONY[[#This Row],[Erorr 3]])</f>
        <v>12.443249999999978</v>
      </c>
      <c r="R1126" s="36">
        <f>MA1SONY[[#This Row],[Abs Erorr 3]]/MA1SONY[[#This Row],[Adj Close]]</f>
        <v>6.8100545756648895E-2</v>
      </c>
    </row>
    <row r="1127" spans="2:18">
      <c r="B1127" s="26">
        <v>45418.291666666664</v>
      </c>
      <c r="C1127" s="22">
        <v>181.0549</v>
      </c>
      <c r="D1127" s="31">
        <f t="shared" si="86"/>
        <v>182.71879999999999</v>
      </c>
      <c r="E1127" s="32">
        <f>MA1SONY[[#This Row],[Adj Close]]-MA1SONY[[#This Row],[Naive Trend ]]</f>
        <v>-1.6638999999999839</v>
      </c>
      <c r="F1127" s="22">
        <f t="shared" si="85"/>
        <v>2.7685632099999467</v>
      </c>
      <c r="G1127" s="22">
        <f>ABS(MA1SONY[[#This Row],[Erorr 1]])</f>
        <v>1.6638999999999839</v>
      </c>
      <c r="H1127" s="33">
        <f>MA1SONY[[#This Row],[Abs Erorr 1]]/MA1SONY[[#This Row],[Adj Close]]</f>
        <v>9.1900302063075007E-3</v>
      </c>
      <c r="I1127" s="31">
        <f t="shared" si="88"/>
        <v>174.60486666666668</v>
      </c>
      <c r="J1127" s="34">
        <f>(MA1SONY[[#This Row],[Adj Close]]-MA1SONY[[#This Row],[3-MA]])</f>
        <v>6.4500333333333231</v>
      </c>
      <c r="K1127" s="18">
        <f t="shared" si="87"/>
        <v>41.602930001110977</v>
      </c>
      <c r="L1127" s="18">
        <f>ABS(MA1SONY[[#This Row],[Erorr 2]])</f>
        <v>6.4500333333333231</v>
      </c>
      <c r="M1127" s="33">
        <f>MA1SONY[[#This Row],[Abs Erorr 2]]/MA1SONY[[#This Row],[Adj Close]]</f>
        <v>3.5624737763702188E-2</v>
      </c>
      <c r="N1127" s="31">
        <f t="shared" si="89"/>
        <v>172.51576666666668</v>
      </c>
      <c r="O1127" s="35">
        <f>MA1SONY[[#This Row],[Adj Close]]-MA1SONY[[#This Row],[6-MA]]</f>
        <v>8.539133333333325</v>
      </c>
      <c r="P1127" s="18">
        <f>(MA1SONY[[#This Row],[Adj Close]]-N1127)^2</f>
        <v>72.916798084444309</v>
      </c>
      <c r="Q1127" s="18">
        <f>ABS(MA1SONY[[#This Row],[Erorr 3]])</f>
        <v>8.539133333333325</v>
      </c>
      <c r="R1127" s="36">
        <f>MA1SONY[[#This Row],[Abs Erorr 3]]/MA1SONY[[#This Row],[Adj Close]]</f>
        <v>4.7163226918096803E-2</v>
      </c>
    </row>
    <row r="1128" spans="2:18">
      <c r="B1128" s="26">
        <v>45419.291666666664</v>
      </c>
      <c r="C1128" s="22">
        <v>181.7424</v>
      </c>
      <c r="D1128" s="31">
        <f t="shared" si="86"/>
        <v>181.0549</v>
      </c>
      <c r="E1128" s="32">
        <f>MA1SONY[[#This Row],[Adj Close]]-MA1SONY[[#This Row],[Naive Trend ]]</f>
        <v>0.6875</v>
      </c>
      <c r="F1128" s="22">
        <f t="shared" si="85"/>
        <v>0.47265625</v>
      </c>
      <c r="G1128" s="22">
        <f>ABS(MA1SONY[[#This Row],[Erorr 1]])</f>
        <v>0.6875</v>
      </c>
      <c r="H1128" s="33">
        <f>MA1SONY[[#This Row],[Abs Erorr 1]]/MA1SONY[[#This Row],[Adj Close]]</f>
        <v>3.7828266821611249E-3</v>
      </c>
      <c r="I1128" s="31">
        <f t="shared" si="88"/>
        <v>178.72663333333333</v>
      </c>
      <c r="J1128" s="34">
        <f>(MA1SONY[[#This Row],[Adj Close]]-MA1SONY[[#This Row],[3-MA]])</f>
        <v>3.0157666666666785</v>
      </c>
      <c r="K1128" s="18">
        <f t="shared" si="87"/>
        <v>9.0948485877778484</v>
      </c>
      <c r="L1128" s="18">
        <f>ABS(MA1SONY[[#This Row],[Erorr 2]])</f>
        <v>3.0157666666666785</v>
      </c>
      <c r="M1128" s="33">
        <f>MA1SONY[[#This Row],[Abs Erorr 2]]/MA1SONY[[#This Row],[Adj Close]]</f>
        <v>1.6593632892856473E-2</v>
      </c>
      <c r="N1128" s="31">
        <f t="shared" si="89"/>
        <v>174.57665</v>
      </c>
      <c r="O1128" s="35">
        <f>MA1SONY[[#This Row],[Adj Close]]-MA1SONY[[#This Row],[6-MA]]</f>
        <v>7.1657500000000027</v>
      </c>
      <c r="P1128" s="18">
        <f>(MA1SONY[[#This Row],[Adj Close]]-N1128)^2</f>
        <v>51.347973062500039</v>
      </c>
      <c r="Q1128" s="18">
        <f>ABS(MA1SONY[[#This Row],[Erorr 3]])</f>
        <v>7.1657500000000027</v>
      </c>
      <c r="R1128" s="36">
        <f>MA1SONY[[#This Row],[Abs Erorr 3]]/MA1SONY[[#This Row],[Adj Close]]</f>
        <v>3.9428058614830674E-2</v>
      </c>
    </row>
    <row r="1129" spans="2:18">
      <c r="B1129" s="26">
        <v>45420.291666666664</v>
      </c>
      <c r="C1129" s="22">
        <v>182.0812</v>
      </c>
      <c r="D1129" s="31">
        <f t="shared" si="86"/>
        <v>181.7424</v>
      </c>
      <c r="E1129" s="32">
        <f>MA1SONY[[#This Row],[Adj Close]]-MA1SONY[[#This Row],[Naive Trend ]]</f>
        <v>0.338799999999992</v>
      </c>
      <c r="F1129" s="22">
        <f t="shared" si="85"/>
        <v>0.11478543999999458</v>
      </c>
      <c r="G1129" s="22">
        <f>ABS(MA1SONY[[#This Row],[Erorr 1]])</f>
        <v>0.338799999999992</v>
      </c>
      <c r="H1129" s="33">
        <f>MA1SONY[[#This Row],[Abs Erorr 1]]/MA1SONY[[#This Row],[Adj Close]]</f>
        <v>1.8607082993740815E-3</v>
      </c>
      <c r="I1129" s="31">
        <f t="shared" si="88"/>
        <v>181.83869999999999</v>
      </c>
      <c r="J1129" s="34">
        <f>(MA1SONY[[#This Row],[Adj Close]]-MA1SONY[[#This Row],[3-MA]])</f>
        <v>0.24250000000000682</v>
      </c>
      <c r="K1129" s="18">
        <f t="shared" si="87"/>
        <v>5.8806250000003307E-2</v>
      </c>
      <c r="L1129" s="18">
        <f>ABS(MA1SONY[[#This Row],[Erorr 2]])</f>
        <v>0.24250000000000682</v>
      </c>
      <c r="M1129" s="33">
        <f>MA1SONY[[#This Row],[Abs Erorr 2]]/MA1SONY[[#This Row],[Adj Close]]</f>
        <v>1.3318233842923202E-3</v>
      </c>
      <c r="N1129" s="31">
        <f t="shared" si="89"/>
        <v>176.05463333333333</v>
      </c>
      <c r="O1129" s="35">
        <f>MA1SONY[[#This Row],[Adj Close]]-MA1SONY[[#This Row],[6-MA]]</f>
        <v>6.0265666666666675</v>
      </c>
      <c r="P1129" s="18">
        <f>(MA1SONY[[#This Row],[Adj Close]]-N1129)^2</f>
        <v>36.319505787777786</v>
      </c>
      <c r="Q1129" s="18">
        <f>ABS(MA1SONY[[#This Row],[Erorr 3]])</f>
        <v>6.0265666666666675</v>
      </c>
      <c r="R1129" s="36">
        <f>MA1SONY[[#This Row],[Abs Erorr 3]]/MA1SONY[[#This Row],[Adj Close]]</f>
        <v>3.3098236757373459E-2</v>
      </c>
    </row>
    <row r="1130" spans="2:18">
      <c r="B1130" s="26">
        <v>45421.291666666664</v>
      </c>
      <c r="C1130" s="22">
        <v>183.90459999999999</v>
      </c>
      <c r="D1130" s="31">
        <f t="shared" si="86"/>
        <v>182.0812</v>
      </c>
      <c r="E1130" s="32">
        <f>MA1SONY[[#This Row],[Adj Close]]-MA1SONY[[#This Row],[Naive Trend ]]</f>
        <v>1.8233999999999924</v>
      </c>
      <c r="F1130" s="22">
        <f t="shared" si="85"/>
        <v>3.3247875599999723</v>
      </c>
      <c r="G1130" s="22">
        <f>ABS(MA1SONY[[#This Row],[Erorr 1]])</f>
        <v>1.8233999999999924</v>
      </c>
      <c r="H1130" s="33">
        <f>MA1SONY[[#This Row],[Abs Erorr 1]]/MA1SONY[[#This Row],[Adj Close]]</f>
        <v>9.9149232808749353E-3</v>
      </c>
      <c r="I1130" s="31">
        <f t="shared" si="88"/>
        <v>181.62616666666668</v>
      </c>
      <c r="J1130" s="34">
        <f>(MA1SONY[[#This Row],[Adj Close]]-MA1SONY[[#This Row],[3-MA]])</f>
        <v>2.2784333333333109</v>
      </c>
      <c r="K1130" s="18">
        <f t="shared" si="87"/>
        <v>5.1912584544443421</v>
      </c>
      <c r="L1130" s="18">
        <f>ABS(MA1SONY[[#This Row],[Erorr 2]])</f>
        <v>2.2784333333333109</v>
      </c>
      <c r="M1130" s="33">
        <f>MA1SONY[[#This Row],[Abs Erorr 2]]/MA1SONY[[#This Row],[Adj Close]]</f>
        <v>1.2389213392885828E-2</v>
      </c>
      <c r="N1130" s="31">
        <f t="shared" si="89"/>
        <v>178.11551666666665</v>
      </c>
      <c r="O1130" s="35">
        <f>MA1SONY[[#This Row],[Adj Close]]-MA1SONY[[#This Row],[6-MA]]</f>
        <v>5.7890833333333376</v>
      </c>
      <c r="P1130" s="18">
        <f>(MA1SONY[[#This Row],[Adj Close]]-N1130)^2</f>
        <v>33.513485840277824</v>
      </c>
      <c r="Q1130" s="18">
        <f>ABS(MA1SONY[[#This Row],[Erorr 3]])</f>
        <v>5.7890833333333376</v>
      </c>
      <c r="R1130" s="36">
        <f>MA1SONY[[#This Row],[Abs Erorr 3]]/MA1SONY[[#This Row],[Adj Close]]</f>
        <v>3.1478730457711976E-2</v>
      </c>
    </row>
    <row r="1131" spans="2:18">
      <c r="B1131" s="26">
        <v>45422.291666666664</v>
      </c>
      <c r="C1131" s="22">
        <v>182.63740000000001</v>
      </c>
      <c r="D1131" s="31">
        <f t="shared" si="86"/>
        <v>183.90459999999999</v>
      </c>
      <c r="E1131" s="32">
        <f>MA1SONY[[#This Row],[Adj Close]]-MA1SONY[[#This Row],[Naive Trend ]]</f>
        <v>-1.2671999999999741</v>
      </c>
      <c r="F1131" s="22">
        <f t="shared" si="85"/>
        <v>1.6057958399999344</v>
      </c>
      <c r="G1131" s="22">
        <f>ABS(MA1SONY[[#This Row],[Erorr 1]])</f>
        <v>1.2671999999999741</v>
      </c>
      <c r="H1131" s="33">
        <f>MA1SONY[[#This Row],[Abs Erorr 1]]/MA1SONY[[#This Row],[Adj Close]]</f>
        <v>6.9383379307851184E-3</v>
      </c>
      <c r="I1131" s="31">
        <f t="shared" si="88"/>
        <v>182.57606666666666</v>
      </c>
      <c r="J1131" s="34">
        <f>(MA1SONY[[#This Row],[Adj Close]]-MA1SONY[[#This Row],[3-MA]])</f>
        <v>6.1333333333351447E-2</v>
      </c>
      <c r="K1131" s="18">
        <f t="shared" si="87"/>
        <v>3.7617777777799997E-3</v>
      </c>
      <c r="L1131" s="18">
        <f>ABS(MA1SONY[[#This Row],[Erorr 2]])</f>
        <v>6.1333333333351447E-2</v>
      </c>
      <c r="M1131" s="33">
        <f>MA1SONY[[#This Row],[Abs Erorr 2]]/MA1SONY[[#This Row],[Adj Close]]</f>
        <v>3.3582022813154064E-4</v>
      </c>
      <c r="N1131" s="31">
        <f t="shared" si="89"/>
        <v>180.65134999999998</v>
      </c>
      <c r="O1131" s="35">
        <f>MA1SONY[[#This Row],[Adj Close]]-MA1SONY[[#This Row],[6-MA]]</f>
        <v>1.9860500000000343</v>
      </c>
      <c r="P1131" s="18">
        <f>(MA1SONY[[#This Row],[Adj Close]]-N1131)^2</f>
        <v>3.9443946025001364</v>
      </c>
      <c r="Q1131" s="18">
        <f>ABS(MA1SONY[[#This Row],[Erorr 3]])</f>
        <v>1.9860500000000343</v>
      </c>
      <c r="R1131" s="36">
        <f>MA1SONY[[#This Row],[Abs Erorr 3]]/MA1SONY[[#This Row],[Adj Close]]</f>
        <v>1.0874278762181427E-2</v>
      </c>
    </row>
    <row r="1132" spans="2:18">
      <c r="B1132" s="26">
        <v>45425.291666666664</v>
      </c>
      <c r="C1132" s="22">
        <v>185.86019999999999</v>
      </c>
      <c r="D1132" s="31">
        <f t="shared" si="86"/>
        <v>182.63740000000001</v>
      </c>
      <c r="E1132" s="32">
        <f>MA1SONY[[#This Row],[Adj Close]]-MA1SONY[[#This Row],[Naive Trend ]]</f>
        <v>3.2227999999999781</v>
      </c>
      <c r="F1132" s="22">
        <f t="shared" si="85"/>
        <v>10.386439839999859</v>
      </c>
      <c r="G1132" s="22">
        <f>ABS(MA1SONY[[#This Row],[Erorr 1]])</f>
        <v>3.2227999999999781</v>
      </c>
      <c r="H1132" s="33">
        <f>MA1SONY[[#This Row],[Abs Erorr 1]]/MA1SONY[[#This Row],[Adj Close]]</f>
        <v>1.7339914624002226E-2</v>
      </c>
      <c r="I1132" s="31">
        <f t="shared" si="88"/>
        <v>182.87440000000001</v>
      </c>
      <c r="J1132" s="34">
        <f>(MA1SONY[[#This Row],[Adj Close]]-MA1SONY[[#This Row],[3-MA]])</f>
        <v>2.9857999999999834</v>
      </c>
      <c r="K1132" s="18">
        <f t="shared" si="87"/>
        <v>8.9150016399999004</v>
      </c>
      <c r="L1132" s="18">
        <f>ABS(MA1SONY[[#This Row],[Erorr 2]])</f>
        <v>2.9857999999999834</v>
      </c>
      <c r="M1132" s="33">
        <f>MA1SONY[[#This Row],[Abs Erorr 2]]/MA1SONY[[#This Row],[Adj Close]]</f>
        <v>1.6064762654941635E-2</v>
      </c>
      <c r="N1132" s="31">
        <f t="shared" si="89"/>
        <v>182.35654999999997</v>
      </c>
      <c r="O1132" s="35">
        <f>MA1SONY[[#This Row],[Adj Close]]-MA1SONY[[#This Row],[6-MA]]</f>
        <v>3.5036500000000217</v>
      </c>
      <c r="P1132" s="18">
        <f>(MA1SONY[[#This Row],[Adj Close]]-N1132)^2</f>
        <v>12.275563322500153</v>
      </c>
      <c r="Q1132" s="18">
        <f>ABS(MA1SONY[[#This Row],[Erorr 3]])</f>
        <v>3.5036500000000217</v>
      </c>
      <c r="R1132" s="36">
        <f>MA1SONY[[#This Row],[Abs Erorr 3]]/MA1SONY[[#This Row],[Adj Close]]</f>
        <v>1.8850996609279566E-2</v>
      </c>
    </row>
    <row r="1133" spans="2:18">
      <c r="B1133" s="26">
        <v>45426.291666666664</v>
      </c>
      <c r="C1133" s="22">
        <v>187.0076</v>
      </c>
      <c r="D1133" s="31">
        <f t="shared" si="86"/>
        <v>185.86019999999999</v>
      </c>
      <c r="E1133" s="32">
        <f>MA1SONY[[#This Row],[Adj Close]]-MA1SONY[[#This Row],[Naive Trend ]]</f>
        <v>1.1474000000000046</v>
      </c>
      <c r="F1133" s="22">
        <f t="shared" si="85"/>
        <v>1.3165267600000106</v>
      </c>
      <c r="G1133" s="22">
        <f>ABS(MA1SONY[[#This Row],[Erorr 1]])</f>
        <v>1.1474000000000046</v>
      </c>
      <c r="H1133" s="33">
        <f>MA1SONY[[#This Row],[Abs Erorr 1]]/MA1SONY[[#This Row],[Adj Close]]</f>
        <v>6.1355795165544324E-3</v>
      </c>
      <c r="I1133" s="31">
        <f t="shared" si="88"/>
        <v>184.13406666666666</v>
      </c>
      <c r="J1133" s="34">
        <f>(MA1SONY[[#This Row],[Adj Close]]-MA1SONY[[#This Row],[3-MA]])</f>
        <v>2.8735333333333415</v>
      </c>
      <c r="K1133" s="18">
        <f t="shared" si="87"/>
        <v>8.257193817777825</v>
      </c>
      <c r="L1133" s="18">
        <f>ABS(MA1SONY[[#This Row],[Erorr 2]])</f>
        <v>2.8735333333333415</v>
      </c>
      <c r="M1133" s="33">
        <f>MA1SONY[[#This Row],[Abs Erorr 2]]/MA1SONY[[#This Row],[Adj Close]]</f>
        <v>1.5365863918543105E-2</v>
      </c>
      <c r="N1133" s="31">
        <f t="shared" si="89"/>
        <v>182.88011666666668</v>
      </c>
      <c r="O1133" s="35">
        <f>MA1SONY[[#This Row],[Adj Close]]-MA1SONY[[#This Row],[6-MA]]</f>
        <v>4.1274833333333163</v>
      </c>
      <c r="P1133" s="18">
        <f>(MA1SONY[[#This Row],[Adj Close]]-N1133)^2</f>
        <v>17.036118666944304</v>
      </c>
      <c r="Q1133" s="18">
        <f>ABS(MA1SONY[[#This Row],[Erorr 3]])</f>
        <v>4.1274833333333163</v>
      </c>
      <c r="R1133" s="36">
        <f>MA1SONY[[#This Row],[Abs Erorr 3]]/MA1SONY[[#This Row],[Adj Close]]</f>
        <v>2.2071206375213179E-2</v>
      </c>
    </row>
    <row r="1134" spans="2:18">
      <c r="B1134" s="26">
        <v>45427.291666666664</v>
      </c>
      <c r="C1134" s="22">
        <v>189.29239999999999</v>
      </c>
      <c r="D1134" s="31">
        <f t="shared" si="86"/>
        <v>187.0076</v>
      </c>
      <c r="E1134" s="32">
        <f>MA1SONY[[#This Row],[Adj Close]]-MA1SONY[[#This Row],[Naive Trend ]]</f>
        <v>2.28479999999999</v>
      </c>
      <c r="F1134" s="22">
        <f t="shared" si="85"/>
        <v>5.2203110399999542</v>
      </c>
      <c r="G1134" s="22">
        <f>ABS(MA1SONY[[#This Row],[Erorr 1]])</f>
        <v>2.28479999999999</v>
      </c>
      <c r="H1134" s="33">
        <f>MA1SONY[[#This Row],[Abs Erorr 1]]/MA1SONY[[#This Row],[Adj Close]]</f>
        <v>1.2070215180324145E-2</v>
      </c>
      <c r="I1134" s="31">
        <f t="shared" si="88"/>
        <v>185.16840000000002</v>
      </c>
      <c r="J1134" s="34">
        <f>(MA1SONY[[#This Row],[Adj Close]]-MA1SONY[[#This Row],[3-MA]])</f>
        <v>4.1239999999999668</v>
      </c>
      <c r="K1134" s="18">
        <f t="shared" si="87"/>
        <v>17.007375999999727</v>
      </c>
      <c r="L1134" s="18">
        <f>ABS(MA1SONY[[#This Row],[Erorr 2]])</f>
        <v>4.1239999999999668</v>
      </c>
      <c r="M1134" s="33">
        <f>MA1SONY[[#This Row],[Abs Erorr 2]]/MA1SONY[[#This Row],[Adj Close]]</f>
        <v>2.1786400299219445E-2</v>
      </c>
      <c r="N1134" s="31">
        <f t="shared" si="89"/>
        <v>183.87223333333336</v>
      </c>
      <c r="O1134" s="35">
        <f>MA1SONY[[#This Row],[Adj Close]]-MA1SONY[[#This Row],[6-MA]]</f>
        <v>5.4201666666666313</v>
      </c>
      <c r="P1134" s="18">
        <f>(MA1SONY[[#This Row],[Adj Close]]-N1134)^2</f>
        <v>29.37820669444406</v>
      </c>
      <c r="Q1134" s="18">
        <f>ABS(MA1SONY[[#This Row],[Erorr 3]])</f>
        <v>5.4201666666666313</v>
      </c>
      <c r="R1134" s="36">
        <f>MA1SONY[[#This Row],[Abs Erorr 3]]/MA1SONY[[#This Row],[Adj Close]]</f>
        <v>2.8633831398759968E-2</v>
      </c>
    </row>
    <row r="1135" spans="2:18">
      <c r="B1135" s="26">
        <v>45428.291666666664</v>
      </c>
      <c r="C1135" s="22">
        <v>189.41210000000001</v>
      </c>
      <c r="D1135" s="31">
        <f t="shared" si="86"/>
        <v>189.29239999999999</v>
      </c>
      <c r="E1135" s="32">
        <f>MA1SONY[[#This Row],[Adj Close]]-MA1SONY[[#This Row],[Naive Trend ]]</f>
        <v>0.11970000000002301</v>
      </c>
      <c r="F1135" s="22">
        <f t="shared" si="85"/>
        <v>1.4328090000005509E-2</v>
      </c>
      <c r="G1135" s="22">
        <f>ABS(MA1SONY[[#This Row],[Erorr 1]])</f>
        <v>0.11970000000002301</v>
      </c>
      <c r="H1135" s="33">
        <f>MA1SONY[[#This Row],[Abs Erorr 1]]/MA1SONY[[#This Row],[Adj Close]]</f>
        <v>6.3195540306043281E-4</v>
      </c>
      <c r="I1135" s="31">
        <f t="shared" si="88"/>
        <v>187.38673333333335</v>
      </c>
      <c r="J1135" s="34">
        <f>(MA1SONY[[#This Row],[Adj Close]]-MA1SONY[[#This Row],[3-MA]])</f>
        <v>2.0253666666666561</v>
      </c>
      <c r="K1135" s="18">
        <f t="shared" si="87"/>
        <v>4.102110134444402</v>
      </c>
      <c r="L1135" s="18">
        <f>ABS(MA1SONY[[#This Row],[Erorr 2]])</f>
        <v>2.0253666666666561</v>
      </c>
      <c r="M1135" s="33">
        <f>MA1SONY[[#This Row],[Abs Erorr 2]]/MA1SONY[[#This Row],[Adj Close]]</f>
        <v>1.0692910678180834E-2</v>
      </c>
      <c r="N1135" s="31">
        <f t="shared" si="89"/>
        <v>185.13056666666668</v>
      </c>
      <c r="O1135" s="35">
        <f>MA1SONY[[#This Row],[Adj Close]]-MA1SONY[[#This Row],[6-MA]]</f>
        <v>4.2815333333333285</v>
      </c>
      <c r="P1135" s="18">
        <f>(MA1SONY[[#This Row],[Adj Close]]-N1135)^2</f>
        <v>18.331527684444403</v>
      </c>
      <c r="Q1135" s="18">
        <f>ABS(MA1SONY[[#This Row],[Erorr 3]])</f>
        <v>4.2815333333333285</v>
      </c>
      <c r="R1135" s="36">
        <f>MA1SONY[[#This Row],[Abs Erorr 3]]/MA1SONY[[#This Row],[Adj Close]]</f>
        <v>2.2604328516147219E-2</v>
      </c>
    </row>
    <row r="1136" spans="2:18">
      <c r="B1136" s="26">
        <v>45429.291666666664</v>
      </c>
      <c r="C1136" s="22">
        <v>189.44210000000001</v>
      </c>
      <c r="D1136" s="31">
        <f t="shared" si="86"/>
        <v>189.41210000000001</v>
      </c>
      <c r="E1136" s="32">
        <f>MA1SONY[[#This Row],[Adj Close]]-MA1SONY[[#This Row],[Naive Trend ]]</f>
        <v>3.0000000000001137E-2</v>
      </c>
      <c r="F1136" s="22">
        <f t="shared" si="85"/>
        <v>9.0000000000006817E-4</v>
      </c>
      <c r="G1136" s="22">
        <f>ABS(MA1SONY[[#This Row],[Erorr 1]])</f>
        <v>3.0000000000001137E-2</v>
      </c>
      <c r="H1136" s="33">
        <f>MA1SONY[[#This Row],[Abs Erorr 1]]/MA1SONY[[#This Row],[Adj Close]]</f>
        <v>1.5835973102072418E-4</v>
      </c>
      <c r="I1136" s="31">
        <f t="shared" si="88"/>
        <v>188.57069999999999</v>
      </c>
      <c r="J1136" s="34">
        <f>(MA1SONY[[#This Row],[Adj Close]]-MA1SONY[[#This Row],[3-MA]])</f>
        <v>0.8714000000000226</v>
      </c>
      <c r="K1136" s="18">
        <f t="shared" si="87"/>
        <v>0.75933796000003939</v>
      </c>
      <c r="L1136" s="18">
        <f>ABS(MA1SONY[[#This Row],[Erorr 2]])</f>
        <v>0.8714000000000226</v>
      </c>
      <c r="M1136" s="33">
        <f>MA1SONY[[#This Row],[Abs Erorr 2]]/MA1SONY[[#This Row],[Adj Close]]</f>
        <v>4.5998223203819136E-3</v>
      </c>
      <c r="N1136" s="31">
        <f t="shared" si="89"/>
        <v>186.35238333333334</v>
      </c>
      <c r="O1136" s="35">
        <f>MA1SONY[[#This Row],[Adj Close]]-MA1SONY[[#This Row],[6-MA]]</f>
        <v>3.0897166666666749</v>
      </c>
      <c r="P1136" s="18">
        <f>(MA1SONY[[#This Row],[Adj Close]]-N1136)^2</f>
        <v>9.5463490802778281</v>
      </c>
      <c r="Q1136" s="18">
        <f>ABS(MA1SONY[[#This Row],[Erorr 3]])</f>
        <v>3.0897166666666749</v>
      </c>
      <c r="R1136" s="36">
        <f>MA1SONY[[#This Row],[Abs Erorr 3]]/MA1SONY[[#This Row],[Adj Close]]</f>
        <v>1.6309556675452155E-2</v>
      </c>
    </row>
    <row r="1137" spans="2:18">
      <c r="B1137" s="26">
        <v>45432.291666666664</v>
      </c>
      <c r="C1137" s="22">
        <v>190.60939999999999</v>
      </c>
      <c r="D1137" s="31">
        <f t="shared" si="86"/>
        <v>189.44210000000001</v>
      </c>
      <c r="E1137" s="32">
        <f>MA1SONY[[#This Row],[Adj Close]]-MA1SONY[[#This Row],[Naive Trend ]]</f>
        <v>1.1672999999999831</v>
      </c>
      <c r="F1137" s="22">
        <f t="shared" si="85"/>
        <v>1.3625892899999605</v>
      </c>
      <c r="G1137" s="22">
        <f>ABS(MA1SONY[[#This Row],[Erorr 1]])</f>
        <v>1.1672999999999831</v>
      </c>
      <c r="H1137" s="33">
        <f>MA1SONY[[#This Row],[Abs Erorr 1]]/MA1SONY[[#This Row],[Adj Close]]</f>
        <v>6.1240421511215247E-3</v>
      </c>
      <c r="I1137" s="31">
        <f t="shared" si="88"/>
        <v>189.38220000000001</v>
      </c>
      <c r="J1137" s="34">
        <f>(MA1SONY[[#This Row],[Adj Close]]-MA1SONY[[#This Row],[3-MA]])</f>
        <v>1.2271999999999821</v>
      </c>
      <c r="K1137" s="18">
        <f t="shared" si="87"/>
        <v>1.506019839999956</v>
      </c>
      <c r="L1137" s="18">
        <f>ABS(MA1SONY[[#This Row],[Erorr 2]])</f>
        <v>1.2271999999999821</v>
      </c>
      <c r="M1137" s="33">
        <f>MA1SONY[[#This Row],[Abs Erorr 2]]/MA1SONY[[#This Row],[Adj Close]]</f>
        <v>6.4382973767294904E-3</v>
      </c>
      <c r="N1137" s="31">
        <f t="shared" si="89"/>
        <v>187.27530000000002</v>
      </c>
      <c r="O1137" s="35">
        <f>MA1SONY[[#This Row],[Adj Close]]-MA1SONY[[#This Row],[6-MA]]</f>
        <v>3.3340999999999781</v>
      </c>
      <c r="P1137" s="18">
        <f>(MA1SONY[[#This Row],[Adj Close]]-N1137)^2</f>
        <v>11.116222809999854</v>
      </c>
      <c r="Q1137" s="18">
        <f>ABS(MA1SONY[[#This Row],[Erorr 3]])</f>
        <v>3.3340999999999781</v>
      </c>
      <c r="R1137" s="36">
        <f>MA1SONY[[#This Row],[Abs Erorr 3]]/MA1SONY[[#This Row],[Adj Close]]</f>
        <v>1.7491792115184132E-2</v>
      </c>
    </row>
    <row r="1138" spans="2:18">
      <c r="B1138" s="26">
        <v>45433.291666666664</v>
      </c>
      <c r="C1138" s="22">
        <v>191.91650000000001</v>
      </c>
      <c r="D1138" s="31">
        <f t="shared" si="86"/>
        <v>190.60939999999999</v>
      </c>
      <c r="E1138" s="32">
        <f>MA1SONY[[#This Row],[Adj Close]]-MA1SONY[[#This Row],[Naive Trend ]]</f>
        <v>1.3071000000000197</v>
      </c>
      <c r="F1138" s="22">
        <f t="shared" si="85"/>
        <v>1.7085104100000514</v>
      </c>
      <c r="G1138" s="22">
        <f>ABS(MA1SONY[[#This Row],[Erorr 1]])</f>
        <v>1.3071000000000197</v>
      </c>
      <c r="H1138" s="33">
        <f>MA1SONY[[#This Row],[Abs Erorr 1]]/MA1SONY[[#This Row],[Adj Close]]</f>
        <v>6.8107744774421148E-3</v>
      </c>
      <c r="I1138" s="31">
        <f t="shared" si="88"/>
        <v>189.8212</v>
      </c>
      <c r="J1138" s="34">
        <f>(MA1SONY[[#This Row],[Adj Close]]-MA1SONY[[#This Row],[3-MA]])</f>
        <v>2.0953000000000088</v>
      </c>
      <c r="K1138" s="18">
        <f t="shared" si="87"/>
        <v>4.3902820900000368</v>
      </c>
      <c r="L1138" s="18">
        <f>ABS(MA1SONY[[#This Row],[Erorr 2]])</f>
        <v>2.0953000000000088</v>
      </c>
      <c r="M1138" s="33">
        <f>MA1SONY[[#This Row],[Abs Erorr 2]]/MA1SONY[[#This Row],[Adj Close]]</f>
        <v>1.0917768925548396E-2</v>
      </c>
      <c r="N1138" s="31">
        <f t="shared" si="89"/>
        <v>188.60396666666668</v>
      </c>
      <c r="O1138" s="35">
        <f>MA1SONY[[#This Row],[Adj Close]]-MA1SONY[[#This Row],[6-MA]]</f>
        <v>3.3125333333333344</v>
      </c>
      <c r="P1138" s="18">
        <f>(MA1SONY[[#This Row],[Adj Close]]-N1138)^2</f>
        <v>10.972877084444452</v>
      </c>
      <c r="Q1138" s="18">
        <f>ABS(MA1SONY[[#This Row],[Erorr 3]])</f>
        <v>3.3125333333333344</v>
      </c>
      <c r="R1138" s="36">
        <f>MA1SONY[[#This Row],[Abs Erorr 3]]/MA1SONY[[#This Row],[Adj Close]]</f>
        <v>1.7260284203460017E-2</v>
      </c>
    </row>
    <row r="1139" spans="2:18">
      <c r="B1139" s="26">
        <v>45434.291666666664</v>
      </c>
      <c r="C1139" s="22">
        <v>190.46969999999999</v>
      </c>
      <c r="D1139" s="31">
        <f t="shared" si="86"/>
        <v>191.91650000000001</v>
      </c>
      <c r="E1139" s="32">
        <f>MA1SONY[[#This Row],[Adj Close]]-MA1SONY[[#This Row],[Naive Trend ]]</f>
        <v>-1.4468000000000245</v>
      </c>
      <c r="F1139" s="22">
        <f t="shared" si="85"/>
        <v>2.0932302400000711</v>
      </c>
      <c r="G1139" s="22">
        <f>ABS(MA1SONY[[#This Row],[Erorr 1]])</f>
        <v>1.4468000000000245</v>
      </c>
      <c r="H1139" s="33">
        <f>MA1SONY[[#This Row],[Abs Erorr 1]]/MA1SONY[[#This Row],[Adj Close]]</f>
        <v>7.5959588322973394E-3</v>
      </c>
      <c r="I1139" s="31">
        <f t="shared" si="88"/>
        <v>190.65600000000003</v>
      </c>
      <c r="J1139" s="34">
        <f>(MA1SONY[[#This Row],[Adj Close]]-MA1SONY[[#This Row],[3-MA]])</f>
        <v>-0.18630000000004543</v>
      </c>
      <c r="K1139" s="18">
        <f t="shared" si="87"/>
        <v>3.470769000001693E-2</v>
      </c>
      <c r="L1139" s="18">
        <f>ABS(MA1SONY[[#This Row],[Erorr 2]])</f>
        <v>0.18630000000004543</v>
      </c>
      <c r="M1139" s="33">
        <f>MA1SONY[[#This Row],[Abs Erorr 2]]/MA1SONY[[#This Row],[Adj Close]]</f>
        <v>9.7810832904155062E-4</v>
      </c>
      <c r="N1139" s="31">
        <f t="shared" si="89"/>
        <v>189.61335</v>
      </c>
      <c r="O1139" s="35">
        <f>MA1SONY[[#This Row],[Adj Close]]-MA1SONY[[#This Row],[6-MA]]</f>
        <v>0.85634999999999195</v>
      </c>
      <c r="P1139" s="18">
        <f>(MA1SONY[[#This Row],[Adj Close]]-N1139)^2</f>
        <v>0.73333532249998623</v>
      </c>
      <c r="Q1139" s="18">
        <f>ABS(MA1SONY[[#This Row],[Erorr 3]])</f>
        <v>0.85634999999999195</v>
      </c>
      <c r="R1139" s="36">
        <f>MA1SONY[[#This Row],[Abs Erorr 3]]/MA1SONY[[#This Row],[Adj Close]]</f>
        <v>4.4959907008830903E-3</v>
      </c>
    </row>
    <row r="1140" spans="2:18">
      <c r="B1140" s="26">
        <v>45435.291666666664</v>
      </c>
      <c r="C1140" s="22">
        <v>186.4588</v>
      </c>
      <c r="D1140" s="31">
        <f t="shared" si="86"/>
        <v>190.46969999999999</v>
      </c>
      <c r="E1140" s="32">
        <f>MA1SONY[[#This Row],[Adj Close]]-MA1SONY[[#This Row],[Naive Trend ]]</f>
        <v>-4.0108999999999924</v>
      </c>
      <c r="F1140" s="22">
        <f t="shared" si="85"/>
        <v>16.087318809999939</v>
      </c>
      <c r="G1140" s="22">
        <f>ABS(MA1SONY[[#This Row],[Erorr 1]])</f>
        <v>4.0108999999999924</v>
      </c>
      <c r="H1140" s="33">
        <f>MA1SONY[[#This Row],[Abs Erorr 1]]/MA1SONY[[#This Row],[Adj Close]]</f>
        <v>2.1510918229657127E-2</v>
      </c>
      <c r="I1140" s="31">
        <f t="shared" si="88"/>
        <v>190.99853333333331</v>
      </c>
      <c r="J1140" s="34">
        <f>(MA1SONY[[#This Row],[Adj Close]]-MA1SONY[[#This Row],[3-MA]])</f>
        <v>-4.5397333333333165</v>
      </c>
      <c r="K1140" s="18">
        <f t="shared" si="87"/>
        <v>20.609178737777626</v>
      </c>
      <c r="L1140" s="18">
        <f>ABS(MA1SONY[[#This Row],[Erorr 2]])</f>
        <v>4.5397333333333165</v>
      </c>
      <c r="M1140" s="33">
        <f>MA1SONY[[#This Row],[Abs Erorr 2]]/MA1SONY[[#This Row],[Adj Close]]</f>
        <v>2.4347112248568139E-2</v>
      </c>
      <c r="N1140" s="31">
        <f t="shared" si="89"/>
        <v>190.1903666666667</v>
      </c>
      <c r="O1140" s="35">
        <f>MA1SONY[[#This Row],[Adj Close]]-MA1SONY[[#This Row],[6-MA]]</f>
        <v>-3.7315666666667084</v>
      </c>
      <c r="P1140" s="18">
        <f>(MA1SONY[[#This Row],[Adj Close]]-N1140)^2</f>
        <v>13.924589787778089</v>
      </c>
      <c r="Q1140" s="18">
        <f>ABS(MA1SONY[[#This Row],[Erorr 3]])</f>
        <v>3.7315666666667084</v>
      </c>
      <c r="R1140" s="36">
        <f>MA1SONY[[#This Row],[Abs Erorr 3]]/MA1SONY[[#This Row],[Adj Close]]</f>
        <v>2.0012821420424827E-2</v>
      </c>
    </row>
    <row r="1141" spans="2:18">
      <c r="B1141" s="26">
        <v>45436.291666666664</v>
      </c>
      <c r="C1141" s="22">
        <v>189.55179999999999</v>
      </c>
      <c r="D1141" s="31">
        <f t="shared" si="86"/>
        <v>186.4588</v>
      </c>
      <c r="E1141" s="32">
        <f>MA1SONY[[#This Row],[Adj Close]]-MA1SONY[[#This Row],[Naive Trend ]]</f>
        <v>3.0929999999999893</v>
      </c>
      <c r="F1141" s="22">
        <f t="shared" si="85"/>
        <v>9.5666489999999342</v>
      </c>
      <c r="G1141" s="22">
        <f>ABS(MA1SONY[[#This Row],[Erorr 1]])</f>
        <v>3.0929999999999893</v>
      </c>
      <c r="H1141" s="33">
        <f>MA1SONY[[#This Row],[Abs Erorr 1]]/MA1SONY[[#This Row],[Adj Close]]</f>
        <v>1.6317439349032768E-2</v>
      </c>
      <c r="I1141" s="31">
        <f t="shared" si="88"/>
        <v>189.61500000000001</v>
      </c>
      <c r="J1141" s="34">
        <f>(MA1SONY[[#This Row],[Adj Close]]-MA1SONY[[#This Row],[3-MA]])</f>
        <v>-6.3200000000023238E-2</v>
      </c>
      <c r="K1141" s="18">
        <f t="shared" si="87"/>
        <v>3.9942400000029374E-3</v>
      </c>
      <c r="L1141" s="18">
        <f>ABS(MA1SONY[[#This Row],[Erorr 2]])</f>
        <v>6.3200000000023238E-2</v>
      </c>
      <c r="M1141" s="33">
        <f>MA1SONY[[#This Row],[Abs Erorr 2]]/MA1SONY[[#This Row],[Adj Close]]</f>
        <v>3.3341809468453076E-4</v>
      </c>
      <c r="N1141" s="31">
        <f t="shared" si="89"/>
        <v>189.71810000000002</v>
      </c>
      <c r="O1141" s="35">
        <f>MA1SONY[[#This Row],[Adj Close]]-MA1SONY[[#This Row],[6-MA]]</f>
        <v>-0.1663000000000352</v>
      </c>
      <c r="P1141" s="18">
        <f>(MA1SONY[[#This Row],[Adj Close]]-N1141)^2</f>
        <v>2.7655690000011706E-2</v>
      </c>
      <c r="Q1141" s="18">
        <f>ABS(MA1SONY[[#This Row],[Erorr 3]])</f>
        <v>0.1663000000000352</v>
      </c>
      <c r="R1141" s="36">
        <f>MA1SONY[[#This Row],[Abs Erorr 3]]/MA1SONY[[#This Row],[Adj Close]]</f>
        <v>8.7733273965235475E-4</v>
      </c>
    </row>
    <row r="1142" spans="2:18">
      <c r="B1142" s="26">
        <v>45440.291666666664</v>
      </c>
      <c r="C1142" s="22">
        <v>189.56180000000001</v>
      </c>
      <c r="D1142" s="31">
        <f t="shared" si="86"/>
        <v>189.55179999999999</v>
      </c>
      <c r="E1142" s="32">
        <f>MA1SONY[[#This Row],[Adj Close]]-MA1SONY[[#This Row],[Naive Trend ]]</f>
        <v>1.0000000000019327E-2</v>
      </c>
      <c r="F1142" s="22">
        <f t="shared" si="85"/>
        <v>1.0000000000038654E-4</v>
      </c>
      <c r="G1142" s="22">
        <f>ABS(MA1SONY[[#This Row],[Erorr 1]])</f>
        <v>1.0000000000019327E-2</v>
      </c>
      <c r="H1142" s="33">
        <f>MA1SONY[[#This Row],[Abs Erorr 1]]/MA1SONY[[#This Row],[Adj Close]]</f>
        <v>5.2753244588410358E-5</v>
      </c>
      <c r="I1142" s="31">
        <f t="shared" si="88"/>
        <v>188.82676666666666</v>
      </c>
      <c r="J1142" s="34">
        <f>(MA1SONY[[#This Row],[Adj Close]]-MA1SONY[[#This Row],[3-MA]])</f>
        <v>0.73503333333334808</v>
      </c>
      <c r="K1142" s="18">
        <f t="shared" si="87"/>
        <v>0.54027400111113277</v>
      </c>
      <c r="L1142" s="18">
        <f>ABS(MA1SONY[[#This Row],[Erorr 2]])</f>
        <v>0.73503333333334808</v>
      </c>
      <c r="M1142" s="33">
        <f>MA1SONY[[#This Row],[Abs Erorr 2]]/MA1SONY[[#This Row],[Adj Close]]</f>
        <v>3.8775393213893732E-3</v>
      </c>
      <c r="N1142" s="31">
        <f t="shared" si="89"/>
        <v>189.74138333333335</v>
      </c>
      <c r="O1142" s="35">
        <f>MA1SONY[[#This Row],[Adj Close]]-MA1SONY[[#This Row],[6-MA]]</f>
        <v>-0.17958333333334053</v>
      </c>
      <c r="P1142" s="18">
        <f>(MA1SONY[[#This Row],[Adj Close]]-N1142)^2</f>
        <v>3.2250173611113694E-2</v>
      </c>
      <c r="Q1142" s="18">
        <f>ABS(MA1SONY[[#This Row],[Erorr 3]])</f>
        <v>0.17958333333334053</v>
      </c>
      <c r="R1142" s="36">
        <f>MA1SONY[[#This Row],[Abs Erorr 3]]/MA1SONY[[#This Row],[Adj Close]]</f>
        <v>9.4736035073174308E-4</v>
      </c>
    </row>
    <row r="1143" spans="2:18">
      <c r="B1143" s="26">
        <v>45441.291666666664</v>
      </c>
      <c r="C1143" s="22">
        <v>189.86109999999999</v>
      </c>
      <c r="D1143" s="31">
        <f t="shared" si="86"/>
        <v>189.56180000000001</v>
      </c>
      <c r="E1143" s="32">
        <f>MA1SONY[[#This Row],[Adj Close]]-MA1SONY[[#This Row],[Naive Trend ]]</f>
        <v>0.29929999999998813</v>
      </c>
      <c r="F1143" s="22">
        <f t="shared" si="85"/>
        <v>8.9580489999992893E-2</v>
      </c>
      <c r="G1143" s="22">
        <f>ABS(MA1SONY[[#This Row],[Erorr 1]])</f>
        <v>0.29929999999998813</v>
      </c>
      <c r="H1143" s="33">
        <f>MA1SONY[[#This Row],[Abs Erorr 1]]/MA1SONY[[#This Row],[Adj Close]]</f>
        <v>1.576415600668005E-3</v>
      </c>
      <c r="I1143" s="31">
        <f t="shared" si="88"/>
        <v>188.52413333333334</v>
      </c>
      <c r="J1143" s="34">
        <f>(MA1SONY[[#This Row],[Adj Close]]-MA1SONY[[#This Row],[3-MA]])</f>
        <v>1.3369666666666546</v>
      </c>
      <c r="K1143" s="18">
        <f t="shared" si="87"/>
        <v>1.7874798677777457</v>
      </c>
      <c r="L1143" s="18">
        <f>ABS(MA1SONY[[#This Row],[Erorr 2]])</f>
        <v>1.3369666666666546</v>
      </c>
      <c r="M1143" s="33">
        <f>MA1SONY[[#This Row],[Abs Erorr 2]]/MA1SONY[[#This Row],[Adj Close]]</f>
        <v>7.0418146037637764E-3</v>
      </c>
      <c r="N1143" s="31">
        <f t="shared" si="89"/>
        <v>189.76133333333334</v>
      </c>
      <c r="O1143" s="35">
        <f>MA1SONY[[#This Row],[Adj Close]]-MA1SONY[[#This Row],[6-MA]]</f>
        <v>9.9766666666653236E-2</v>
      </c>
      <c r="P1143" s="18">
        <f>(MA1SONY[[#This Row],[Adj Close]]-N1143)^2</f>
        <v>9.9533877777750988E-3</v>
      </c>
      <c r="Q1143" s="18">
        <f>ABS(MA1SONY[[#This Row],[Erorr 3]])</f>
        <v>9.9766666666653236E-2</v>
      </c>
      <c r="R1143" s="36">
        <f>MA1SONY[[#This Row],[Abs Erorr 3]]/MA1SONY[[#This Row],[Adj Close]]</f>
        <v>5.2547186688928508E-4</v>
      </c>
    </row>
    <row r="1144" spans="2:18">
      <c r="B1144" s="26">
        <v>45442.291666666664</v>
      </c>
      <c r="C1144" s="22">
        <v>190.85890000000001</v>
      </c>
      <c r="D1144" s="31">
        <f t="shared" si="86"/>
        <v>189.86109999999999</v>
      </c>
      <c r="E1144" s="32">
        <f>MA1SONY[[#This Row],[Adj Close]]-MA1SONY[[#This Row],[Naive Trend ]]</f>
        <v>0.99780000000001223</v>
      </c>
      <c r="F1144" s="22">
        <f t="shared" si="85"/>
        <v>0.99560484000002436</v>
      </c>
      <c r="G1144" s="22">
        <f>ABS(MA1SONY[[#This Row],[Erorr 1]])</f>
        <v>0.99780000000001223</v>
      </c>
      <c r="H1144" s="33">
        <f>MA1SONY[[#This Row],[Abs Erorr 1]]/MA1SONY[[#This Row],[Adj Close]]</f>
        <v>5.2279458804384404E-3</v>
      </c>
      <c r="I1144" s="31">
        <f t="shared" si="88"/>
        <v>189.65823333333333</v>
      </c>
      <c r="J1144" s="34">
        <f>(MA1SONY[[#This Row],[Adj Close]]-MA1SONY[[#This Row],[3-MA]])</f>
        <v>1.2006666666666774</v>
      </c>
      <c r="K1144" s="18">
        <f t="shared" si="87"/>
        <v>1.4416004444444703</v>
      </c>
      <c r="L1144" s="18">
        <f>ABS(MA1SONY[[#This Row],[Erorr 2]])</f>
        <v>1.2006666666666774</v>
      </c>
      <c r="M1144" s="33">
        <f>MA1SONY[[#This Row],[Abs Erorr 2]]/MA1SONY[[#This Row],[Adj Close]]</f>
        <v>6.2908602463216407E-3</v>
      </c>
      <c r="N1144" s="31">
        <f t="shared" si="89"/>
        <v>189.63661666666667</v>
      </c>
      <c r="O1144" s="35">
        <f>MA1SONY[[#This Row],[Adj Close]]-MA1SONY[[#This Row],[6-MA]]</f>
        <v>1.2222833333333369</v>
      </c>
      <c r="P1144" s="18">
        <f>(MA1SONY[[#This Row],[Adj Close]]-N1144)^2</f>
        <v>1.4939765469444533</v>
      </c>
      <c r="Q1144" s="18">
        <f>ABS(MA1SONY[[#This Row],[Erorr 3]])</f>
        <v>1.2222833333333369</v>
      </c>
      <c r="R1144" s="36">
        <f>MA1SONY[[#This Row],[Abs Erorr 3]]/MA1SONY[[#This Row],[Adj Close]]</f>
        <v>6.4041201816280868E-3</v>
      </c>
    </row>
    <row r="1145" spans="2:18">
      <c r="B1145" s="26">
        <v>45443.291666666664</v>
      </c>
      <c r="C1145" s="22">
        <v>191.8167</v>
      </c>
      <c r="D1145" s="31">
        <f t="shared" si="86"/>
        <v>190.85890000000001</v>
      </c>
      <c r="E1145" s="32">
        <f>MA1SONY[[#This Row],[Adj Close]]-MA1SONY[[#This Row],[Naive Trend ]]</f>
        <v>0.95779999999999177</v>
      </c>
      <c r="F1145" s="22">
        <f t="shared" si="85"/>
        <v>0.91738083999998421</v>
      </c>
      <c r="G1145" s="22">
        <f>ABS(MA1SONY[[#This Row],[Erorr 1]])</f>
        <v>0.95779999999999177</v>
      </c>
      <c r="H1145" s="33">
        <f>MA1SONY[[#This Row],[Abs Erorr 1]]/MA1SONY[[#This Row],[Adj Close]]</f>
        <v>4.9933087160815076E-3</v>
      </c>
      <c r="I1145" s="31">
        <f t="shared" si="88"/>
        <v>190.09393333333333</v>
      </c>
      <c r="J1145" s="34">
        <f>(MA1SONY[[#This Row],[Adj Close]]-MA1SONY[[#This Row],[3-MA]])</f>
        <v>1.7227666666666721</v>
      </c>
      <c r="K1145" s="18">
        <f t="shared" si="87"/>
        <v>2.9679249877777965</v>
      </c>
      <c r="L1145" s="18">
        <f>ABS(MA1SONY[[#This Row],[Erorr 2]])</f>
        <v>1.7227666666666721</v>
      </c>
      <c r="M1145" s="33">
        <f>MA1SONY[[#This Row],[Abs Erorr 2]]/MA1SONY[[#This Row],[Adj Close]]</f>
        <v>8.9813174070175958E-3</v>
      </c>
      <c r="N1145" s="31">
        <f t="shared" si="89"/>
        <v>189.46034999999998</v>
      </c>
      <c r="O1145" s="35">
        <f>MA1SONY[[#This Row],[Adj Close]]-MA1SONY[[#This Row],[6-MA]]</f>
        <v>2.3563500000000204</v>
      </c>
      <c r="P1145" s="18">
        <f>(MA1SONY[[#This Row],[Adj Close]]-N1145)^2</f>
        <v>5.5523853225000961</v>
      </c>
      <c r="Q1145" s="18">
        <f>ABS(MA1SONY[[#This Row],[Erorr 3]])</f>
        <v>2.3563500000000204</v>
      </c>
      <c r="R1145" s="36">
        <f>MA1SONY[[#This Row],[Abs Erorr 3]]/MA1SONY[[#This Row],[Adj Close]]</f>
        <v>1.2284383997848052E-2</v>
      </c>
    </row>
    <row r="1146" spans="2:18">
      <c r="B1146" s="26">
        <v>45446.291666666664</v>
      </c>
      <c r="C1146" s="22">
        <v>193.59270000000001</v>
      </c>
      <c r="D1146" s="31">
        <f t="shared" si="86"/>
        <v>191.8167</v>
      </c>
      <c r="E1146" s="32">
        <f>MA1SONY[[#This Row],[Adj Close]]-MA1SONY[[#This Row],[Naive Trend ]]</f>
        <v>1.7760000000000105</v>
      </c>
      <c r="F1146" s="22">
        <f t="shared" si="85"/>
        <v>3.154176000000037</v>
      </c>
      <c r="G1146" s="22">
        <f>ABS(MA1SONY[[#This Row],[Erorr 1]])</f>
        <v>1.7760000000000105</v>
      </c>
      <c r="H1146" s="33">
        <f>MA1SONY[[#This Row],[Abs Erorr 1]]/MA1SONY[[#This Row],[Adj Close]]</f>
        <v>9.1738996356784657E-3</v>
      </c>
      <c r="I1146" s="31">
        <f t="shared" si="88"/>
        <v>190.84556666666666</v>
      </c>
      <c r="J1146" s="34">
        <f>(MA1SONY[[#This Row],[Adj Close]]-MA1SONY[[#This Row],[3-MA]])</f>
        <v>2.7471333333333519</v>
      </c>
      <c r="K1146" s="18">
        <f t="shared" si="87"/>
        <v>7.5467415511112126</v>
      </c>
      <c r="L1146" s="18">
        <f>ABS(MA1SONY[[#This Row],[Erorr 2]])</f>
        <v>2.7471333333333519</v>
      </c>
      <c r="M1146" s="33">
        <f>MA1SONY[[#This Row],[Abs Erorr 2]]/MA1SONY[[#This Row],[Adj Close]]</f>
        <v>1.4190273359136743E-2</v>
      </c>
      <c r="N1146" s="31">
        <f t="shared" si="89"/>
        <v>189.68485000000001</v>
      </c>
      <c r="O1146" s="35">
        <f>MA1SONY[[#This Row],[Adj Close]]-MA1SONY[[#This Row],[6-MA]]</f>
        <v>3.9078499999999963</v>
      </c>
      <c r="P1146" s="18">
        <f>(MA1SONY[[#This Row],[Adj Close]]-N1146)^2</f>
        <v>15.271291622499971</v>
      </c>
      <c r="Q1146" s="18">
        <f>ABS(MA1SONY[[#This Row],[Erorr 3]])</f>
        <v>3.9078499999999963</v>
      </c>
      <c r="R1146" s="36">
        <f>MA1SONY[[#This Row],[Abs Erorr 3]]/MA1SONY[[#This Row],[Adj Close]]</f>
        <v>2.0185936763111399E-2</v>
      </c>
    </row>
    <row r="1147" spans="2:18">
      <c r="B1147" s="26">
        <v>45447.291666666664</v>
      </c>
      <c r="C1147" s="22">
        <v>193.91200000000001</v>
      </c>
      <c r="D1147" s="31">
        <f t="shared" si="86"/>
        <v>193.59270000000001</v>
      </c>
      <c r="E1147" s="32">
        <f>MA1SONY[[#This Row],[Adj Close]]-MA1SONY[[#This Row],[Naive Trend ]]</f>
        <v>0.31929999999999836</v>
      </c>
      <c r="F1147" s="22">
        <f t="shared" si="85"/>
        <v>0.10195248999999895</v>
      </c>
      <c r="G1147" s="22">
        <f>ABS(MA1SONY[[#This Row],[Erorr 1]])</f>
        <v>0.31929999999999836</v>
      </c>
      <c r="H1147" s="33">
        <f>MA1SONY[[#This Row],[Abs Erorr 1]]/MA1SONY[[#This Row],[Adj Close]]</f>
        <v>1.6466232105284786E-3</v>
      </c>
      <c r="I1147" s="31">
        <f t="shared" si="88"/>
        <v>192.08943333333335</v>
      </c>
      <c r="J1147" s="34">
        <f>(MA1SONY[[#This Row],[Adj Close]]-MA1SONY[[#This Row],[3-MA]])</f>
        <v>1.8225666666666598</v>
      </c>
      <c r="K1147" s="18">
        <f t="shared" si="87"/>
        <v>3.3217492544444194</v>
      </c>
      <c r="L1147" s="18">
        <f>ABS(MA1SONY[[#This Row],[Erorr 2]])</f>
        <v>1.8225666666666598</v>
      </c>
      <c r="M1147" s="33">
        <f>MA1SONY[[#This Row],[Abs Erorr 2]]/MA1SONY[[#This Row],[Adj Close]]</f>
        <v>9.398936974847661E-3</v>
      </c>
      <c r="N1147" s="31">
        <f t="shared" si="89"/>
        <v>190.87383333333332</v>
      </c>
      <c r="O1147" s="35">
        <f>MA1SONY[[#This Row],[Adj Close]]-MA1SONY[[#This Row],[6-MA]]</f>
        <v>3.0381666666666831</v>
      </c>
      <c r="P1147" s="18">
        <f>(MA1SONY[[#This Row],[Adj Close]]-N1147)^2</f>
        <v>9.2304566944445448</v>
      </c>
      <c r="Q1147" s="18">
        <f>ABS(MA1SONY[[#This Row],[Erorr 3]])</f>
        <v>3.0381666666666831</v>
      </c>
      <c r="R1147" s="36">
        <f>MA1SONY[[#This Row],[Abs Erorr 3]]/MA1SONY[[#This Row],[Adj Close]]</f>
        <v>1.5667759946092472E-2</v>
      </c>
    </row>
    <row r="1148" spans="2:18">
      <c r="B1148" s="26">
        <v>45448.291666666664</v>
      </c>
      <c r="C1148" s="22">
        <v>195.42850000000001</v>
      </c>
      <c r="D1148" s="31">
        <f t="shared" si="86"/>
        <v>193.91200000000001</v>
      </c>
      <c r="E1148" s="32">
        <f>MA1SONY[[#This Row],[Adj Close]]-MA1SONY[[#This Row],[Naive Trend ]]</f>
        <v>1.5165000000000077</v>
      </c>
      <c r="F1148" s="22">
        <f t="shared" si="85"/>
        <v>2.2997722500000233</v>
      </c>
      <c r="G1148" s="22">
        <f>ABS(MA1SONY[[#This Row],[Erorr 1]])</f>
        <v>1.5165000000000077</v>
      </c>
      <c r="H1148" s="33">
        <f>MA1SONY[[#This Row],[Abs Erorr 1]]/MA1SONY[[#This Row],[Adj Close]]</f>
        <v>7.7598712572629252E-3</v>
      </c>
      <c r="I1148" s="31">
        <f t="shared" si="88"/>
        <v>193.10713333333334</v>
      </c>
      <c r="J1148" s="34">
        <f>(MA1SONY[[#This Row],[Adj Close]]-MA1SONY[[#This Row],[3-MA]])</f>
        <v>2.3213666666666768</v>
      </c>
      <c r="K1148" s="18">
        <f t="shared" si="87"/>
        <v>5.3887432011111578</v>
      </c>
      <c r="L1148" s="18">
        <f>ABS(MA1SONY[[#This Row],[Erorr 2]])</f>
        <v>2.3213666666666768</v>
      </c>
      <c r="M1148" s="33">
        <f>MA1SONY[[#This Row],[Abs Erorr 2]]/MA1SONY[[#This Row],[Adj Close]]</f>
        <v>1.18783425481272E-2</v>
      </c>
      <c r="N1148" s="31">
        <f t="shared" si="89"/>
        <v>191.60053333333335</v>
      </c>
      <c r="O1148" s="35">
        <f>MA1SONY[[#This Row],[Adj Close]]-MA1SONY[[#This Row],[6-MA]]</f>
        <v>3.8279666666666685</v>
      </c>
      <c r="P1148" s="18">
        <f>(MA1SONY[[#This Row],[Adj Close]]-N1148)^2</f>
        <v>14.653328801111126</v>
      </c>
      <c r="Q1148" s="18">
        <f>ABS(MA1SONY[[#This Row],[Erorr 3]])</f>
        <v>3.8279666666666685</v>
      </c>
      <c r="R1148" s="36">
        <f>MA1SONY[[#This Row],[Abs Erorr 3]]/MA1SONY[[#This Row],[Adj Close]]</f>
        <v>1.9587555892137884E-2</v>
      </c>
    </row>
    <row r="1149" spans="2:18">
      <c r="B1149" s="26">
        <v>45449.291666666664</v>
      </c>
      <c r="C1149" s="22">
        <v>194.04169999999999</v>
      </c>
      <c r="D1149" s="31">
        <f t="shared" si="86"/>
        <v>195.42850000000001</v>
      </c>
      <c r="E1149" s="32">
        <f>MA1SONY[[#This Row],[Adj Close]]-MA1SONY[[#This Row],[Naive Trend ]]</f>
        <v>-1.3868000000000222</v>
      </c>
      <c r="F1149" s="22">
        <f t="shared" si="85"/>
        <v>1.9232142400000616</v>
      </c>
      <c r="G1149" s="22">
        <f>ABS(MA1SONY[[#This Row],[Erorr 1]])</f>
        <v>1.3868000000000222</v>
      </c>
      <c r="H1149" s="33">
        <f>MA1SONY[[#This Row],[Abs Erorr 1]]/MA1SONY[[#This Row],[Adj Close]]</f>
        <v>7.146917389406619E-3</v>
      </c>
      <c r="I1149" s="31">
        <f t="shared" si="88"/>
        <v>194.31106666666668</v>
      </c>
      <c r="J1149" s="34">
        <f>(MA1SONY[[#This Row],[Adj Close]]-MA1SONY[[#This Row],[3-MA]])</f>
        <v>-0.2693666666666843</v>
      </c>
      <c r="K1149" s="18">
        <f t="shared" si="87"/>
        <v>7.2558401111120607E-2</v>
      </c>
      <c r="L1149" s="18">
        <f>ABS(MA1SONY[[#This Row],[Erorr 2]])</f>
        <v>0.2693666666666843</v>
      </c>
      <c r="M1149" s="33">
        <f>MA1SONY[[#This Row],[Abs Erorr 2]]/MA1SONY[[#This Row],[Adj Close]]</f>
        <v>1.3881895833044355E-3</v>
      </c>
      <c r="N1149" s="31">
        <f t="shared" si="89"/>
        <v>192.57831666666667</v>
      </c>
      <c r="O1149" s="35">
        <f>MA1SONY[[#This Row],[Adj Close]]-MA1SONY[[#This Row],[6-MA]]</f>
        <v>1.4633833333333257</v>
      </c>
      <c r="P1149" s="18">
        <f>(MA1SONY[[#This Row],[Adj Close]]-N1149)^2</f>
        <v>2.1414907802777554</v>
      </c>
      <c r="Q1149" s="18">
        <f>ABS(MA1SONY[[#This Row],[Erorr 3]])</f>
        <v>1.4633833333333257</v>
      </c>
      <c r="R1149" s="36">
        <f>MA1SONY[[#This Row],[Abs Erorr 3]]/MA1SONY[[#This Row],[Adj Close]]</f>
        <v>7.5415920048800119E-3</v>
      </c>
    </row>
    <row r="1150" spans="2:18">
      <c r="B1150" s="26">
        <v>45450.291666666664</v>
      </c>
      <c r="C1150" s="22">
        <v>196.4462</v>
      </c>
      <c r="D1150" s="31">
        <f t="shared" si="86"/>
        <v>194.04169999999999</v>
      </c>
      <c r="E1150" s="32">
        <f>MA1SONY[[#This Row],[Adj Close]]-MA1SONY[[#This Row],[Naive Trend ]]</f>
        <v>2.404500000000013</v>
      </c>
      <c r="F1150" s="22">
        <f t="shared" si="85"/>
        <v>5.7816202500000626</v>
      </c>
      <c r="G1150" s="22">
        <f>ABS(MA1SONY[[#This Row],[Erorr 1]])</f>
        <v>2.404500000000013</v>
      </c>
      <c r="H1150" s="33">
        <f>MA1SONY[[#This Row],[Abs Erorr 1]]/MA1SONY[[#This Row],[Adj Close]]</f>
        <v>1.2239992425407124E-2</v>
      </c>
      <c r="I1150" s="31">
        <f t="shared" si="88"/>
        <v>194.46073333333334</v>
      </c>
      <c r="J1150" s="34">
        <f>(MA1SONY[[#This Row],[Adj Close]]-MA1SONY[[#This Row],[3-MA]])</f>
        <v>1.9854666666666674</v>
      </c>
      <c r="K1150" s="18">
        <f t="shared" si="87"/>
        <v>3.9420778844444473</v>
      </c>
      <c r="L1150" s="18">
        <f>ABS(MA1SONY[[#This Row],[Erorr 2]])</f>
        <v>1.9854666666666674</v>
      </c>
      <c r="M1150" s="33">
        <f>MA1SONY[[#This Row],[Abs Erorr 2]]/MA1SONY[[#This Row],[Adj Close]]</f>
        <v>1.0106923252608944E-2</v>
      </c>
      <c r="N1150" s="31">
        <f t="shared" si="89"/>
        <v>193.27508333333336</v>
      </c>
      <c r="O1150" s="35">
        <f>MA1SONY[[#This Row],[Adj Close]]-MA1SONY[[#This Row],[6-MA]]</f>
        <v>3.1711166666666486</v>
      </c>
      <c r="P1150" s="18">
        <f>(MA1SONY[[#This Row],[Adj Close]]-N1150)^2</f>
        <v>10.055980913610997</v>
      </c>
      <c r="Q1150" s="18">
        <f>ABS(MA1SONY[[#This Row],[Erorr 3]])</f>
        <v>3.1711166666666486</v>
      </c>
      <c r="R1150" s="36">
        <f>MA1SONY[[#This Row],[Abs Erorr 3]]/MA1SONY[[#This Row],[Adj Close]]</f>
        <v>1.6142417958029467E-2</v>
      </c>
    </row>
    <row r="1151" spans="2:18">
      <c r="B1151" s="26">
        <v>45453.291666666664</v>
      </c>
      <c r="C1151" s="22">
        <v>192.68469999999999</v>
      </c>
      <c r="D1151" s="31">
        <f t="shared" si="86"/>
        <v>196.4462</v>
      </c>
      <c r="E1151" s="32">
        <f>MA1SONY[[#This Row],[Adj Close]]-MA1SONY[[#This Row],[Naive Trend ]]</f>
        <v>-3.7615000000000123</v>
      </c>
      <c r="F1151" s="22">
        <f t="shared" si="85"/>
        <v>14.148882250000092</v>
      </c>
      <c r="G1151" s="22">
        <f>ABS(MA1SONY[[#This Row],[Erorr 1]])</f>
        <v>3.7615000000000123</v>
      </c>
      <c r="H1151" s="33">
        <f>MA1SONY[[#This Row],[Abs Erorr 1]]/MA1SONY[[#This Row],[Adj Close]]</f>
        <v>1.9521529213269204E-2</v>
      </c>
      <c r="I1151" s="31">
        <f t="shared" si="88"/>
        <v>195.30546666666666</v>
      </c>
      <c r="J1151" s="34">
        <f>(MA1SONY[[#This Row],[Adj Close]]-MA1SONY[[#This Row],[3-MA]])</f>
        <v>-2.6207666666666682</v>
      </c>
      <c r="K1151" s="18">
        <f t="shared" si="87"/>
        <v>6.8684179211111198</v>
      </c>
      <c r="L1151" s="18">
        <f>ABS(MA1SONY[[#This Row],[Erorr 2]])</f>
        <v>2.6207666666666682</v>
      </c>
      <c r="M1151" s="33">
        <f>MA1SONY[[#This Row],[Abs Erorr 2]]/MA1SONY[[#This Row],[Adj Close]]</f>
        <v>1.3601322090787012E-2</v>
      </c>
      <c r="N1151" s="31">
        <f t="shared" si="89"/>
        <v>194.20630000000003</v>
      </c>
      <c r="O1151" s="35">
        <f>MA1SONY[[#This Row],[Adj Close]]-MA1SONY[[#This Row],[6-MA]]</f>
        <v>-1.5216000000000349</v>
      </c>
      <c r="P1151" s="18">
        <f>(MA1SONY[[#This Row],[Adj Close]]-N1151)^2</f>
        <v>2.3152665600001061</v>
      </c>
      <c r="Q1151" s="18">
        <f>ABS(MA1SONY[[#This Row],[Erorr 3]])</f>
        <v>1.5216000000000349</v>
      </c>
      <c r="R1151" s="36">
        <f>MA1SONY[[#This Row],[Abs Erorr 3]]/MA1SONY[[#This Row],[Adj Close]]</f>
        <v>7.8968387214970095E-3</v>
      </c>
    </row>
    <row r="1152" spans="2:18">
      <c r="B1152" s="26">
        <v>45454.291666666664</v>
      </c>
      <c r="C1152" s="22">
        <v>206.6831</v>
      </c>
      <c r="D1152" s="31">
        <f t="shared" si="86"/>
        <v>192.68469999999999</v>
      </c>
      <c r="E1152" s="32">
        <f>MA1SONY[[#This Row],[Adj Close]]-MA1SONY[[#This Row],[Naive Trend ]]</f>
        <v>13.998400000000004</v>
      </c>
      <c r="F1152" s="22">
        <f t="shared" si="85"/>
        <v>195.95520256000012</v>
      </c>
      <c r="G1152" s="22">
        <f>ABS(MA1SONY[[#This Row],[Erorr 1]])</f>
        <v>13.998400000000004</v>
      </c>
      <c r="H1152" s="33">
        <f>MA1SONY[[#This Row],[Abs Erorr 1]]/MA1SONY[[#This Row],[Adj Close]]</f>
        <v>6.7728808015749736E-2</v>
      </c>
      <c r="I1152" s="31">
        <f t="shared" si="88"/>
        <v>194.39086666666665</v>
      </c>
      <c r="J1152" s="34">
        <f>(MA1SONY[[#This Row],[Adj Close]]-MA1SONY[[#This Row],[3-MA]])</f>
        <v>12.292233333333343</v>
      </c>
      <c r="K1152" s="18">
        <f t="shared" si="87"/>
        <v>151.09900032111133</v>
      </c>
      <c r="L1152" s="18">
        <f>ABS(MA1SONY[[#This Row],[Erorr 2]])</f>
        <v>12.292233333333343</v>
      </c>
      <c r="M1152" s="33">
        <f>MA1SONY[[#This Row],[Abs Erorr 2]]/MA1SONY[[#This Row],[Adj Close]]</f>
        <v>5.9473819259210567E-2</v>
      </c>
      <c r="N1152" s="31">
        <f t="shared" si="89"/>
        <v>194.35096666666666</v>
      </c>
      <c r="O1152" s="35">
        <f>MA1SONY[[#This Row],[Adj Close]]-MA1SONY[[#This Row],[6-MA]]</f>
        <v>12.332133333333331</v>
      </c>
      <c r="P1152" s="18">
        <f>(MA1SONY[[#This Row],[Adj Close]]-N1152)^2</f>
        <v>152.08151255111108</v>
      </c>
      <c r="Q1152" s="18">
        <f>ABS(MA1SONY[[#This Row],[Erorr 3]])</f>
        <v>12.332133333333331</v>
      </c>
      <c r="R1152" s="36">
        <f>MA1SONY[[#This Row],[Abs Erorr 3]]/MA1SONY[[#This Row],[Adj Close]]</f>
        <v>5.9666868424817179E-2</v>
      </c>
    </row>
    <row r="1153" spans="2:18">
      <c r="B1153" s="26">
        <v>45455.291666666664</v>
      </c>
      <c r="C1153" s="22">
        <v>212.5898</v>
      </c>
      <c r="D1153" s="31">
        <f t="shared" si="86"/>
        <v>206.6831</v>
      </c>
      <c r="E1153" s="32">
        <f>MA1SONY[[#This Row],[Adj Close]]-MA1SONY[[#This Row],[Naive Trend ]]</f>
        <v>5.9067000000000007</v>
      </c>
      <c r="F1153" s="22">
        <f t="shared" si="85"/>
        <v>34.889104890000006</v>
      </c>
      <c r="G1153" s="22">
        <f>ABS(MA1SONY[[#This Row],[Erorr 1]])</f>
        <v>5.9067000000000007</v>
      </c>
      <c r="H1153" s="33">
        <f>MA1SONY[[#This Row],[Abs Erorr 1]]/MA1SONY[[#This Row],[Adj Close]]</f>
        <v>2.7784493893874499E-2</v>
      </c>
      <c r="I1153" s="31">
        <f t="shared" si="88"/>
        <v>198.60466666666665</v>
      </c>
      <c r="J1153" s="34">
        <f>(MA1SONY[[#This Row],[Adj Close]]-MA1SONY[[#This Row],[3-MA]])</f>
        <v>13.985133333333351</v>
      </c>
      <c r="K1153" s="18">
        <f t="shared" si="87"/>
        <v>195.58395435111163</v>
      </c>
      <c r="L1153" s="18">
        <f>ABS(MA1SONY[[#This Row],[Erorr 2]])</f>
        <v>13.985133333333351</v>
      </c>
      <c r="M1153" s="33">
        <f>MA1SONY[[#This Row],[Abs Erorr 2]]/MA1SONY[[#This Row],[Adj Close]]</f>
        <v>6.5784592362067004E-2</v>
      </c>
      <c r="N1153" s="31">
        <f t="shared" si="89"/>
        <v>196.53270000000001</v>
      </c>
      <c r="O1153" s="35">
        <f>MA1SONY[[#This Row],[Adj Close]]-MA1SONY[[#This Row],[6-MA]]</f>
        <v>16.057099999999991</v>
      </c>
      <c r="P1153" s="18">
        <f>(MA1SONY[[#This Row],[Adj Close]]-N1153)^2</f>
        <v>257.83046040999972</v>
      </c>
      <c r="Q1153" s="18">
        <f>ABS(MA1SONY[[#This Row],[Erorr 3]])</f>
        <v>16.057099999999991</v>
      </c>
      <c r="R1153" s="36">
        <f>MA1SONY[[#This Row],[Abs Erorr 3]]/MA1SONY[[#This Row],[Adj Close]]</f>
        <v>7.5530905057533293E-2</v>
      </c>
    </row>
    <row r="1154" spans="2:18">
      <c r="B1154" s="26">
        <v>45456.291666666664</v>
      </c>
      <c r="C1154" s="22">
        <v>213.75710000000001</v>
      </c>
      <c r="D1154" s="31">
        <f t="shared" si="86"/>
        <v>212.5898</v>
      </c>
      <c r="E1154" s="32">
        <f>MA1SONY[[#This Row],[Adj Close]]-MA1SONY[[#This Row],[Naive Trend ]]</f>
        <v>1.1673000000000116</v>
      </c>
      <c r="F1154" s="22">
        <f t="shared" si="85"/>
        <v>1.3625892900000269</v>
      </c>
      <c r="G1154" s="22">
        <f>ABS(MA1SONY[[#This Row],[Erorr 1]])</f>
        <v>1.1673000000000116</v>
      </c>
      <c r="H1154" s="33">
        <f>MA1SONY[[#This Row],[Abs Erorr 1]]/MA1SONY[[#This Row],[Adj Close]]</f>
        <v>5.4608712412360172E-3</v>
      </c>
      <c r="I1154" s="31">
        <f t="shared" si="88"/>
        <v>203.98586666666665</v>
      </c>
      <c r="J1154" s="34">
        <f>(MA1SONY[[#This Row],[Adj Close]]-MA1SONY[[#This Row],[3-MA]])</f>
        <v>9.7712333333333561</v>
      </c>
      <c r="K1154" s="18">
        <f t="shared" si="87"/>
        <v>95.477000854444896</v>
      </c>
      <c r="L1154" s="18">
        <f>ABS(MA1SONY[[#This Row],[Erorr 2]])</f>
        <v>9.7712333333333561</v>
      </c>
      <c r="M1154" s="33">
        <f>MA1SONY[[#This Row],[Abs Erorr 2]]/MA1SONY[[#This Row],[Adj Close]]</f>
        <v>4.5711853937639289E-2</v>
      </c>
      <c r="N1154" s="31">
        <f t="shared" si="89"/>
        <v>199.64566666666667</v>
      </c>
      <c r="O1154" s="35">
        <f>MA1SONY[[#This Row],[Adj Close]]-MA1SONY[[#This Row],[6-MA]]</f>
        <v>14.111433333333338</v>
      </c>
      <c r="P1154" s="18">
        <f>(MA1SONY[[#This Row],[Adj Close]]-N1154)^2</f>
        <v>199.13255072111124</v>
      </c>
      <c r="Q1154" s="18">
        <f>ABS(MA1SONY[[#This Row],[Erorr 3]])</f>
        <v>14.111433333333338</v>
      </c>
      <c r="R1154" s="36">
        <f>MA1SONY[[#This Row],[Abs Erorr 3]]/MA1SONY[[#This Row],[Adj Close]]</f>
        <v>6.6016208740356866E-2</v>
      </c>
    </row>
    <row r="1155" spans="2:18">
      <c r="B1155" s="26">
        <v>45457.291666666664</v>
      </c>
      <c r="C1155" s="22">
        <v>212.0111</v>
      </c>
      <c r="D1155" s="31">
        <f t="shared" si="86"/>
        <v>213.75710000000001</v>
      </c>
      <c r="E1155" s="32">
        <f>MA1SONY[[#This Row],[Adj Close]]-MA1SONY[[#This Row],[Naive Trend ]]</f>
        <v>-1.7460000000000093</v>
      </c>
      <c r="F1155" s="22">
        <f t="shared" si="85"/>
        <v>3.0485160000000326</v>
      </c>
      <c r="G1155" s="22">
        <f>ABS(MA1SONY[[#This Row],[Erorr 1]])</f>
        <v>1.7460000000000093</v>
      </c>
      <c r="H1155" s="33">
        <f>MA1SONY[[#This Row],[Abs Erorr 1]]/MA1SONY[[#This Row],[Adj Close]]</f>
        <v>8.2354178625553536E-3</v>
      </c>
      <c r="I1155" s="31">
        <f t="shared" si="88"/>
        <v>211.01</v>
      </c>
      <c r="J1155" s="34">
        <f>(MA1SONY[[#This Row],[Adj Close]]-MA1SONY[[#This Row],[3-MA]])</f>
        <v>1.0011000000000081</v>
      </c>
      <c r="K1155" s="18">
        <f t="shared" si="87"/>
        <v>1.0022012100000162</v>
      </c>
      <c r="L1155" s="18">
        <f>ABS(MA1SONY[[#This Row],[Erorr 2]])</f>
        <v>1.0011000000000081</v>
      </c>
      <c r="M1155" s="33">
        <f>MA1SONY[[#This Row],[Abs Erorr 2]]/MA1SONY[[#This Row],[Adj Close]]</f>
        <v>4.7219225785820086E-3</v>
      </c>
      <c r="N1155" s="31">
        <f t="shared" si="89"/>
        <v>202.70043333333331</v>
      </c>
      <c r="O1155" s="35">
        <f>MA1SONY[[#This Row],[Adj Close]]-MA1SONY[[#This Row],[6-MA]]</f>
        <v>9.3106666666666911</v>
      </c>
      <c r="P1155" s="18">
        <f>(MA1SONY[[#This Row],[Adj Close]]-N1155)^2</f>
        <v>86.688513777778226</v>
      </c>
      <c r="Q1155" s="18">
        <f>ABS(MA1SONY[[#This Row],[Erorr 3]])</f>
        <v>9.3106666666666911</v>
      </c>
      <c r="R1155" s="36">
        <f>MA1SONY[[#This Row],[Abs Erorr 3]]/MA1SONY[[#This Row],[Adj Close]]</f>
        <v>4.3915939621400439E-2</v>
      </c>
    </row>
    <row r="1156" spans="2:18">
      <c r="B1156" s="26">
        <v>45460.291666666664</v>
      </c>
      <c r="C1156" s="22">
        <v>216.18170000000001</v>
      </c>
      <c r="D1156" s="31">
        <f t="shared" si="86"/>
        <v>212.0111</v>
      </c>
      <c r="E1156" s="32">
        <f>MA1SONY[[#This Row],[Adj Close]]-MA1SONY[[#This Row],[Naive Trend ]]</f>
        <v>4.1706000000000074</v>
      </c>
      <c r="F1156" s="22">
        <f t="shared" ref="F1156:F1219" si="90">(C1156-D1156)^2</f>
        <v>17.393904360000061</v>
      </c>
      <c r="G1156" s="22">
        <f>ABS(MA1SONY[[#This Row],[Erorr 1]])</f>
        <v>4.1706000000000074</v>
      </c>
      <c r="H1156" s="33">
        <f>MA1SONY[[#This Row],[Abs Erorr 1]]/MA1SONY[[#This Row],[Adj Close]]</f>
        <v>1.9292104743371005E-2</v>
      </c>
      <c r="I1156" s="31">
        <f t="shared" si="88"/>
        <v>212.78599999999997</v>
      </c>
      <c r="J1156" s="34">
        <f>(MA1SONY[[#This Row],[Adj Close]]-MA1SONY[[#This Row],[3-MA]])</f>
        <v>3.3957000000000335</v>
      </c>
      <c r="K1156" s="18">
        <f t="shared" si="87"/>
        <v>11.530778490000227</v>
      </c>
      <c r="L1156" s="18">
        <f>ABS(MA1SONY[[#This Row],[Erorr 2]])</f>
        <v>3.3957000000000335</v>
      </c>
      <c r="M1156" s="33">
        <f>MA1SONY[[#This Row],[Abs Erorr 2]]/MA1SONY[[#This Row],[Adj Close]]</f>
        <v>1.5707620025191927E-2</v>
      </c>
      <c r="N1156" s="31">
        <f t="shared" si="89"/>
        <v>205.69533333333334</v>
      </c>
      <c r="O1156" s="35">
        <f>MA1SONY[[#This Row],[Adj Close]]-MA1SONY[[#This Row],[6-MA]]</f>
        <v>10.486366666666669</v>
      </c>
      <c r="P1156" s="18">
        <f>(MA1SONY[[#This Row],[Adj Close]]-N1156)^2</f>
        <v>109.96388586777782</v>
      </c>
      <c r="Q1156" s="18">
        <f>ABS(MA1SONY[[#This Row],[Erorr 3]])</f>
        <v>10.486366666666669</v>
      </c>
      <c r="R1156" s="36">
        <f>MA1SONY[[#This Row],[Abs Erorr 3]]/MA1SONY[[#This Row],[Adj Close]]</f>
        <v>4.8507189399781152E-2</v>
      </c>
    </row>
    <row r="1157" spans="2:18">
      <c r="B1157" s="26">
        <v>45461.291666666664</v>
      </c>
      <c r="C1157" s="22">
        <v>213.80699999999999</v>
      </c>
      <c r="D1157" s="31">
        <f t="shared" ref="D1157:D1220" si="91">C1156</f>
        <v>216.18170000000001</v>
      </c>
      <c r="E1157" s="32">
        <f>MA1SONY[[#This Row],[Adj Close]]-MA1SONY[[#This Row],[Naive Trend ]]</f>
        <v>-2.3747000000000185</v>
      </c>
      <c r="F1157" s="22">
        <f t="shared" si="90"/>
        <v>5.639200090000088</v>
      </c>
      <c r="G1157" s="22">
        <f>ABS(MA1SONY[[#This Row],[Erorr 1]])</f>
        <v>2.3747000000000185</v>
      </c>
      <c r="H1157" s="33">
        <f>MA1SONY[[#This Row],[Abs Erorr 1]]/MA1SONY[[#This Row],[Adj Close]]</f>
        <v>1.1106745803458346E-2</v>
      </c>
      <c r="I1157" s="31">
        <f t="shared" si="88"/>
        <v>213.98329999999999</v>
      </c>
      <c r="J1157" s="34">
        <f>(MA1SONY[[#This Row],[Adj Close]]-MA1SONY[[#This Row],[3-MA]])</f>
        <v>-0.17629999999999768</v>
      </c>
      <c r="K1157" s="18">
        <f t="shared" si="87"/>
        <v>3.1081689999999183E-2</v>
      </c>
      <c r="L1157" s="18">
        <f>ABS(MA1SONY[[#This Row],[Erorr 2]])</f>
        <v>0.17629999999999768</v>
      </c>
      <c r="M1157" s="33">
        <f>MA1SONY[[#This Row],[Abs Erorr 2]]/MA1SONY[[#This Row],[Adj Close]]</f>
        <v>8.2457543485478816E-4</v>
      </c>
      <c r="N1157" s="31">
        <f t="shared" si="89"/>
        <v>208.98458333333335</v>
      </c>
      <c r="O1157" s="35">
        <f>MA1SONY[[#This Row],[Adj Close]]-MA1SONY[[#This Row],[6-MA]]</f>
        <v>4.8224166666666406</v>
      </c>
      <c r="P1157" s="18">
        <f>(MA1SONY[[#This Row],[Adj Close]]-N1157)^2</f>
        <v>23.255702506944193</v>
      </c>
      <c r="Q1157" s="18">
        <f>ABS(MA1SONY[[#This Row],[Erorr 3]])</f>
        <v>4.8224166666666406</v>
      </c>
      <c r="R1157" s="36">
        <f>MA1SONY[[#This Row],[Abs Erorr 3]]/MA1SONY[[#This Row],[Adj Close]]</f>
        <v>2.2554998978829698E-2</v>
      </c>
    </row>
    <row r="1158" spans="2:18">
      <c r="B1158" s="26">
        <v>45463.291666666664</v>
      </c>
      <c r="C1158" s="22">
        <v>209.20740000000001</v>
      </c>
      <c r="D1158" s="31">
        <f t="shared" si="91"/>
        <v>213.80699999999999</v>
      </c>
      <c r="E1158" s="32">
        <f>MA1SONY[[#This Row],[Adj Close]]-MA1SONY[[#This Row],[Naive Trend ]]</f>
        <v>-4.599599999999981</v>
      </c>
      <c r="F1158" s="22">
        <f t="shared" si="90"/>
        <v>21.156320159999826</v>
      </c>
      <c r="G1158" s="22">
        <f>ABS(MA1SONY[[#This Row],[Erorr 1]])</f>
        <v>4.599599999999981</v>
      </c>
      <c r="H1158" s="33">
        <f>MA1SONY[[#This Row],[Abs Erorr 1]]/MA1SONY[[#This Row],[Adj Close]]</f>
        <v>2.1985837977050435E-2</v>
      </c>
      <c r="I1158" s="31">
        <f t="shared" si="88"/>
        <v>213.99993333333336</v>
      </c>
      <c r="J1158" s="34">
        <f>(MA1SONY[[#This Row],[Adj Close]]-MA1SONY[[#This Row],[3-MA]])</f>
        <v>-4.7925333333333526</v>
      </c>
      <c r="K1158" s="18">
        <f t="shared" ref="K1158:K1221" si="92">(C1158-I1158)^2</f>
        <v>22.968375751111296</v>
      </c>
      <c r="L1158" s="18">
        <f>ABS(MA1SONY[[#This Row],[Erorr 2]])</f>
        <v>4.7925333333333526</v>
      </c>
      <c r="M1158" s="33">
        <f>MA1SONY[[#This Row],[Abs Erorr 2]]/MA1SONY[[#This Row],[Adj Close]]</f>
        <v>2.2908048823002208E-2</v>
      </c>
      <c r="N1158" s="31">
        <f t="shared" si="89"/>
        <v>212.50496666666666</v>
      </c>
      <c r="O1158" s="35">
        <f>MA1SONY[[#This Row],[Adj Close]]-MA1SONY[[#This Row],[6-MA]]</f>
        <v>-3.2975666666666541</v>
      </c>
      <c r="P1158" s="18">
        <f>(MA1SONY[[#This Row],[Adj Close]]-N1158)^2</f>
        <v>10.873945921111028</v>
      </c>
      <c r="Q1158" s="18">
        <f>ABS(MA1SONY[[#This Row],[Erorr 3]])</f>
        <v>3.2975666666666541</v>
      </c>
      <c r="R1158" s="36">
        <f>MA1SONY[[#This Row],[Abs Erorr 3]]/MA1SONY[[#This Row],[Adj Close]]</f>
        <v>1.5762189419048531E-2</v>
      </c>
    </row>
    <row r="1159" spans="2:18">
      <c r="B1159" s="26">
        <v>45464.291666666664</v>
      </c>
      <c r="C1159" s="22">
        <v>207.0224</v>
      </c>
      <c r="D1159" s="31">
        <f t="shared" si="91"/>
        <v>209.20740000000001</v>
      </c>
      <c r="E1159" s="32">
        <f>MA1SONY[[#This Row],[Adj Close]]-MA1SONY[[#This Row],[Naive Trend ]]</f>
        <v>-2.1850000000000023</v>
      </c>
      <c r="F1159" s="22">
        <f t="shared" si="90"/>
        <v>4.7742250000000102</v>
      </c>
      <c r="G1159" s="22">
        <f>ABS(MA1SONY[[#This Row],[Erorr 1]])</f>
        <v>2.1850000000000023</v>
      </c>
      <c r="H1159" s="33">
        <f>MA1SONY[[#This Row],[Abs Erorr 1]]/MA1SONY[[#This Row],[Adj Close]]</f>
        <v>1.0554413435454338E-2</v>
      </c>
      <c r="I1159" s="31">
        <f t="shared" ref="I1159:I1222" si="93">AVERAGE(C1156:C1158)</f>
        <v>213.06536666666668</v>
      </c>
      <c r="J1159" s="34">
        <f>(MA1SONY[[#This Row],[Adj Close]]-MA1SONY[[#This Row],[3-MA]])</f>
        <v>-6.0429666666666719</v>
      </c>
      <c r="K1159" s="18">
        <f t="shared" si="92"/>
        <v>36.517446134444505</v>
      </c>
      <c r="L1159" s="18">
        <f>ABS(MA1SONY[[#This Row],[Erorr 2]])</f>
        <v>6.0429666666666719</v>
      </c>
      <c r="M1159" s="33">
        <f>MA1SONY[[#This Row],[Abs Erorr 2]]/MA1SONY[[#This Row],[Adj Close]]</f>
        <v>2.9189916968727404E-2</v>
      </c>
      <c r="N1159" s="31">
        <f t="shared" si="89"/>
        <v>212.9256833333333</v>
      </c>
      <c r="O1159" s="35">
        <f>MA1SONY[[#This Row],[Adj Close]]-MA1SONY[[#This Row],[6-MA]]</f>
        <v>-5.9032833333332917</v>
      </c>
      <c r="P1159" s="18">
        <f>(MA1SONY[[#This Row],[Adj Close]]-N1159)^2</f>
        <v>34.848754113610617</v>
      </c>
      <c r="Q1159" s="18">
        <f>ABS(MA1SONY[[#This Row],[Erorr 3]])</f>
        <v>5.9032833333332917</v>
      </c>
      <c r="R1159" s="36">
        <f>MA1SONY[[#This Row],[Abs Erorr 3]]/MA1SONY[[#This Row],[Adj Close]]</f>
        <v>2.8515191270767279E-2</v>
      </c>
    </row>
    <row r="1160" spans="2:18">
      <c r="B1160" s="26">
        <v>45467.291666666664</v>
      </c>
      <c r="C1160" s="22">
        <v>207.67089999999999</v>
      </c>
      <c r="D1160" s="31">
        <f t="shared" si="91"/>
        <v>207.0224</v>
      </c>
      <c r="E1160" s="32">
        <f>MA1SONY[[#This Row],[Adj Close]]-MA1SONY[[#This Row],[Naive Trend ]]</f>
        <v>0.64849999999998431</v>
      </c>
      <c r="F1160" s="22">
        <f t="shared" si="90"/>
        <v>0.42055224999997964</v>
      </c>
      <c r="G1160" s="22">
        <f>ABS(MA1SONY[[#This Row],[Erorr 1]])</f>
        <v>0.64849999999998431</v>
      </c>
      <c r="H1160" s="33">
        <f>MA1SONY[[#This Row],[Abs Erorr 1]]/MA1SONY[[#This Row],[Adj Close]]</f>
        <v>3.1227292798364351E-3</v>
      </c>
      <c r="I1160" s="31">
        <f t="shared" si="93"/>
        <v>210.0122666666667</v>
      </c>
      <c r="J1160" s="34">
        <f>(MA1SONY[[#This Row],[Adj Close]]-MA1SONY[[#This Row],[3-MA]])</f>
        <v>-2.3413666666667154</v>
      </c>
      <c r="K1160" s="18">
        <f t="shared" si="92"/>
        <v>5.4819978677780066</v>
      </c>
      <c r="L1160" s="18">
        <f>ABS(MA1SONY[[#This Row],[Erorr 2]])</f>
        <v>2.3413666666667154</v>
      </c>
      <c r="M1160" s="33">
        <f>MA1SONY[[#This Row],[Abs Erorr 2]]/MA1SONY[[#This Row],[Adj Close]]</f>
        <v>1.1274409012850215E-2</v>
      </c>
      <c r="N1160" s="31">
        <f t="shared" si="89"/>
        <v>211.99778333333336</v>
      </c>
      <c r="O1160" s="35">
        <f>MA1SONY[[#This Row],[Adj Close]]-MA1SONY[[#This Row],[6-MA]]</f>
        <v>-4.3268833333333703</v>
      </c>
      <c r="P1160" s="18">
        <f>(MA1SONY[[#This Row],[Adj Close]]-N1160)^2</f>
        <v>18.721919380278099</v>
      </c>
      <c r="Q1160" s="18">
        <f>ABS(MA1SONY[[#This Row],[Erorr 3]])</f>
        <v>4.3268833333333703</v>
      </c>
      <c r="R1160" s="36">
        <f>MA1SONY[[#This Row],[Abs Erorr 3]]/MA1SONY[[#This Row],[Adj Close]]</f>
        <v>2.0835289553487613E-2</v>
      </c>
    </row>
    <row r="1161" spans="2:18">
      <c r="B1161" s="26">
        <v>45468.291666666664</v>
      </c>
      <c r="C1161" s="22">
        <v>208.59880000000001</v>
      </c>
      <c r="D1161" s="31">
        <f t="shared" si="91"/>
        <v>207.67089999999999</v>
      </c>
      <c r="E1161" s="32">
        <f>MA1SONY[[#This Row],[Adj Close]]-MA1SONY[[#This Row],[Naive Trend ]]</f>
        <v>0.92790000000002237</v>
      </c>
      <c r="F1161" s="22">
        <f t="shared" si="90"/>
        <v>0.86099841000004151</v>
      </c>
      <c r="G1161" s="22">
        <f>ABS(MA1SONY[[#This Row],[Erorr 1]])</f>
        <v>0.92790000000002237</v>
      </c>
      <c r="H1161" s="33">
        <f>MA1SONY[[#This Row],[Abs Erorr 1]]/MA1SONY[[#This Row],[Adj Close]]</f>
        <v>4.4482518595505933E-3</v>
      </c>
      <c r="I1161" s="31">
        <f t="shared" si="93"/>
        <v>207.96690000000001</v>
      </c>
      <c r="J1161" s="34">
        <f>(MA1SONY[[#This Row],[Adj Close]]-MA1SONY[[#This Row],[3-MA]])</f>
        <v>0.63190000000000168</v>
      </c>
      <c r="K1161" s="18">
        <f t="shared" si="92"/>
        <v>0.39929761000000213</v>
      </c>
      <c r="L1161" s="18">
        <f>ABS(MA1SONY[[#This Row],[Erorr 2]])</f>
        <v>0.63190000000000168</v>
      </c>
      <c r="M1161" s="33">
        <f>MA1SONY[[#This Row],[Abs Erorr 2]]/MA1SONY[[#This Row],[Adj Close]]</f>
        <v>3.0292599957430322E-3</v>
      </c>
      <c r="N1161" s="31">
        <f t="shared" si="89"/>
        <v>210.9834166666667</v>
      </c>
      <c r="O1161" s="35">
        <f>MA1SONY[[#This Row],[Adj Close]]-MA1SONY[[#This Row],[6-MA]]</f>
        <v>-2.3846166666666875</v>
      </c>
      <c r="P1161" s="18">
        <f>(MA1SONY[[#This Row],[Adj Close]]-N1161)^2</f>
        <v>5.6863966469445435</v>
      </c>
      <c r="Q1161" s="18">
        <f>ABS(MA1SONY[[#This Row],[Erorr 3]])</f>
        <v>2.3846166666666875</v>
      </c>
      <c r="R1161" s="36">
        <f>MA1SONY[[#This Row],[Abs Erorr 3]]/MA1SONY[[#This Row],[Adj Close]]</f>
        <v>1.1431593406417905E-2</v>
      </c>
    </row>
    <row r="1162" spans="2:18">
      <c r="B1162" s="26">
        <v>45469.291666666664</v>
      </c>
      <c r="C1162" s="22">
        <v>212.76939999999999</v>
      </c>
      <c r="D1162" s="31">
        <f t="shared" si="91"/>
        <v>208.59880000000001</v>
      </c>
      <c r="E1162" s="32">
        <f>MA1SONY[[#This Row],[Adj Close]]-MA1SONY[[#This Row],[Naive Trend ]]</f>
        <v>4.170599999999979</v>
      </c>
      <c r="F1162" s="22">
        <f t="shared" si="90"/>
        <v>17.393904359999826</v>
      </c>
      <c r="G1162" s="22">
        <f>ABS(MA1SONY[[#This Row],[Erorr 1]])</f>
        <v>4.170599999999979</v>
      </c>
      <c r="H1162" s="33">
        <f>MA1SONY[[#This Row],[Abs Erorr 1]]/MA1SONY[[#This Row],[Adj Close]]</f>
        <v>1.9601502847683826E-2</v>
      </c>
      <c r="I1162" s="31">
        <f t="shared" si="93"/>
        <v>207.76403333333334</v>
      </c>
      <c r="J1162" s="34">
        <f>(MA1SONY[[#This Row],[Adj Close]]-MA1SONY[[#This Row],[3-MA]])</f>
        <v>5.0053666666666459</v>
      </c>
      <c r="K1162" s="18">
        <f t="shared" si="92"/>
        <v>25.053695467777569</v>
      </c>
      <c r="L1162" s="18">
        <f>ABS(MA1SONY[[#This Row],[Erorr 2]])</f>
        <v>5.0053666666666459</v>
      </c>
      <c r="M1162" s="33">
        <f>MA1SONY[[#This Row],[Abs Erorr 2]]/MA1SONY[[#This Row],[Adj Close]]</f>
        <v>2.3524842701378328E-2</v>
      </c>
      <c r="N1162" s="31">
        <f t="shared" ref="N1162:N1225" si="94">AVERAGE(C1156:C1161)</f>
        <v>210.41470000000001</v>
      </c>
      <c r="O1162" s="35">
        <f>MA1SONY[[#This Row],[Adj Close]]-MA1SONY[[#This Row],[6-MA]]</f>
        <v>2.3546999999999798</v>
      </c>
      <c r="P1162" s="18">
        <f>(MA1SONY[[#This Row],[Adj Close]]-N1162)^2</f>
        <v>5.5446120899999052</v>
      </c>
      <c r="Q1162" s="18">
        <f>ABS(MA1SONY[[#This Row],[Erorr 3]])</f>
        <v>2.3546999999999798</v>
      </c>
      <c r="R1162" s="36">
        <f>MA1SONY[[#This Row],[Abs Erorr 3]]/MA1SONY[[#This Row],[Adj Close]]</f>
        <v>1.1066910937380939E-2</v>
      </c>
    </row>
    <row r="1163" spans="2:18">
      <c r="B1163" s="26">
        <v>45470.291666666664</v>
      </c>
      <c r="C1163" s="22">
        <v>213.61750000000001</v>
      </c>
      <c r="D1163" s="31">
        <f t="shared" si="91"/>
        <v>212.76939999999999</v>
      </c>
      <c r="E1163" s="32">
        <f>MA1SONY[[#This Row],[Adj Close]]-MA1SONY[[#This Row],[Naive Trend ]]</f>
        <v>0.84810000000001651</v>
      </c>
      <c r="F1163" s="22">
        <f t="shared" si="90"/>
        <v>0.71927361000002799</v>
      </c>
      <c r="G1163" s="22">
        <f>ABS(MA1SONY[[#This Row],[Erorr 1]])</f>
        <v>0.84810000000001651</v>
      </c>
      <c r="H1163" s="33">
        <f>MA1SONY[[#This Row],[Abs Erorr 1]]/MA1SONY[[#This Row],[Adj Close]]</f>
        <v>3.9701803457114536E-3</v>
      </c>
      <c r="I1163" s="31">
        <f t="shared" si="93"/>
        <v>209.6797</v>
      </c>
      <c r="J1163" s="34">
        <f>(MA1SONY[[#This Row],[Adj Close]]-MA1SONY[[#This Row],[3-MA]])</f>
        <v>3.93780000000001</v>
      </c>
      <c r="K1163" s="18">
        <f t="shared" si="92"/>
        <v>15.506268840000079</v>
      </c>
      <c r="L1163" s="18">
        <f>ABS(MA1SONY[[#This Row],[Erorr 2]])</f>
        <v>3.93780000000001</v>
      </c>
      <c r="M1163" s="33">
        <f>MA1SONY[[#This Row],[Abs Erorr 2]]/MA1SONY[[#This Row],[Adj Close]]</f>
        <v>1.843388299179613E-2</v>
      </c>
      <c r="N1163" s="31">
        <f t="shared" si="94"/>
        <v>209.84598333333335</v>
      </c>
      <c r="O1163" s="35">
        <f>MA1SONY[[#This Row],[Adj Close]]-MA1SONY[[#This Row],[6-MA]]</f>
        <v>3.7715166666666562</v>
      </c>
      <c r="P1163" s="18">
        <f>(MA1SONY[[#This Row],[Adj Close]]-N1163)^2</f>
        <v>14.224337966944365</v>
      </c>
      <c r="Q1163" s="18">
        <f>ABS(MA1SONY[[#This Row],[Erorr 3]])</f>
        <v>3.7715166666666562</v>
      </c>
      <c r="R1163" s="36">
        <f>MA1SONY[[#This Row],[Abs Erorr 3]]/MA1SONY[[#This Row],[Adj Close]]</f>
        <v>1.7655466741566848E-2</v>
      </c>
    </row>
    <row r="1164" spans="2:18">
      <c r="B1164" s="26">
        <v>45471.291666666664</v>
      </c>
      <c r="C1164" s="22">
        <v>210.14529999999999</v>
      </c>
      <c r="D1164" s="31">
        <f t="shared" si="91"/>
        <v>213.61750000000001</v>
      </c>
      <c r="E1164" s="32">
        <f>MA1SONY[[#This Row],[Adj Close]]-MA1SONY[[#This Row],[Naive Trend ]]</f>
        <v>-3.4722000000000151</v>
      </c>
      <c r="F1164" s="22">
        <f t="shared" si="90"/>
        <v>12.056172840000105</v>
      </c>
      <c r="G1164" s="22">
        <f>ABS(MA1SONY[[#This Row],[Erorr 1]])</f>
        <v>3.4722000000000151</v>
      </c>
      <c r="H1164" s="33">
        <f>MA1SONY[[#This Row],[Abs Erorr 1]]/MA1SONY[[#This Row],[Adj Close]]</f>
        <v>1.6522853473287365E-2</v>
      </c>
      <c r="I1164" s="31">
        <f t="shared" si="93"/>
        <v>211.66189999999997</v>
      </c>
      <c r="J1164" s="34">
        <f>(MA1SONY[[#This Row],[Adj Close]]-MA1SONY[[#This Row],[3-MA]])</f>
        <v>-1.5165999999999826</v>
      </c>
      <c r="K1164" s="18">
        <f t="shared" si="92"/>
        <v>2.3000755599999474</v>
      </c>
      <c r="L1164" s="18">
        <f>ABS(MA1SONY[[#This Row],[Erorr 2]])</f>
        <v>1.5165999999999826</v>
      </c>
      <c r="M1164" s="33">
        <f>MA1SONY[[#This Row],[Abs Erorr 2]]/MA1SONY[[#This Row],[Adj Close]]</f>
        <v>7.2169113465777382E-3</v>
      </c>
      <c r="N1164" s="31">
        <f t="shared" si="94"/>
        <v>209.81440000000001</v>
      </c>
      <c r="O1164" s="35">
        <f>MA1SONY[[#This Row],[Adj Close]]-MA1SONY[[#This Row],[6-MA]]</f>
        <v>0.33089999999998554</v>
      </c>
      <c r="P1164" s="18">
        <f>(MA1SONY[[#This Row],[Adj Close]]-N1164)^2</f>
        <v>0.10949480999999044</v>
      </c>
      <c r="Q1164" s="18">
        <f>ABS(MA1SONY[[#This Row],[Erorr 3]])</f>
        <v>0.33089999999998554</v>
      </c>
      <c r="R1164" s="36">
        <f>MA1SONY[[#This Row],[Abs Erorr 3]]/MA1SONY[[#This Row],[Adj Close]]</f>
        <v>1.5746247953201216E-3</v>
      </c>
    </row>
    <row r="1165" spans="2:18">
      <c r="B1165" s="26">
        <v>45474.291666666664</v>
      </c>
      <c r="C1165" s="22">
        <v>216.26150000000001</v>
      </c>
      <c r="D1165" s="31">
        <f t="shared" si="91"/>
        <v>210.14529999999999</v>
      </c>
      <c r="E1165" s="32">
        <f>MA1SONY[[#This Row],[Adj Close]]-MA1SONY[[#This Row],[Naive Trend ]]</f>
        <v>6.1162000000000205</v>
      </c>
      <c r="F1165" s="22">
        <f t="shared" si="90"/>
        <v>37.40790244000025</v>
      </c>
      <c r="G1165" s="22">
        <f>ABS(MA1SONY[[#This Row],[Erorr 1]])</f>
        <v>6.1162000000000205</v>
      </c>
      <c r="H1165" s="33">
        <f>MA1SONY[[#This Row],[Abs Erorr 1]]/MA1SONY[[#This Row],[Adj Close]]</f>
        <v>2.8281501792968327E-2</v>
      </c>
      <c r="I1165" s="31">
        <f t="shared" si="93"/>
        <v>212.17740000000001</v>
      </c>
      <c r="J1165" s="34">
        <f>(MA1SONY[[#This Row],[Adj Close]]-MA1SONY[[#This Row],[3-MA]])</f>
        <v>4.0841000000000065</v>
      </c>
      <c r="K1165" s="18">
        <f t="shared" si="92"/>
        <v>16.679872810000052</v>
      </c>
      <c r="L1165" s="18">
        <f>ABS(MA1SONY[[#This Row],[Erorr 2]])</f>
        <v>4.0841000000000065</v>
      </c>
      <c r="M1165" s="33">
        <f>MA1SONY[[#This Row],[Abs Erorr 2]]/MA1SONY[[#This Row],[Adj Close]]</f>
        <v>1.8885007271289649E-2</v>
      </c>
      <c r="N1165" s="31">
        <f t="shared" si="94"/>
        <v>209.97071666666668</v>
      </c>
      <c r="O1165" s="35">
        <f>MA1SONY[[#This Row],[Adj Close]]-MA1SONY[[#This Row],[6-MA]]</f>
        <v>6.2907833333333372</v>
      </c>
      <c r="P1165" s="18">
        <f>(MA1SONY[[#This Row],[Adj Close]]-N1165)^2</f>
        <v>39.57395494694449</v>
      </c>
      <c r="Q1165" s="18">
        <f>ABS(MA1SONY[[#This Row],[Erorr 3]])</f>
        <v>6.2907833333333372</v>
      </c>
      <c r="R1165" s="36">
        <f>MA1SONY[[#This Row],[Abs Erorr 3]]/MA1SONY[[#This Row],[Adj Close]]</f>
        <v>2.9088780635172402E-2</v>
      </c>
    </row>
    <row r="1166" spans="2:18">
      <c r="B1166" s="26">
        <v>45475.291666666664</v>
      </c>
      <c r="C1166" s="22">
        <v>219.77350000000001</v>
      </c>
      <c r="D1166" s="31">
        <f t="shared" si="91"/>
        <v>216.26150000000001</v>
      </c>
      <c r="E1166" s="32">
        <f>MA1SONY[[#This Row],[Adj Close]]-MA1SONY[[#This Row],[Naive Trend ]]</f>
        <v>3.5120000000000005</v>
      </c>
      <c r="F1166" s="22">
        <f t="shared" si="90"/>
        <v>12.334144000000004</v>
      </c>
      <c r="G1166" s="22">
        <f>ABS(MA1SONY[[#This Row],[Erorr 1]])</f>
        <v>3.5120000000000005</v>
      </c>
      <c r="H1166" s="33">
        <f>MA1SONY[[#This Row],[Abs Erorr 1]]/MA1SONY[[#This Row],[Adj Close]]</f>
        <v>1.5980088591208676E-2</v>
      </c>
      <c r="I1166" s="31">
        <f t="shared" si="93"/>
        <v>213.34143333333336</v>
      </c>
      <c r="J1166" s="34">
        <f>(MA1SONY[[#This Row],[Adj Close]]-MA1SONY[[#This Row],[3-MA]])</f>
        <v>6.4320666666666568</v>
      </c>
      <c r="K1166" s="18">
        <f t="shared" si="92"/>
        <v>41.37148160444432</v>
      </c>
      <c r="L1166" s="18">
        <f>ABS(MA1SONY[[#This Row],[Erorr 2]])</f>
        <v>6.4320666666666568</v>
      </c>
      <c r="M1166" s="33">
        <f>MA1SONY[[#This Row],[Abs Erorr 2]]/MA1SONY[[#This Row],[Adj Close]]</f>
        <v>2.9266798165687204E-2</v>
      </c>
      <c r="N1166" s="31">
        <f t="shared" si="94"/>
        <v>211.51056666666668</v>
      </c>
      <c r="O1166" s="35">
        <f>MA1SONY[[#This Row],[Adj Close]]-MA1SONY[[#This Row],[6-MA]]</f>
        <v>8.2629333333333363</v>
      </c>
      <c r="P1166" s="18">
        <f>(MA1SONY[[#This Row],[Adj Close]]-N1166)^2</f>
        <v>68.27606727111116</v>
      </c>
      <c r="Q1166" s="18">
        <f>ABS(MA1SONY[[#This Row],[Erorr 3]])</f>
        <v>8.2629333333333363</v>
      </c>
      <c r="R1166" s="36">
        <f>MA1SONY[[#This Row],[Abs Erorr 3]]/MA1SONY[[#This Row],[Adj Close]]</f>
        <v>3.7597496210113303E-2</v>
      </c>
    </row>
    <row r="1167" spans="2:18">
      <c r="B1167" s="26">
        <v>45476.291666666664</v>
      </c>
      <c r="C1167" s="22">
        <v>221.05070000000001</v>
      </c>
      <c r="D1167" s="31">
        <f t="shared" si="91"/>
        <v>219.77350000000001</v>
      </c>
      <c r="E1167" s="32">
        <f>MA1SONY[[#This Row],[Adj Close]]-MA1SONY[[#This Row],[Naive Trend ]]</f>
        <v>1.2771999999999935</v>
      </c>
      <c r="F1167" s="22">
        <f t="shared" si="90"/>
        <v>1.6312398399999832</v>
      </c>
      <c r="G1167" s="22">
        <f>ABS(MA1SONY[[#This Row],[Erorr 1]])</f>
        <v>1.2771999999999935</v>
      </c>
      <c r="H1167" s="33">
        <f>MA1SONY[[#This Row],[Abs Erorr 1]]/MA1SONY[[#This Row],[Adj Close]]</f>
        <v>5.7778600113005448E-3</v>
      </c>
      <c r="I1167" s="31">
        <f t="shared" si="93"/>
        <v>215.39343333333332</v>
      </c>
      <c r="J1167" s="34">
        <f>(MA1SONY[[#This Row],[Adj Close]]-MA1SONY[[#This Row],[3-MA]])</f>
        <v>5.6572666666666862</v>
      </c>
      <c r="K1167" s="18">
        <f t="shared" si="92"/>
        <v>32.004666137777996</v>
      </c>
      <c r="L1167" s="18">
        <f>ABS(MA1SONY[[#This Row],[Erorr 2]])</f>
        <v>5.6572666666666862</v>
      </c>
      <c r="M1167" s="33">
        <f>MA1SONY[[#This Row],[Abs Erorr 2]]/MA1SONY[[#This Row],[Adj Close]]</f>
        <v>2.5592620456151852E-2</v>
      </c>
      <c r="N1167" s="31">
        <f t="shared" si="94"/>
        <v>213.52766666666665</v>
      </c>
      <c r="O1167" s="35">
        <f>MA1SONY[[#This Row],[Adj Close]]-MA1SONY[[#This Row],[6-MA]]</f>
        <v>7.523033333333359</v>
      </c>
      <c r="P1167" s="18">
        <f>(MA1SONY[[#This Row],[Adj Close]]-N1167)^2</f>
        <v>56.596030534444829</v>
      </c>
      <c r="Q1167" s="18">
        <f>ABS(MA1SONY[[#This Row],[Erorr 3]])</f>
        <v>7.523033333333359</v>
      </c>
      <c r="R1167" s="36">
        <f>MA1SONY[[#This Row],[Abs Erorr 3]]/MA1SONY[[#This Row],[Adj Close]]</f>
        <v>3.4033067225452615E-2</v>
      </c>
    </row>
    <row r="1168" spans="2:18">
      <c r="B1168" s="26">
        <v>45478.291666666664</v>
      </c>
      <c r="C1168" s="22">
        <v>225.82980000000001</v>
      </c>
      <c r="D1168" s="31">
        <f t="shared" si="91"/>
        <v>221.05070000000001</v>
      </c>
      <c r="E1168" s="32">
        <f>MA1SONY[[#This Row],[Adj Close]]-MA1SONY[[#This Row],[Naive Trend ]]</f>
        <v>4.7790999999999997</v>
      </c>
      <c r="F1168" s="22">
        <f t="shared" si="90"/>
        <v>22.839796809999996</v>
      </c>
      <c r="G1168" s="22">
        <f>ABS(MA1SONY[[#This Row],[Erorr 1]])</f>
        <v>4.7790999999999997</v>
      </c>
      <c r="H1168" s="33">
        <f>MA1SONY[[#This Row],[Abs Erorr 1]]/MA1SONY[[#This Row],[Adj Close]]</f>
        <v>2.1162397522381898E-2</v>
      </c>
      <c r="I1168" s="31">
        <f t="shared" si="93"/>
        <v>219.02856666666671</v>
      </c>
      <c r="J1168" s="34">
        <f>(MA1SONY[[#This Row],[Adj Close]]-MA1SONY[[#This Row],[3-MA]])</f>
        <v>6.8012333333333004</v>
      </c>
      <c r="K1168" s="18">
        <f t="shared" si="92"/>
        <v>46.256774854443997</v>
      </c>
      <c r="L1168" s="18">
        <f>ABS(MA1SONY[[#This Row],[Erorr 2]])</f>
        <v>6.8012333333333004</v>
      </c>
      <c r="M1168" s="33">
        <f>MA1SONY[[#This Row],[Abs Erorr 2]]/MA1SONY[[#This Row],[Adj Close]]</f>
        <v>3.0116633559137459E-2</v>
      </c>
      <c r="N1168" s="31">
        <f t="shared" si="94"/>
        <v>215.60298333333333</v>
      </c>
      <c r="O1168" s="35">
        <f>MA1SONY[[#This Row],[Adj Close]]-MA1SONY[[#This Row],[6-MA]]</f>
        <v>10.226816666666679</v>
      </c>
      <c r="P1168" s="18">
        <f>(MA1SONY[[#This Row],[Adj Close]]-N1168)^2</f>
        <v>104.58777913361136</v>
      </c>
      <c r="Q1168" s="18">
        <f>ABS(MA1SONY[[#This Row],[Erorr 3]])</f>
        <v>10.226816666666679</v>
      </c>
      <c r="R1168" s="36">
        <f>MA1SONY[[#This Row],[Abs Erorr 3]]/MA1SONY[[#This Row],[Adj Close]]</f>
        <v>4.5285505573961798E-2</v>
      </c>
    </row>
    <row r="1169" spans="2:18">
      <c r="B1169" s="26">
        <v>45481.291666666664</v>
      </c>
      <c r="C1169" s="22">
        <v>227.3065</v>
      </c>
      <c r="D1169" s="31">
        <f t="shared" si="91"/>
        <v>225.82980000000001</v>
      </c>
      <c r="E1169" s="32">
        <f>MA1SONY[[#This Row],[Adj Close]]-MA1SONY[[#This Row],[Naive Trend ]]</f>
        <v>1.4766999999999939</v>
      </c>
      <c r="F1169" s="22">
        <f t="shared" si="90"/>
        <v>2.1806428899999819</v>
      </c>
      <c r="G1169" s="22">
        <f>ABS(MA1SONY[[#This Row],[Erorr 1]])</f>
        <v>1.4766999999999939</v>
      </c>
      <c r="H1169" s="33">
        <f>MA1SONY[[#This Row],[Abs Erorr 1]]/MA1SONY[[#This Row],[Adj Close]]</f>
        <v>6.496514617927749E-3</v>
      </c>
      <c r="I1169" s="31">
        <f t="shared" si="93"/>
        <v>222.21799999999999</v>
      </c>
      <c r="J1169" s="34">
        <f>(MA1SONY[[#This Row],[Adj Close]]-MA1SONY[[#This Row],[3-MA]])</f>
        <v>5.0885000000000105</v>
      </c>
      <c r="K1169" s="18">
        <f t="shared" si="92"/>
        <v>25.892832250000108</v>
      </c>
      <c r="L1169" s="18">
        <f>ABS(MA1SONY[[#This Row],[Erorr 2]])</f>
        <v>5.0885000000000105</v>
      </c>
      <c r="M1169" s="33">
        <f>MA1SONY[[#This Row],[Abs Erorr 2]]/MA1SONY[[#This Row],[Adj Close]]</f>
        <v>2.2386073429488423E-2</v>
      </c>
      <c r="N1169" s="31">
        <f t="shared" si="94"/>
        <v>217.77971666666667</v>
      </c>
      <c r="O1169" s="35">
        <f>MA1SONY[[#This Row],[Adj Close]]-MA1SONY[[#This Row],[6-MA]]</f>
        <v>9.5267833333333272</v>
      </c>
      <c r="P1169" s="18">
        <f>(MA1SONY[[#This Row],[Adj Close]]-N1169)^2</f>
        <v>90.759600680277657</v>
      </c>
      <c r="Q1169" s="18">
        <f>ABS(MA1SONY[[#This Row],[Erorr 3]])</f>
        <v>9.5267833333333272</v>
      </c>
      <c r="R1169" s="36">
        <f>MA1SONY[[#This Row],[Abs Erorr 3]]/MA1SONY[[#This Row],[Adj Close]]</f>
        <v>4.1911618600142655E-2</v>
      </c>
    </row>
    <row r="1170" spans="2:18">
      <c r="B1170" s="26">
        <v>45482.291666666664</v>
      </c>
      <c r="C1170" s="22">
        <v>228.16460000000001</v>
      </c>
      <c r="D1170" s="31">
        <f t="shared" si="91"/>
        <v>227.3065</v>
      </c>
      <c r="E1170" s="32">
        <f>MA1SONY[[#This Row],[Adj Close]]-MA1SONY[[#This Row],[Naive Trend ]]</f>
        <v>0.85810000000000741</v>
      </c>
      <c r="F1170" s="22">
        <f t="shared" si="90"/>
        <v>0.73633561000001269</v>
      </c>
      <c r="G1170" s="22">
        <f>ABS(MA1SONY[[#This Row],[Erorr 1]])</f>
        <v>0.85810000000000741</v>
      </c>
      <c r="H1170" s="33">
        <f>MA1SONY[[#This Row],[Abs Erorr 1]]/MA1SONY[[#This Row],[Adj Close]]</f>
        <v>3.7608813987796853E-3</v>
      </c>
      <c r="I1170" s="31">
        <f t="shared" si="93"/>
        <v>224.72900000000001</v>
      </c>
      <c r="J1170" s="34">
        <f>(MA1SONY[[#This Row],[Adj Close]]-MA1SONY[[#This Row],[3-MA]])</f>
        <v>3.4355999999999938</v>
      </c>
      <c r="K1170" s="18">
        <f t="shared" si="92"/>
        <v>11.803347359999957</v>
      </c>
      <c r="L1170" s="18">
        <f>ABS(MA1SONY[[#This Row],[Erorr 2]])</f>
        <v>3.4355999999999938</v>
      </c>
      <c r="M1170" s="33">
        <f>MA1SONY[[#This Row],[Abs Erorr 2]]/MA1SONY[[#This Row],[Adj Close]]</f>
        <v>1.5057550557799036E-2</v>
      </c>
      <c r="N1170" s="31">
        <f t="shared" si="94"/>
        <v>220.06121666666664</v>
      </c>
      <c r="O1170" s="35">
        <f>MA1SONY[[#This Row],[Adj Close]]-MA1SONY[[#This Row],[6-MA]]</f>
        <v>8.1033833333333689</v>
      </c>
      <c r="P1170" s="18">
        <f>(MA1SONY[[#This Row],[Adj Close]]-N1170)^2</f>
        <v>65.664821446945027</v>
      </c>
      <c r="Q1170" s="18">
        <f>ABS(MA1SONY[[#This Row],[Erorr 3]])</f>
        <v>8.1033833333333689</v>
      </c>
      <c r="R1170" s="36">
        <f>MA1SONY[[#This Row],[Abs Erorr 3]]/MA1SONY[[#This Row],[Adj Close]]</f>
        <v>3.5515515261058762E-2</v>
      </c>
    </row>
    <row r="1171" spans="2:18">
      <c r="B1171" s="26">
        <v>45483.291666666664</v>
      </c>
      <c r="C1171" s="22">
        <v>232.45490000000001</v>
      </c>
      <c r="D1171" s="31">
        <f t="shared" si="91"/>
        <v>228.16460000000001</v>
      </c>
      <c r="E1171" s="32">
        <f>MA1SONY[[#This Row],[Adj Close]]-MA1SONY[[#This Row],[Naive Trend ]]</f>
        <v>4.290300000000002</v>
      </c>
      <c r="F1171" s="22">
        <f t="shared" si="90"/>
        <v>18.406674090000017</v>
      </c>
      <c r="G1171" s="22">
        <f>ABS(MA1SONY[[#This Row],[Erorr 1]])</f>
        <v>4.290300000000002</v>
      </c>
      <c r="H1171" s="33">
        <f>MA1SONY[[#This Row],[Abs Erorr 1]]/MA1SONY[[#This Row],[Adj Close]]</f>
        <v>1.8456483386669852E-2</v>
      </c>
      <c r="I1171" s="31">
        <f t="shared" si="93"/>
        <v>227.10029999999998</v>
      </c>
      <c r="J1171" s="34">
        <f>(MA1SONY[[#This Row],[Adj Close]]-MA1SONY[[#This Row],[3-MA]])</f>
        <v>5.3546000000000333</v>
      </c>
      <c r="K1171" s="18">
        <f t="shared" si="92"/>
        <v>28.671741160000359</v>
      </c>
      <c r="L1171" s="18">
        <f>ABS(MA1SONY[[#This Row],[Erorr 2]])</f>
        <v>5.3546000000000333</v>
      </c>
      <c r="M1171" s="33">
        <f>MA1SONY[[#This Row],[Abs Erorr 2]]/MA1SONY[[#This Row],[Adj Close]]</f>
        <v>2.3035005930182727E-2</v>
      </c>
      <c r="N1171" s="31">
        <f t="shared" si="94"/>
        <v>223.06443333333334</v>
      </c>
      <c r="O1171" s="35">
        <f>MA1SONY[[#This Row],[Adj Close]]-MA1SONY[[#This Row],[6-MA]]</f>
        <v>9.3904666666666685</v>
      </c>
      <c r="P1171" s="18">
        <f>(MA1SONY[[#This Row],[Adj Close]]-N1171)^2</f>
        <v>88.18086421777781</v>
      </c>
      <c r="Q1171" s="18">
        <f>ABS(MA1SONY[[#This Row],[Erorr 3]])</f>
        <v>9.3904666666666685</v>
      </c>
      <c r="R1171" s="36">
        <f>MA1SONY[[#This Row],[Abs Erorr 3]]/MA1SONY[[#This Row],[Adj Close]]</f>
        <v>4.0396940080276507E-2</v>
      </c>
    </row>
    <row r="1172" spans="2:18">
      <c r="B1172" s="26">
        <v>45484.291666666664</v>
      </c>
      <c r="C1172" s="22">
        <v>227.05709999999999</v>
      </c>
      <c r="D1172" s="31">
        <f t="shared" si="91"/>
        <v>232.45490000000001</v>
      </c>
      <c r="E1172" s="32">
        <f>MA1SONY[[#This Row],[Adj Close]]-MA1SONY[[#This Row],[Naive Trend ]]</f>
        <v>-5.3978000000000179</v>
      </c>
      <c r="F1172" s="22">
        <f t="shared" si="90"/>
        <v>29.136244840000192</v>
      </c>
      <c r="G1172" s="22">
        <f>ABS(MA1SONY[[#This Row],[Erorr 1]])</f>
        <v>5.3978000000000179</v>
      </c>
      <c r="H1172" s="33">
        <f>MA1SONY[[#This Row],[Abs Erorr 1]]/MA1SONY[[#This Row],[Adj Close]]</f>
        <v>2.3772874752650403E-2</v>
      </c>
      <c r="I1172" s="31">
        <f t="shared" si="93"/>
        <v>229.30866666666665</v>
      </c>
      <c r="J1172" s="34">
        <f>(MA1SONY[[#This Row],[Adj Close]]-MA1SONY[[#This Row],[3-MA]])</f>
        <v>-2.2515666666666618</v>
      </c>
      <c r="K1172" s="18">
        <f t="shared" si="92"/>
        <v>5.0695524544444224</v>
      </c>
      <c r="L1172" s="18">
        <f>ABS(MA1SONY[[#This Row],[Erorr 2]])</f>
        <v>2.2515666666666618</v>
      </c>
      <c r="M1172" s="33">
        <f>MA1SONY[[#This Row],[Abs Erorr 2]]/MA1SONY[[#This Row],[Adj Close]]</f>
        <v>9.9163015235668121E-3</v>
      </c>
      <c r="N1172" s="31">
        <f t="shared" si="94"/>
        <v>225.76333333333332</v>
      </c>
      <c r="O1172" s="35">
        <f>MA1SONY[[#This Row],[Adj Close]]-MA1SONY[[#This Row],[6-MA]]</f>
        <v>1.2937666666666701</v>
      </c>
      <c r="P1172" s="18">
        <f>(MA1SONY[[#This Row],[Adj Close]]-N1172)^2</f>
        <v>1.6738321877777866</v>
      </c>
      <c r="Q1172" s="18">
        <f>ABS(MA1SONY[[#This Row],[Erorr 3]])</f>
        <v>1.2937666666666701</v>
      </c>
      <c r="R1172" s="36">
        <f>MA1SONY[[#This Row],[Abs Erorr 3]]/MA1SONY[[#This Row],[Adj Close]]</f>
        <v>5.6979793482197652E-3</v>
      </c>
    </row>
    <row r="1173" spans="2:18">
      <c r="B1173" s="26">
        <v>45485.291666666664</v>
      </c>
      <c r="C1173" s="22">
        <v>230.0204</v>
      </c>
      <c r="D1173" s="31">
        <f t="shared" si="91"/>
        <v>227.05709999999999</v>
      </c>
      <c r="E1173" s="32">
        <f>MA1SONY[[#This Row],[Adj Close]]-MA1SONY[[#This Row],[Naive Trend ]]</f>
        <v>2.9633000000000038</v>
      </c>
      <c r="F1173" s="22">
        <f t="shared" si="90"/>
        <v>8.7811468900000218</v>
      </c>
      <c r="G1173" s="22">
        <f>ABS(MA1SONY[[#This Row],[Erorr 1]])</f>
        <v>2.9633000000000038</v>
      </c>
      <c r="H1173" s="33">
        <f>MA1SONY[[#This Row],[Abs Erorr 1]]/MA1SONY[[#This Row],[Adj Close]]</f>
        <v>1.2882770397756042E-2</v>
      </c>
      <c r="I1173" s="31">
        <f t="shared" si="93"/>
        <v>229.22553333333335</v>
      </c>
      <c r="J1173" s="34">
        <f>(MA1SONY[[#This Row],[Adj Close]]-MA1SONY[[#This Row],[3-MA]])</f>
        <v>0.79486666666664973</v>
      </c>
      <c r="K1173" s="18">
        <f t="shared" si="92"/>
        <v>0.6318130177777509</v>
      </c>
      <c r="L1173" s="18">
        <f>ABS(MA1SONY[[#This Row],[Erorr 2]])</f>
        <v>0.79486666666664973</v>
      </c>
      <c r="M1173" s="33">
        <f>MA1SONY[[#This Row],[Abs Erorr 2]]/MA1SONY[[#This Row],[Adj Close]]</f>
        <v>3.4556355291385015E-3</v>
      </c>
      <c r="N1173" s="31">
        <f t="shared" si="94"/>
        <v>226.97726666666665</v>
      </c>
      <c r="O1173" s="35">
        <f>MA1SONY[[#This Row],[Adj Close]]-MA1SONY[[#This Row],[6-MA]]</f>
        <v>3.0431333333333441</v>
      </c>
      <c r="P1173" s="18">
        <f>(MA1SONY[[#This Row],[Adj Close]]-N1173)^2</f>
        <v>9.2606604844445108</v>
      </c>
      <c r="Q1173" s="18">
        <f>ABS(MA1SONY[[#This Row],[Erorr 3]])</f>
        <v>3.0431333333333441</v>
      </c>
      <c r="R1173" s="36">
        <f>MA1SONY[[#This Row],[Abs Erorr 3]]/MA1SONY[[#This Row],[Adj Close]]</f>
        <v>1.3229841063372397E-2</v>
      </c>
    </row>
    <row r="1174" spans="2:18">
      <c r="B1174" s="26">
        <v>45488.291666666664</v>
      </c>
      <c r="C1174" s="22">
        <v>233.8717</v>
      </c>
      <c r="D1174" s="31">
        <f t="shared" si="91"/>
        <v>230.0204</v>
      </c>
      <c r="E1174" s="32">
        <f>MA1SONY[[#This Row],[Adj Close]]-MA1SONY[[#This Row],[Naive Trend ]]</f>
        <v>3.851300000000009</v>
      </c>
      <c r="F1174" s="22">
        <f t="shared" si="90"/>
        <v>14.83251169000007</v>
      </c>
      <c r="G1174" s="22">
        <f>ABS(MA1SONY[[#This Row],[Erorr 1]])</f>
        <v>3.851300000000009</v>
      </c>
      <c r="H1174" s="33">
        <f>MA1SONY[[#This Row],[Abs Erorr 1]]/MA1SONY[[#This Row],[Adj Close]]</f>
        <v>1.6467576025658553E-2</v>
      </c>
      <c r="I1174" s="31">
        <f t="shared" si="93"/>
        <v>229.84413333333336</v>
      </c>
      <c r="J1174" s="34">
        <f>(MA1SONY[[#This Row],[Adj Close]]-MA1SONY[[#This Row],[3-MA]])</f>
        <v>4.0275666666666439</v>
      </c>
      <c r="K1174" s="18">
        <f t="shared" si="92"/>
        <v>16.221293254444262</v>
      </c>
      <c r="L1174" s="18">
        <f>ABS(MA1SONY[[#This Row],[Erorr 2]])</f>
        <v>4.0275666666666439</v>
      </c>
      <c r="M1174" s="33">
        <f>MA1SONY[[#This Row],[Abs Erorr 2]]/MA1SONY[[#This Row],[Adj Close]]</f>
        <v>1.7221265619853293E-2</v>
      </c>
      <c r="N1174" s="31">
        <f t="shared" si="94"/>
        <v>228.47221666666664</v>
      </c>
      <c r="O1174" s="35">
        <f>MA1SONY[[#This Row],[Adj Close]]-MA1SONY[[#This Row],[6-MA]]</f>
        <v>5.3994833333333645</v>
      </c>
      <c r="P1174" s="18">
        <f>(MA1SONY[[#This Row],[Adj Close]]-N1174)^2</f>
        <v>29.154420266944783</v>
      </c>
      <c r="Q1174" s="18">
        <f>ABS(MA1SONY[[#This Row],[Erorr 3]])</f>
        <v>5.3994833333333645</v>
      </c>
      <c r="R1174" s="36">
        <f>MA1SONY[[#This Row],[Abs Erorr 3]]/MA1SONY[[#This Row],[Adj Close]]</f>
        <v>2.3087373689648489E-2</v>
      </c>
    </row>
    <row r="1175" spans="2:18">
      <c r="B1175" s="26">
        <v>45489.291666666664</v>
      </c>
      <c r="C1175" s="22">
        <v>234.29079999999999</v>
      </c>
      <c r="D1175" s="31">
        <f t="shared" si="91"/>
        <v>233.8717</v>
      </c>
      <c r="E1175" s="32">
        <f>MA1SONY[[#This Row],[Adj Close]]-MA1SONY[[#This Row],[Naive Trend ]]</f>
        <v>0.41909999999998604</v>
      </c>
      <c r="F1175" s="22">
        <f t="shared" si="90"/>
        <v>0.1756448099999883</v>
      </c>
      <c r="G1175" s="22">
        <f>ABS(MA1SONY[[#This Row],[Erorr 1]])</f>
        <v>0.41909999999998604</v>
      </c>
      <c r="H1175" s="33">
        <f>MA1SONY[[#This Row],[Abs Erorr 1]]/MA1SONY[[#This Row],[Adj Close]]</f>
        <v>1.788802633308632E-3</v>
      </c>
      <c r="I1175" s="31">
        <f t="shared" si="93"/>
        <v>230.31640000000002</v>
      </c>
      <c r="J1175" s="34">
        <f>(MA1SONY[[#This Row],[Adj Close]]-MA1SONY[[#This Row],[3-MA]])</f>
        <v>3.9743999999999744</v>
      </c>
      <c r="K1175" s="18">
        <f t="shared" si="92"/>
        <v>15.795855359999797</v>
      </c>
      <c r="L1175" s="18">
        <f>ABS(MA1SONY[[#This Row],[Erorr 2]])</f>
        <v>3.9743999999999744</v>
      </c>
      <c r="M1175" s="33">
        <f>MA1SONY[[#This Row],[Abs Erorr 2]]/MA1SONY[[#This Row],[Adj Close]]</f>
        <v>1.6963534206208587E-2</v>
      </c>
      <c r="N1175" s="31">
        <f t="shared" si="94"/>
        <v>229.81253333333328</v>
      </c>
      <c r="O1175" s="35">
        <f>MA1SONY[[#This Row],[Adj Close]]-MA1SONY[[#This Row],[6-MA]]</f>
        <v>4.4782666666667126</v>
      </c>
      <c r="P1175" s="18">
        <f>(MA1SONY[[#This Row],[Adj Close]]-N1175)^2</f>
        <v>20.054872337778189</v>
      </c>
      <c r="Q1175" s="18">
        <f>ABS(MA1SONY[[#This Row],[Erorr 3]])</f>
        <v>4.4782666666667126</v>
      </c>
      <c r="R1175" s="36">
        <f>MA1SONY[[#This Row],[Abs Erorr 3]]/MA1SONY[[#This Row],[Adj Close]]</f>
        <v>1.9114137928876049E-2</v>
      </c>
    </row>
    <row r="1176" spans="2:18">
      <c r="B1176" s="26">
        <v>45490.291666666664</v>
      </c>
      <c r="C1176" s="22">
        <v>228.36410000000001</v>
      </c>
      <c r="D1176" s="31">
        <f t="shared" si="91"/>
        <v>234.29079999999999</v>
      </c>
      <c r="E1176" s="32">
        <f>MA1SONY[[#This Row],[Adj Close]]-MA1SONY[[#This Row],[Naive Trend ]]</f>
        <v>-5.9266999999999825</v>
      </c>
      <c r="F1176" s="22">
        <f t="shared" si="90"/>
        <v>35.125772889999794</v>
      </c>
      <c r="G1176" s="22">
        <f>ABS(MA1SONY[[#This Row],[Erorr 1]])</f>
        <v>5.9266999999999825</v>
      </c>
      <c r="H1176" s="33">
        <f>MA1SONY[[#This Row],[Abs Erorr 1]]/MA1SONY[[#This Row],[Adj Close]]</f>
        <v>2.5952853360050824E-2</v>
      </c>
      <c r="I1176" s="31">
        <f t="shared" si="93"/>
        <v>232.72763333333333</v>
      </c>
      <c r="J1176" s="34">
        <f>(MA1SONY[[#This Row],[Adj Close]]-MA1SONY[[#This Row],[3-MA]])</f>
        <v>-4.3635333333333222</v>
      </c>
      <c r="K1176" s="18">
        <f t="shared" si="92"/>
        <v>19.040423151111014</v>
      </c>
      <c r="L1176" s="18">
        <f>ABS(MA1SONY[[#This Row],[Erorr 2]])</f>
        <v>4.3635333333333222</v>
      </c>
      <c r="M1176" s="33">
        <f>MA1SONY[[#This Row],[Abs Erorr 2]]/MA1SONY[[#This Row],[Adj Close]]</f>
        <v>1.9107790293366261E-2</v>
      </c>
      <c r="N1176" s="31">
        <f t="shared" si="94"/>
        <v>230.97658333333334</v>
      </c>
      <c r="O1176" s="35">
        <f>MA1SONY[[#This Row],[Adj Close]]-MA1SONY[[#This Row],[6-MA]]</f>
        <v>-2.6124833333333299</v>
      </c>
      <c r="P1176" s="18">
        <f>(MA1SONY[[#This Row],[Adj Close]]-N1176)^2</f>
        <v>6.8250691669444263</v>
      </c>
      <c r="Q1176" s="18">
        <f>ABS(MA1SONY[[#This Row],[Erorr 3]])</f>
        <v>2.6124833333333299</v>
      </c>
      <c r="R1176" s="36">
        <f>MA1SONY[[#This Row],[Abs Erorr 3]]/MA1SONY[[#This Row],[Adj Close]]</f>
        <v>1.1439991370505827E-2</v>
      </c>
    </row>
    <row r="1177" spans="2:18">
      <c r="B1177" s="26">
        <v>45491.291666666664</v>
      </c>
      <c r="C1177" s="22">
        <v>223.6747</v>
      </c>
      <c r="D1177" s="31">
        <f t="shared" si="91"/>
        <v>228.36410000000001</v>
      </c>
      <c r="E1177" s="32">
        <f>MA1SONY[[#This Row],[Adj Close]]-MA1SONY[[#This Row],[Naive Trend ]]</f>
        <v>-4.6894000000000062</v>
      </c>
      <c r="F1177" s="22">
        <f t="shared" si="90"/>
        <v>21.990472360000059</v>
      </c>
      <c r="G1177" s="22">
        <f>ABS(MA1SONY[[#This Row],[Erorr 1]])</f>
        <v>4.6894000000000062</v>
      </c>
      <c r="H1177" s="33">
        <f>MA1SONY[[#This Row],[Abs Erorr 1]]/MA1SONY[[#This Row],[Adj Close]]</f>
        <v>2.0965267864447818E-2</v>
      </c>
      <c r="I1177" s="31">
        <f t="shared" si="93"/>
        <v>232.17553333333333</v>
      </c>
      <c r="J1177" s="34">
        <f>(MA1SONY[[#This Row],[Adj Close]]-MA1SONY[[#This Row],[3-MA]])</f>
        <v>-8.5008333333333326</v>
      </c>
      <c r="K1177" s="18">
        <f t="shared" si="92"/>
        <v>72.264167361111092</v>
      </c>
      <c r="L1177" s="18">
        <f>ABS(MA1SONY[[#This Row],[Erorr 2]])</f>
        <v>8.5008333333333326</v>
      </c>
      <c r="M1177" s="33">
        <f>MA1SONY[[#This Row],[Abs Erorr 2]]/MA1SONY[[#This Row],[Adj Close]]</f>
        <v>3.8005341387887553E-2</v>
      </c>
      <c r="N1177" s="31">
        <f t="shared" si="94"/>
        <v>231.00983333333332</v>
      </c>
      <c r="O1177" s="35">
        <f>MA1SONY[[#This Row],[Adj Close]]-MA1SONY[[#This Row],[6-MA]]</f>
        <v>-7.3351333333333173</v>
      </c>
      <c r="P1177" s="18">
        <f>(MA1SONY[[#This Row],[Adj Close]]-N1177)^2</f>
        <v>53.804181017777545</v>
      </c>
      <c r="Q1177" s="18">
        <f>ABS(MA1SONY[[#This Row],[Erorr 3]])</f>
        <v>7.3351333333333173</v>
      </c>
      <c r="R1177" s="36">
        <f>MA1SONY[[#This Row],[Abs Erorr 3]]/MA1SONY[[#This Row],[Adj Close]]</f>
        <v>3.2793755097618629E-2</v>
      </c>
    </row>
    <row r="1178" spans="2:18">
      <c r="B1178" s="26">
        <v>45492.291666666664</v>
      </c>
      <c r="C1178" s="22">
        <v>223.80439999999999</v>
      </c>
      <c r="D1178" s="31">
        <f t="shared" si="91"/>
        <v>223.6747</v>
      </c>
      <c r="E1178" s="32">
        <f>MA1SONY[[#This Row],[Adj Close]]-MA1SONY[[#This Row],[Naive Trend ]]</f>
        <v>0.12969999999998549</v>
      </c>
      <c r="F1178" s="22">
        <f t="shared" si="90"/>
        <v>1.6822089999996237E-2</v>
      </c>
      <c r="G1178" s="22">
        <f>ABS(MA1SONY[[#This Row],[Erorr 1]])</f>
        <v>0.12969999999998549</v>
      </c>
      <c r="H1178" s="33">
        <f>MA1SONY[[#This Row],[Abs Erorr 1]]/MA1SONY[[#This Row],[Adj Close]]</f>
        <v>5.7952390569615921E-4</v>
      </c>
      <c r="I1178" s="31">
        <f t="shared" si="93"/>
        <v>228.77653333333333</v>
      </c>
      <c r="J1178" s="34">
        <f>(MA1SONY[[#This Row],[Adj Close]]-MA1SONY[[#This Row],[3-MA]])</f>
        <v>-4.9721333333333462</v>
      </c>
      <c r="K1178" s="18">
        <f t="shared" si="92"/>
        <v>24.722109884444571</v>
      </c>
      <c r="L1178" s="18">
        <f>ABS(MA1SONY[[#This Row],[Erorr 2]])</f>
        <v>4.9721333333333462</v>
      </c>
      <c r="M1178" s="33">
        <f>MA1SONY[[#This Row],[Abs Erorr 2]]/MA1SONY[[#This Row],[Adj Close]]</f>
        <v>2.2216423507908454E-2</v>
      </c>
      <c r="N1178" s="31">
        <f t="shared" si="94"/>
        <v>229.54646666666667</v>
      </c>
      <c r="O1178" s="35">
        <f>MA1SONY[[#This Row],[Adj Close]]-MA1SONY[[#This Row],[6-MA]]</f>
        <v>-5.7420666666666875</v>
      </c>
      <c r="P1178" s="18">
        <f>(MA1SONY[[#This Row],[Adj Close]]-N1178)^2</f>
        <v>32.971329604444684</v>
      </c>
      <c r="Q1178" s="18">
        <f>ABS(MA1SONY[[#This Row],[Erorr 3]])</f>
        <v>5.7420666666666875</v>
      </c>
      <c r="R1178" s="36">
        <f>MA1SONY[[#This Row],[Abs Erorr 3]]/MA1SONY[[#This Row],[Adj Close]]</f>
        <v>2.5656629926251173E-2</v>
      </c>
    </row>
    <row r="1179" spans="2:18">
      <c r="B1179" s="26">
        <v>45495.291666666664</v>
      </c>
      <c r="C1179" s="22">
        <v>223.45519999999999</v>
      </c>
      <c r="D1179" s="31">
        <f t="shared" si="91"/>
        <v>223.80439999999999</v>
      </c>
      <c r="E1179" s="32">
        <f>MA1SONY[[#This Row],[Adj Close]]-MA1SONY[[#This Row],[Naive Trend ]]</f>
        <v>-0.34919999999999618</v>
      </c>
      <c r="F1179" s="22">
        <f t="shared" si="90"/>
        <v>0.12194063999999734</v>
      </c>
      <c r="G1179" s="22">
        <f>ABS(MA1SONY[[#This Row],[Erorr 1]])</f>
        <v>0.34919999999999618</v>
      </c>
      <c r="H1179" s="33">
        <f>MA1SONY[[#This Row],[Abs Erorr 1]]/MA1SONY[[#This Row],[Adj Close]]</f>
        <v>1.5627293524607894E-3</v>
      </c>
      <c r="I1179" s="31">
        <f t="shared" si="93"/>
        <v>225.28106666666667</v>
      </c>
      <c r="J1179" s="34">
        <f>(MA1SONY[[#This Row],[Adj Close]]-MA1SONY[[#This Row],[3-MA]])</f>
        <v>-1.8258666666666841</v>
      </c>
      <c r="K1179" s="18">
        <f t="shared" si="92"/>
        <v>3.3337890844445082</v>
      </c>
      <c r="L1179" s="18">
        <f>ABS(MA1SONY[[#This Row],[Erorr 2]])</f>
        <v>1.8258666666666841</v>
      </c>
      <c r="M1179" s="33">
        <f>MA1SONY[[#This Row],[Abs Erorr 2]]/MA1SONY[[#This Row],[Adj Close]]</f>
        <v>8.1710636703316106E-3</v>
      </c>
      <c r="N1179" s="31">
        <f t="shared" si="94"/>
        <v>229.00435000000002</v>
      </c>
      <c r="O1179" s="35">
        <f>MA1SONY[[#This Row],[Adj Close]]-MA1SONY[[#This Row],[6-MA]]</f>
        <v>-5.5491500000000258</v>
      </c>
      <c r="P1179" s="18">
        <f>(MA1SONY[[#This Row],[Adj Close]]-N1179)^2</f>
        <v>30.793065722500288</v>
      </c>
      <c r="Q1179" s="18">
        <f>ABS(MA1SONY[[#This Row],[Erorr 3]])</f>
        <v>5.5491500000000258</v>
      </c>
      <c r="R1179" s="36">
        <f>MA1SONY[[#This Row],[Abs Erorr 3]]/MA1SONY[[#This Row],[Adj Close]]</f>
        <v>2.483338942213037E-2</v>
      </c>
    </row>
    <row r="1180" spans="2:18">
      <c r="B1180" s="26">
        <v>45496.291666666664</v>
      </c>
      <c r="C1180" s="22">
        <v>224.50290000000001</v>
      </c>
      <c r="D1180" s="31">
        <f t="shared" si="91"/>
        <v>223.45519999999999</v>
      </c>
      <c r="E1180" s="32">
        <f>MA1SONY[[#This Row],[Adj Close]]-MA1SONY[[#This Row],[Naive Trend ]]</f>
        <v>1.0477000000000203</v>
      </c>
      <c r="F1180" s="22">
        <f t="shared" si="90"/>
        <v>1.0976752900000426</v>
      </c>
      <c r="G1180" s="22">
        <f>ABS(MA1SONY[[#This Row],[Erorr 1]])</f>
        <v>1.0477000000000203</v>
      </c>
      <c r="H1180" s="33">
        <f>MA1SONY[[#This Row],[Abs Erorr 1]]/MA1SONY[[#This Row],[Adj Close]]</f>
        <v>4.6667548615185826E-3</v>
      </c>
      <c r="I1180" s="31">
        <f t="shared" si="93"/>
        <v>223.64476666666667</v>
      </c>
      <c r="J1180" s="34">
        <f>(MA1SONY[[#This Row],[Adj Close]]-MA1SONY[[#This Row],[3-MA]])</f>
        <v>0.85813333333334185</v>
      </c>
      <c r="K1180" s="18">
        <f t="shared" si="92"/>
        <v>0.73639281777779242</v>
      </c>
      <c r="L1180" s="18">
        <f>ABS(MA1SONY[[#This Row],[Erorr 2]])</f>
        <v>0.85813333333334185</v>
      </c>
      <c r="M1180" s="33">
        <f>MA1SONY[[#This Row],[Abs Erorr 2]]/MA1SONY[[#This Row],[Adj Close]]</f>
        <v>3.8223708171847303E-3</v>
      </c>
      <c r="N1180" s="31">
        <f t="shared" si="94"/>
        <v>227.91015000000002</v>
      </c>
      <c r="O1180" s="35">
        <f>MA1SONY[[#This Row],[Adj Close]]-MA1SONY[[#This Row],[6-MA]]</f>
        <v>-3.4072500000000048</v>
      </c>
      <c r="P1180" s="18">
        <f>(MA1SONY[[#This Row],[Adj Close]]-N1180)^2</f>
        <v>11.609352562500032</v>
      </c>
      <c r="Q1180" s="18">
        <f>ABS(MA1SONY[[#This Row],[Erorr 3]])</f>
        <v>3.4072500000000048</v>
      </c>
      <c r="R1180" s="36">
        <f>MA1SONY[[#This Row],[Abs Erorr 3]]/MA1SONY[[#This Row],[Adj Close]]</f>
        <v>1.5176864085051929E-2</v>
      </c>
    </row>
    <row r="1181" spans="2:18">
      <c r="B1181" s="26">
        <v>45497.291666666664</v>
      </c>
      <c r="C1181" s="22">
        <v>218.04740000000001</v>
      </c>
      <c r="D1181" s="31">
        <f t="shared" si="91"/>
        <v>224.50290000000001</v>
      </c>
      <c r="E1181" s="32">
        <f>MA1SONY[[#This Row],[Adj Close]]-MA1SONY[[#This Row],[Naive Trend ]]</f>
        <v>-6.4555000000000007</v>
      </c>
      <c r="F1181" s="22">
        <f t="shared" si="90"/>
        <v>41.673480250000011</v>
      </c>
      <c r="G1181" s="22">
        <f>ABS(MA1SONY[[#This Row],[Erorr 1]])</f>
        <v>6.4555000000000007</v>
      </c>
      <c r="H1181" s="33">
        <f>MA1SONY[[#This Row],[Abs Erorr 1]]/MA1SONY[[#This Row],[Adj Close]]</f>
        <v>2.960594806450341E-2</v>
      </c>
      <c r="I1181" s="31">
        <f t="shared" si="93"/>
        <v>223.92083333333335</v>
      </c>
      <c r="J1181" s="34">
        <f>(MA1SONY[[#This Row],[Adj Close]]-MA1SONY[[#This Row],[3-MA]])</f>
        <v>-5.8734333333333382</v>
      </c>
      <c r="K1181" s="18">
        <f t="shared" si="92"/>
        <v>34.497219121111165</v>
      </c>
      <c r="L1181" s="18">
        <f>ABS(MA1SONY[[#This Row],[Erorr 2]])</f>
        <v>5.8734333333333382</v>
      </c>
      <c r="M1181" s="33">
        <f>MA1SONY[[#This Row],[Abs Erorr 2]]/MA1SONY[[#This Row],[Adj Close]]</f>
        <v>2.6936497905195558E-2</v>
      </c>
      <c r="N1181" s="31">
        <f t="shared" si="94"/>
        <v>226.3486833333333</v>
      </c>
      <c r="O1181" s="35">
        <f>MA1SONY[[#This Row],[Adj Close]]-MA1SONY[[#This Row],[6-MA]]</f>
        <v>-8.3012833333332878</v>
      </c>
      <c r="P1181" s="18">
        <f>(MA1SONY[[#This Row],[Adj Close]]-N1181)^2</f>
        <v>68.911304980277023</v>
      </c>
      <c r="Q1181" s="18">
        <f>ABS(MA1SONY[[#This Row],[Erorr 3]])</f>
        <v>8.3012833333332878</v>
      </c>
      <c r="R1181" s="36">
        <f>MA1SONY[[#This Row],[Abs Erorr 3]]/MA1SONY[[#This Row],[Adj Close]]</f>
        <v>3.8071003521863996E-2</v>
      </c>
    </row>
    <row r="1182" spans="2:18">
      <c r="B1182" s="26">
        <v>45498.291666666664</v>
      </c>
      <c r="C1182" s="22">
        <v>216.99979999999999</v>
      </c>
      <c r="D1182" s="31">
        <f t="shared" si="91"/>
        <v>218.04740000000001</v>
      </c>
      <c r="E1182" s="32">
        <f>MA1SONY[[#This Row],[Adj Close]]-MA1SONY[[#This Row],[Naive Trend ]]</f>
        <v>-1.047600000000017</v>
      </c>
      <c r="F1182" s="22">
        <f t="shared" si="90"/>
        <v>1.0974657600000355</v>
      </c>
      <c r="G1182" s="22">
        <f>ABS(MA1SONY[[#This Row],[Erorr 1]])</f>
        <v>1.047600000000017</v>
      </c>
      <c r="H1182" s="33">
        <f>MA1SONY[[#This Row],[Abs Erorr 1]]/MA1SONY[[#This Row],[Adj Close]]</f>
        <v>4.8276542190362247E-3</v>
      </c>
      <c r="I1182" s="31">
        <f t="shared" si="93"/>
        <v>222.00183333333334</v>
      </c>
      <c r="J1182" s="34">
        <f>(MA1SONY[[#This Row],[Adj Close]]-MA1SONY[[#This Row],[3-MA]])</f>
        <v>-5.002033333333344</v>
      </c>
      <c r="K1182" s="18">
        <f t="shared" si="92"/>
        <v>25.020337467777885</v>
      </c>
      <c r="L1182" s="18">
        <f>ABS(MA1SONY[[#This Row],[Erorr 2]])</f>
        <v>5.002033333333344</v>
      </c>
      <c r="M1182" s="33">
        <f>MA1SONY[[#This Row],[Abs Erorr 2]]/MA1SONY[[#This Row],[Adj Close]]</f>
        <v>2.3050866099108589E-2</v>
      </c>
      <c r="N1182" s="31">
        <f t="shared" si="94"/>
        <v>223.64144999999999</v>
      </c>
      <c r="O1182" s="35">
        <f>MA1SONY[[#This Row],[Adj Close]]-MA1SONY[[#This Row],[6-MA]]</f>
        <v>-6.6416499999999985</v>
      </c>
      <c r="P1182" s="18">
        <f>(MA1SONY[[#This Row],[Adj Close]]-N1182)^2</f>
        <v>44.111514722499983</v>
      </c>
      <c r="Q1182" s="18">
        <f>ABS(MA1SONY[[#This Row],[Erorr 3]])</f>
        <v>6.6416499999999985</v>
      </c>
      <c r="R1182" s="36">
        <f>MA1SONY[[#This Row],[Abs Erorr 3]]/MA1SONY[[#This Row],[Adj Close]]</f>
        <v>3.0606710236599291E-2</v>
      </c>
    </row>
    <row r="1183" spans="2:18">
      <c r="B1183" s="26">
        <v>45499.291666666664</v>
      </c>
      <c r="C1183" s="22">
        <v>217.46879999999999</v>
      </c>
      <c r="D1183" s="31">
        <f t="shared" si="91"/>
        <v>216.99979999999999</v>
      </c>
      <c r="E1183" s="32">
        <f>MA1SONY[[#This Row],[Adj Close]]-MA1SONY[[#This Row],[Naive Trend ]]</f>
        <v>0.46899999999999409</v>
      </c>
      <c r="F1183" s="22">
        <f t="shared" si="90"/>
        <v>0.21996099999999447</v>
      </c>
      <c r="G1183" s="22">
        <f>ABS(MA1SONY[[#This Row],[Erorr 1]])</f>
        <v>0.46899999999999409</v>
      </c>
      <c r="H1183" s="33">
        <f>MA1SONY[[#This Row],[Abs Erorr 1]]/MA1SONY[[#This Row],[Adj Close]]</f>
        <v>2.1566312041083322E-3</v>
      </c>
      <c r="I1183" s="31">
        <f t="shared" si="93"/>
        <v>219.8500333333333</v>
      </c>
      <c r="J1183" s="34">
        <f>(MA1SONY[[#This Row],[Adj Close]]-MA1SONY[[#This Row],[3-MA]])</f>
        <v>-2.3812333333333129</v>
      </c>
      <c r="K1183" s="18">
        <f t="shared" si="92"/>
        <v>5.6702721877776803</v>
      </c>
      <c r="L1183" s="18">
        <f>ABS(MA1SONY[[#This Row],[Erorr 2]])</f>
        <v>2.3812333333333129</v>
      </c>
      <c r="M1183" s="33">
        <f>MA1SONY[[#This Row],[Abs Erorr 2]]/MA1SONY[[#This Row],[Adj Close]]</f>
        <v>1.0949769959338135E-2</v>
      </c>
      <c r="N1183" s="31">
        <f t="shared" si="94"/>
        <v>221.7474</v>
      </c>
      <c r="O1183" s="35">
        <f>MA1SONY[[#This Row],[Adj Close]]-MA1SONY[[#This Row],[6-MA]]</f>
        <v>-4.2786000000000115</v>
      </c>
      <c r="P1183" s="18">
        <f>(MA1SONY[[#This Row],[Adj Close]]-N1183)^2</f>
        <v>18.306417960000097</v>
      </c>
      <c r="Q1183" s="18">
        <f>ABS(MA1SONY[[#This Row],[Erorr 3]])</f>
        <v>4.2786000000000115</v>
      </c>
      <c r="R1183" s="36">
        <f>MA1SONY[[#This Row],[Abs Erorr 3]]/MA1SONY[[#This Row],[Adj Close]]</f>
        <v>1.9674546417693076E-2</v>
      </c>
    </row>
    <row r="1184" spans="2:18">
      <c r="B1184" s="26">
        <v>45502.291666666664</v>
      </c>
      <c r="C1184" s="22">
        <v>217.74809999999999</v>
      </c>
      <c r="D1184" s="31">
        <f t="shared" si="91"/>
        <v>217.46879999999999</v>
      </c>
      <c r="E1184" s="32">
        <f>MA1SONY[[#This Row],[Adj Close]]-MA1SONY[[#This Row],[Naive Trend ]]</f>
        <v>0.27930000000000632</v>
      </c>
      <c r="F1184" s="22">
        <f t="shared" si="90"/>
        <v>7.8008490000003525E-2</v>
      </c>
      <c r="G1184" s="22">
        <f>ABS(MA1SONY[[#This Row],[Erorr 1]])</f>
        <v>0.27930000000000632</v>
      </c>
      <c r="H1184" s="33">
        <f>MA1SONY[[#This Row],[Abs Erorr 1]]/MA1SONY[[#This Row],[Adj Close]]</f>
        <v>1.2826747971624382E-3</v>
      </c>
      <c r="I1184" s="31">
        <f t="shared" si="93"/>
        <v>217.50533333333331</v>
      </c>
      <c r="J1184" s="34">
        <f>(MA1SONY[[#This Row],[Adj Close]]-MA1SONY[[#This Row],[3-MA]])</f>
        <v>0.24276666666668234</v>
      </c>
      <c r="K1184" s="18">
        <f t="shared" si="92"/>
        <v>5.8935654444452056E-2</v>
      </c>
      <c r="L1184" s="18">
        <f>ABS(MA1SONY[[#This Row],[Erorr 2]])</f>
        <v>0.24276666666668234</v>
      </c>
      <c r="M1184" s="33">
        <f>MA1SONY[[#This Row],[Abs Erorr 2]]/MA1SONY[[#This Row],[Adj Close]]</f>
        <v>1.1148968310937379E-3</v>
      </c>
      <c r="N1184" s="31">
        <f t="shared" si="94"/>
        <v>220.71308333333332</v>
      </c>
      <c r="O1184" s="35">
        <f>MA1SONY[[#This Row],[Adj Close]]-MA1SONY[[#This Row],[6-MA]]</f>
        <v>-2.964983333333322</v>
      </c>
      <c r="P1184" s="18">
        <f>(MA1SONY[[#This Row],[Adj Close]]-N1184)^2</f>
        <v>8.7911261669443768</v>
      </c>
      <c r="Q1184" s="18">
        <f>ABS(MA1SONY[[#This Row],[Erorr 3]])</f>
        <v>2.964983333333322</v>
      </c>
      <c r="R1184" s="36">
        <f>MA1SONY[[#This Row],[Abs Erorr 3]]/MA1SONY[[#This Row],[Adj Close]]</f>
        <v>1.3616574993459515E-2</v>
      </c>
    </row>
    <row r="1185" spans="2:18">
      <c r="B1185" s="26">
        <v>45503.291666666664</v>
      </c>
      <c r="C1185" s="22">
        <v>218.30690000000001</v>
      </c>
      <c r="D1185" s="31">
        <f t="shared" si="91"/>
        <v>217.74809999999999</v>
      </c>
      <c r="E1185" s="32">
        <f>MA1SONY[[#This Row],[Adj Close]]-MA1SONY[[#This Row],[Naive Trend ]]</f>
        <v>0.55880000000001928</v>
      </c>
      <c r="F1185" s="22">
        <f t="shared" si="90"/>
        <v>0.31225744000002154</v>
      </c>
      <c r="G1185" s="22">
        <f>ABS(MA1SONY[[#This Row],[Erorr 1]])</f>
        <v>0.55880000000001928</v>
      </c>
      <c r="H1185" s="33">
        <f>MA1SONY[[#This Row],[Abs Erorr 1]]/MA1SONY[[#This Row],[Adj Close]]</f>
        <v>2.5596992124390905E-3</v>
      </c>
      <c r="I1185" s="31">
        <f t="shared" si="93"/>
        <v>217.40556666666666</v>
      </c>
      <c r="J1185" s="34">
        <f>(MA1SONY[[#This Row],[Adj Close]]-MA1SONY[[#This Row],[3-MA]])</f>
        <v>0.90133333333335486</v>
      </c>
      <c r="K1185" s="18">
        <f t="shared" si="92"/>
        <v>0.81240177777781653</v>
      </c>
      <c r="L1185" s="18">
        <f>ABS(MA1SONY[[#This Row],[Erorr 2]])</f>
        <v>0.90133333333335486</v>
      </c>
      <c r="M1185" s="33">
        <f>MA1SONY[[#This Row],[Abs Erorr 2]]/MA1SONY[[#This Row],[Adj Close]]</f>
        <v>4.1287441365039533E-3</v>
      </c>
      <c r="N1185" s="31">
        <f t="shared" si="94"/>
        <v>219.7037</v>
      </c>
      <c r="O1185" s="35">
        <f>MA1SONY[[#This Row],[Adj Close]]-MA1SONY[[#This Row],[6-MA]]</f>
        <v>-1.3967999999999847</v>
      </c>
      <c r="P1185" s="18">
        <f>(MA1SONY[[#This Row],[Adj Close]]-N1185)^2</f>
        <v>1.9510502399999574</v>
      </c>
      <c r="Q1185" s="18">
        <f>ABS(MA1SONY[[#This Row],[Erorr 3]])</f>
        <v>1.3967999999999847</v>
      </c>
      <c r="R1185" s="36">
        <f>MA1SONY[[#This Row],[Abs Erorr 3]]/MA1SONY[[#This Row],[Adj Close]]</f>
        <v>6.3983318896470272E-3</v>
      </c>
    </row>
    <row r="1186" spans="2:18">
      <c r="B1186" s="26">
        <v>45504.291666666664</v>
      </c>
      <c r="C1186" s="22">
        <v>221.5795</v>
      </c>
      <c r="D1186" s="31">
        <f t="shared" si="91"/>
        <v>218.30690000000001</v>
      </c>
      <c r="E1186" s="32">
        <f>MA1SONY[[#This Row],[Adj Close]]-MA1SONY[[#This Row],[Naive Trend ]]</f>
        <v>3.2725999999999829</v>
      </c>
      <c r="F1186" s="22">
        <f t="shared" si="90"/>
        <v>10.709910759999888</v>
      </c>
      <c r="G1186" s="22">
        <f>ABS(MA1SONY[[#This Row],[Erorr 1]])</f>
        <v>3.2725999999999829</v>
      </c>
      <c r="H1186" s="33">
        <f>MA1SONY[[#This Row],[Abs Erorr 1]]/MA1SONY[[#This Row],[Adj Close]]</f>
        <v>1.4769416845872397E-2</v>
      </c>
      <c r="I1186" s="31">
        <f t="shared" si="93"/>
        <v>217.84126666666668</v>
      </c>
      <c r="J1186" s="34">
        <f>(MA1SONY[[#This Row],[Adj Close]]-MA1SONY[[#This Row],[3-MA]])</f>
        <v>3.7382333333333122</v>
      </c>
      <c r="K1186" s="18">
        <f t="shared" si="92"/>
        <v>13.974388454444286</v>
      </c>
      <c r="L1186" s="18">
        <f>ABS(MA1SONY[[#This Row],[Erorr 2]])</f>
        <v>3.7382333333333122</v>
      </c>
      <c r="M1186" s="33">
        <f>MA1SONY[[#This Row],[Abs Erorr 2]]/MA1SONY[[#This Row],[Adj Close]]</f>
        <v>1.6870844700585173E-2</v>
      </c>
      <c r="N1186" s="31">
        <f t="shared" si="94"/>
        <v>218.84564999999998</v>
      </c>
      <c r="O1186" s="35">
        <f>MA1SONY[[#This Row],[Adj Close]]-MA1SONY[[#This Row],[6-MA]]</f>
        <v>2.7338500000000181</v>
      </c>
      <c r="P1186" s="18">
        <f>(MA1SONY[[#This Row],[Adj Close]]-N1186)^2</f>
        <v>7.4739358225000991</v>
      </c>
      <c r="Q1186" s="18">
        <f>ABS(MA1SONY[[#This Row],[Erorr 3]])</f>
        <v>2.7338500000000181</v>
      </c>
      <c r="R1186" s="36">
        <f>MA1SONY[[#This Row],[Abs Erorr 3]]/MA1SONY[[#This Row],[Adj Close]]</f>
        <v>1.2338009608289657E-2</v>
      </c>
    </row>
    <row r="1187" spans="2:18">
      <c r="B1187" s="26">
        <v>45505.291666666664</v>
      </c>
      <c r="C1187" s="22">
        <v>217.86779999999999</v>
      </c>
      <c r="D1187" s="31">
        <f t="shared" si="91"/>
        <v>221.5795</v>
      </c>
      <c r="E1187" s="32">
        <f>MA1SONY[[#This Row],[Adj Close]]-MA1SONY[[#This Row],[Naive Trend ]]</f>
        <v>-3.7117000000000075</v>
      </c>
      <c r="F1187" s="22">
        <f t="shared" si="90"/>
        <v>13.776716890000056</v>
      </c>
      <c r="G1187" s="22">
        <f>ABS(MA1SONY[[#This Row],[Erorr 1]])</f>
        <v>3.7117000000000075</v>
      </c>
      <c r="H1187" s="33">
        <f>MA1SONY[[#This Row],[Abs Erorr 1]]/MA1SONY[[#This Row],[Adj Close]]</f>
        <v>1.7036478084416364E-2</v>
      </c>
      <c r="I1187" s="31">
        <f t="shared" si="93"/>
        <v>219.2115</v>
      </c>
      <c r="J1187" s="34">
        <f>(MA1SONY[[#This Row],[Adj Close]]-MA1SONY[[#This Row],[3-MA]])</f>
        <v>-1.3437000000000126</v>
      </c>
      <c r="K1187" s="18">
        <f t="shared" si="92"/>
        <v>1.8055296900000337</v>
      </c>
      <c r="L1187" s="18">
        <f>ABS(MA1SONY[[#This Row],[Erorr 2]])</f>
        <v>1.3437000000000126</v>
      </c>
      <c r="M1187" s="33">
        <f>MA1SONY[[#This Row],[Abs Erorr 2]]/MA1SONY[[#This Row],[Adj Close]]</f>
        <v>6.1675015766442434E-3</v>
      </c>
      <c r="N1187" s="31">
        <f t="shared" si="94"/>
        <v>218.35841666666667</v>
      </c>
      <c r="O1187" s="35">
        <f>MA1SONY[[#This Row],[Adj Close]]-MA1SONY[[#This Row],[6-MA]]</f>
        <v>-0.49061666666668202</v>
      </c>
      <c r="P1187" s="18">
        <f>(MA1SONY[[#This Row],[Adj Close]]-N1187)^2</f>
        <v>0.24070471361112619</v>
      </c>
      <c r="Q1187" s="18">
        <f>ABS(MA1SONY[[#This Row],[Erorr 3]])</f>
        <v>0.49061666666668202</v>
      </c>
      <c r="R1187" s="36">
        <f>MA1SONY[[#This Row],[Abs Erorr 3]]/MA1SONY[[#This Row],[Adj Close]]</f>
        <v>2.2519007704060998E-3</v>
      </c>
    </row>
    <row r="1188" spans="2:18">
      <c r="B1188" s="26">
        <v>45506.291666666664</v>
      </c>
      <c r="C1188" s="22">
        <v>219.36449999999999</v>
      </c>
      <c r="D1188" s="31">
        <f t="shared" si="91"/>
        <v>217.86779999999999</v>
      </c>
      <c r="E1188" s="32">
        <f>MA1SONY[[#This Row],[Adj Close]]-MA1SONY[[#This Row],[Naive Trend ]]</f>
        <v>1.4967000000000041</v>
      </c>
      <c r="F1188" s="22">
        <f t="shared" si="90"/>
        <v>2.2401108900000124</v>
      </c>
      <c r="G1188" s="22">
        <f>ABS(MA1SONY[[#This Row],[Erorr 1]])</f>
        <v>1.4967000000000041</v>
      </c>
      <c r="H1188" s="33">
        <f>MA1SONY[[#This Row],[Abs Erorr 1]]/MA1SONY[[#This Row],[Adj Close]]</f>
        <v>6.822890668271321E-3</v>
      </c>
      <c r="I1188" s="31">
        <f t="shared" si="93"/>
        <v>219.25139999999999</v>
      </c>
      <c r="J1188" s="34">
        <f>(MA1SONY[[#This Row],[Adj Close]]-MA1SONY[[#This Row],[3-MA]])</f>
        <v>0.11310000000000286</v>
      </c>
      <c r="K1188" s="18">
        <f t="shared" si="92"/>
        <v>1.2791610000000647E-2</v>
      </c>
      <c r="L1188" s="18">
        <f>ABS(MA1SONY[[#This Row],[Erorr 2]])</f>
        <v>0.11310000000000286</v>
      </c>
      <c r="M1188" s="33">
        <f>MA1SONY[[#This Row],[Abs Erorr 2]]/MA1SONY[[#This Row],[Adj Close]]</f>
        <v>5.1558023290004936E-4</v>
      </c>
      <c r="N1188" s="31">
        <f t="shared" si="94"/>
        <v>218.32848333333334</v>
      </c>
      <c r="O1188" s="35">
        <f>MA1SONY[[#This Row],[Adj Close]]-MA1SONY[[#This Row],[6-MA]]</f>
        <v>1.0360166666666544</v>
      </c>
      <c r="P1188" s="18">
        <f>(MA1SONY[[#This Row],[Adj Close]]-N1188)^2</f>
        <v>1.0733305336110857</v>
      </c>
      <c r="Q1188" s="18">
        <f>ABS(MA1SONY[[#This Row],[Erorr 3]])</f>
        <v>1.0360166666666544</v>
      </c>
      <c r="R1188" s="36">
        <f>MA1SONY[[#This Row],[Abs Erorr 3]]/MA1SONY[[#This Row],[Adj Close]]</f>
        <v>4.7228091449010865E-3</v>
      </c>
    </row>
    <row r="1189" spans="2:18">
      <c r="B1189" s="26">
        <v>45509.291666666664</v>
      </c>
      <c r="C1189" s="22">
        <v>208.79830000000001</v>
      </c>
      <c r="D1189" s="31">
        <f t="shared" si="91"/>
        <v>219.36449999999999</v>
      </c>
      <c r="E1189" s="32">
        <f>MA1SONY[[#This Row],[Adj Close]]-MA1SONY[[#This Row],[Naive Trend ]]</f>
        <v>-10.566199999999981</v>
      </c>
      <c r="F1189" s="22">
        <f t="shared" si="90"/>
        <v>111.6445824399996</v>
      </c>
      <c r="G1189" s="22">
        <f>ABS(MA1SONY[[#This Row],[Erorr 1]])</f>
        <v>10.566199999999981</v>
      </c>
      <c r="H1189" s="33">
        <f>MA1SONY[[#This Row],[Abs Erorr 1]]/MA1SONY[[#This Row],[Adj Close]]</f>
        <v>5.0604818142676353E-2</v>
      </c>
      <c r="I1189" s="31">
        <f t="shared" si="93"/>
        <v>219.60393333333332</v>
      </c>
      <c r="J1189" s="34">
        <f>(MA1SONY[[#This Row],[Adj Close]]-MA1SONY[[#This Row],[3-MA]])</f>
        <v>-10.805633333333304</v>
      </c>
      <c r="K1189" s="18">
        <f t="shared" si="92"/>
        <v>116.76171173444382</v>
      </c>
      <c r="L1189" s="18">
        <f>ABS(MA1SONY[[#This Row],[Erorr 2]])</f>
        <v>10.805633333333304</v>
      </c>
      <c r="M1189" s="33">
        <f>MA1SONY[[#This Row],[Abs Erorr 2]]/MA1SONY[[#This Row],[Adj Close]]</f>
        <v>5.1751538845542823E-2</v>
      </c>
      <c r="N1189" s="31">
        <f t="shared" si="94"/>
        <v>218.72259999999997</v>
      </c>
      <c r="O1189" s="35">
        <f>MA1SONY[[#This Row],[Adj Close]]-MA1SONY[[#This Row],[6-MA]]</f>
        <v>-9.9242999999999597</v>
      </c>
      <c r="P1189" s="18">
        <f>(MA1SONY[[#This Row],[Adj Close]]-N1189)^2</f>
        <v>98.491730489999199</v>
      </c>
      <c r="Q1189" s="18">
        <f>ABS(MA1SONY[[#This Row],[Erorr 3]])</f>
        <v>9.9242999999999597</v>
      </c>
      <c r="R1189" s="36">
        <f>MA1SONY[[#This Row],[Abs Erorr 3]]/MA1SONY[[#This Row],[Adj Close]]</f>
        <v>4.7530559396316729E-2</v>
      </c>
    </row>
    <row r="1190" spans="2:18">
      <c r="B1190" s="26">
        <v>45510.291666666664</v>
      </c>
      <c r="C1190" s="22">
        <v>206.7629</v>
      </c>
      <c r="D1190" s="31">
        <f t="shared" si="91"/>
        <v>208.79830000000001</v>
      </c>
      <c r="E1190" s="32">
        <f>MA1SONY[[#This Row],[Adj Close]]-MA1SONY[[#This Row],[Naive Trend ]]</f>
        <v>-2.0354000000000099</v>
      </c>
      <c r="F1190" s="22">
        <f t="shared" si="90"/>
        <v>4.1428531600000404</v>
      </c>
      <c r="G1190" s="22">
        <f>ABS(MA1SONY[[#This Row],[Erorr 1]])</f>
        <v>2.0354000000000099</v>
      </c>
      <c r="H1190" s="33">
        <f>MA1SONY[[#This Row],[Abs Erorr 1]]/MA1SONY[[#This Row],[Adj Close]]</f>
        <v>9.844125807869834E-3</v>
      </c>
      <c r="I1190" s="31">
        <f t="shared" si="93"/>
        <v>215.34353333333334</v>
      </c>
      <c r="J1190" s="34">
        <f>(MA1SONY[[#This Row],[Adj Close]]-MA1SONY[[#This Row],[3-MA]])</f>
        <v>-8.5806333333333384</v>
      </c>
      <c r="K1190" s="18">
        <f t="shared" si="92"/>
        <v>73.627268401111195</v>
      </c>
      <c r="L1190" s="18">
        <f>ABS(MA1SONY[[#This Row],[Erorr 2]])</f>
        <v>8.5806333333333384</v>
      </c>
      <c r="M1190" s="33">
        <f>MA1SONY[[#This Row],[Abs Erorr 2]]/MA1SONY[[#This Row],[Adj Close]]</f>
        <v>4.1499869335037083E-2</v>
      </c>
      <c r="N1190" s="31">
        <f t="shared" si="94"/>
        <v>217.27751666666666</v>
      </c>
      <c r="O1190" s="35">
        <f>MA1SONY[[#This Row],[Adj Close]]-MA1SONY[[#This Row],[6-MA]]</f>
        <v>-10.514616666666655</v>
      </c>
      <c r="P1190" s="18">
        <f>(MA1SONY[[#This Row],[Adj Close]]-N1190)^2</f>
        <v>110.55716364694419</v>
      </c>
      <c r="Q1190" s="18">
        <f>ABS(MA1SONY[[#This Row],[Erorr 3]])</f>
        <v>10.514616666666655</v>
      </c>
      <c r="R1190" s="36">
        <f>MA1SONY[[#This Row],[Abs Erorr 3]]/MA1SONY[[#This Row],[Adj Close]]</f>
        <v>5.0853497734200163E-2</v>
      </c>
    </row>
    <row r="1191" spans="2:18">
      <c r="B1191" s="26">
        <v>45511.291666666664</v>
      </c>
      <c r="C1191" s="22">
        <v>209.34710000000001</v>
      </c>
      <c r="D1191" s="31">
        <f t="shared" si="91"/>
        <v>206.7629</v>
      </c>
      <c r="E1191" s="32">
        <f>MA1SONY[[#This Row],[Adj Close]]-MA1SONY[[#This Row],[Naive Trend ]]</f>
        <v>2.5842000000000098</v>
      </c>
      <c r="F1191" s="22">
        <f t="shared" si="90"/>
        <v>6.6780896400000511</v>
      </c>
      <c r="G1191" s="22">
        <f>ABS(MA1SONY[[#This Row],[Erorr 1]])</f>
        <v>2.5842000000000098</v>
      </c>
      <c r="H1191" s="33">
        <f>MA1SONY[[#This Row],[Abs Erorr 1]]/MA1SONY[[#This Row],[Adj Close]]</f>
        <v>1.2344092657600749E-2</v>
      </c>
      <c r="I1191" s="31">
        <f t="shared" si="93"/>
        <v>211.64189999999999</v>
      </c>
      <c r="J1191" s="34">
        <f>(MA1SONY[[#This Row],[Adj Close]]-MA1SONY[[#This Row],[3-MA]])</f>
        <v>-2.2947999999999809</v>
      </c>
      <c r="K1191" s="18">
        <f t="shared" si="92"/>
        <v>5.2661070399999117</v>
      </c>
      <c r="L1191" s="18">
        <f>ABS(MA1SONY[[#This Row],[Erorr 2]])</f>
        <v>2.2947999999999809</v>
      </c>
      <c r="M1191" s="33">
        <f>MA1SONY[[#This Row],[Abs Erorr 2]]/MA1SONY[[#This Row],[Adj Close]]</f>
        <v>1.0961699493329407E-2</v>
      </c>
      <c r="N1191" s="31">
        <f t="shared" si="94"/>
        <v>215.44664999999998</v>
      </c>
      <c r="O1191" s="35">
        <f>MA1SONY[[#This Row],[Adj Close]]-MA1SONY[[#This Row],[6-MA]]</f>
        <v>-6.0995499999999652</v>
      </c>
      <c r="P1191" s="18">
        <f>(MA1SONY[[#This Row],[Adj Close]]-N1191)^2</f>
        <v>37.204510202499577</v>
      </c>
      <c r="Q1191" s="18">
        <f>ABS(MA1SONY[[#This Row],[Erorr 3]])</f>
        <v>6.0995499999999652</v>
      </c>
      <c r="R1191" s="36">
        <f>MA1SONY[[#This Row],[Abs Erorr 3]]/MA1SONY[[#This Row],[Adj Close]]</f>
        <v>2.9136061593401413E-2</v>
      </c>
    </row>
    <row r="1192" spans="2:18">
      <c r="B1192" s="26">
        <v>45512.291666666664</v>
      </c>
      <c r="C1192" s="22">
        <v>212.82919999999999</v>
      </c>
      <c r="D1192" s="31">
        <f t="shared" si="91"/>
        <v>209.34710000000001</v>
      </c>
      <c r="E1192" s="32">
        <f>MA1SONY[[#This Row],[Adj Close]]-MA1SONY[[#This Row],[Naive Trend ]]</f>
        <v>3.4820999999999742</v>
      </c>
      <c r="F1192" s="22">
        <f t="shared" si="90"/>
        <v>12.12502040999982</v>
      </c>
      <c r="G1192" s="22">
        <f>ABS(MA1SONY[[#This Row],[Erorr 1]])</f>
        <v>3.4820999999999742</v>
      </c>
      <c r="H1192" s="33">
        <f>MA1SONY[[#This Row],[Abs Erorr 1]]/MA1SONY[[#This Row],[Adj Close]]</f>
        <v>1.6361006854322502E-2</v>
      </c>
      <c r="I1192" s="31">
        <f t="shared" si="93"/>
        <v>208.30276666666668</v>
      </c>
      <c r="J1192" s="34">
        <f>(MA1SONY[[#This Row],[Adj Close]]-MA1SONY[[#This Row],[3-MA]])</f>
        <v>4.5264333333333013</v>
      </c>
      <c r="K1192" s="18">
        <f t="shared" si="92"/>
        <v>20.488598721110822</v>
      </c>
      <c r="L1192" s="18">
        <f>ABS(MA1SONY[[#This Row],[Erorr 2]])</f>
        <v>4.5264333333333013</v>
      </c>
      <c r="M1192" s="33">
        <f>MA1SONY[[#This Row],[Abs Erorr 2]]/MA1SONY[[#This Row],[Adj Close]]</f>
        <v>2.1267914991614411E-2</v>
      </c>
      <c r="N1192" s="31">
        <f t="shared" si="94"/>
        <v>213.95335</v>
      </c>
      <c r="O1192" s="35">
        <f>MA1SONY[[#This Row],[Adj Close]]-MA1SONY[[#This Row],[6-MA]]</f>
        <v>-1.1241500000000144</v>
      </c>
      <c r="P1192" s="18">
        <f>(MA1SONY[[#This Row],[Adj Close]]-N1192)^2</f>
        <v>1.2637132225000325</v>
      </c>
      <c r="Q1192" s="18">
        <f>ABS(MA1SONY[[#This Row],[Erorr 3]])</f>
        <v>1.1241500000000144</v>
      </c>
      <c r="R1192" s="36">
        <f>MA1SONY[[#This Row],[Abs Erorr 3]]/MA1SONY[[#This Row],[Adj Close]]</f>
        <v>5.2819349976413691E-3</v>
      </c>
    </row>
    <row r="1193" spans="2:18">
      <c r="B1193" s="26">
        <v>45513.291666666664</v>
      </c>
      <c r="C1193" s="22">
        <v>215.7526</v>
      </c>
      <c r="D1193" s="31">
        <f t="shared" si="91"/>
        <v>212.82919999999999</v>
      </c>
      <c r="E1193" s="32">
        <f>MA1SONY[[#This Row],[Adj Close]]-MA1SONY[[#This Row],[Naive Trend ]]</f>
        <v>2.9234000000000151</v>
      </c>
      <c r="F1193" s="22">
        <f t="shared" si="90"/>
        <v>8.5462675600000875</v>
      </c>
      <c r="G1193" s="22">
        <f>ABS(MA1SONY[[#This Row],[Erorr 1]])</f>
        <v>2.9234000000000151</v>
      </c>
      <c r="H1193" s="33">
        <f>MA1SONY[[#This Row],[Abs Erorr 1]]/MA1SONY[[#This Row],[Adj Close]]</f>
        <v>1.3549778774392592E-2</v>
      </c>
      <c r="I1193" s="31">
        <f t="shared" si="93"/>
        <v>209.6464</v>
      </c>
      <c r="J1193" s="34">
        <f>(MA1SONY[[#This Row],[Adj Close]]-MA1SONY[[#This Row],[3-MA]])</f>
        <v>6.1062000000000012</v>
      </c>
      <c r="K1193" s="18">
        <f t="shared" si="92"/>
        <v>37.285678440000012</v>
      </c>
      <c r="L1193" s="18">
        <f>ABS(MA1SONY[[#This Row],[Erorr 2]])</f>
        <v>6.1062000000000012</v>
      </c>
      <c r="M1193" s="33">
        <f>MA1SONY[[#This Row],[Abs Erorr 2]]/MA1SONY[[#This Row],[Adj Close]]</f>
        <v>2.8301860556952739E-2</v>
      </c>
      <c r="N1193" s="31">
        <f t="shared" si="94"/>
        <v>212.49496666666664</v>
      </c>
      <c r="O1193" s="35">
        <f>MA1SONY[[#This Row],[Adj Close]]-MA1SONY[[#This Row],[6-MA]]</f>
        <v>3.2576333333333594</v>
      </c>
      <c r="P1193" s="18">
        <f>(MA1SONY[[#This Row],[Adj Close]]-N1193)^2</f>
        <v>10.612174934444614</v>
      </c>
      <c r="Q1193" s="18">
        <f>ABS(MA1SONY[[#This Row],[Erorr 3]])</f>
        <v>3.2576333333333594</v>
      </c>
      <c r="R1193" s="36">
        <f>MA1SONY[[#This Row],[Abs Erorr 3]]/MA1SONY[[#This Row],[Adj Close]]</f>
        <v>1.5098929669136592E-2</v>
      </c>
    </row>
    <row r="1194" spans="2:18">
      <c r="B1194" s="26">
        <v>45516.291666666664</v>
      </c>
      <c r="C1194" s="22">
        <v>217.29089999999999</v>
      </c>
      <c r="D1194" s="31">
        <f t="shared" si="91"/>
        <v>215.7526</v>
      </c>
      <c r="E1194" s="32">
        <f>MA1SONY[[#This Row],[Adj Close]]-MA1SONY[[#This Row],[Naive Trend ]]</f>
        <v>1.5382999999999925</v>
      </c>
      <c r="F1194" s="22">
        <f t="shared" si="90"/>
        <v>2.3663668899999766</v>
      </c>
      <c r="G1194" s="22">
        <f>ABS(MA1SONY[[#This Row],[Erorr 1]])</f>
        <v>1.5382999999999925</v>
      </c>
      <c r="H1194" s="33">
        <f>MA1SONY[[#This Row],[Abs Erorr 1]]/MA1SONY[[#This Row],[Adj Close]]</f>
        <v>7.0794497146451718E-3</v>
      </c>
      <c r="I1194" s="31">
        <f t="shared" si="93"/>
        <v>212.64296666666667</v>
      </c>
      <c r="J1194" s="34">
        <f>(MA1SONY[[#This Row],[Adj Close]]-MA1SONY[[#This Row],[3-MA]])</f>
        <v>4.6479333333333273</v>
      </c>
      <c r="K1194" s="18">
        <f t="shared" si="92"/>
        <v>21.603284271111054</v>
      </c>
      <c r="L1194" s="18">
        <f>ABS(MA1SONY[[#This Row],[Erorr 2]])</f>
        <v>4.6479333333333273</v>
      </c>
      <c r="M1194" s="33">
        <f>MA1SONY[[#This Row],[Abs Erorr 2]]/MA1SONY[[#This Row],[Adj Close]]</f>
        <v>2.1390372690864308E-2</v>
      </c>
      <c r="N1194" s="31">
        <f t="shared" si="94"/>
        <v>212.14243333333332</v>
      </c>
      <c r="O1194" s="35">
        <f>MA1SONY[[#This Row],[Adj Close]]-MA1SONY[[#This Row],[6-MA]]</f>
        <v>5.1484666666666783</v>
      </c>
      <c r="P1194" s="18">
        <f>(MA1SONY[[#This Row],[Adj Close]]-N1194)^2</f>
        <v>26.506709017777897</v>
      </c>
      <c r="Q1194" s="18">
        <f>ABS(MA1SONY[[#This Row],[Erorr 3]])</f>
        <v>5.1484666666666783</v>
      </c>
      <c r="R1194" s="36">
        <f>MA1SONY[[#This Row],[Abs Erorr 3]]/MA1SONY[[#This Row],[Adj Close]]</f>
        <v>2.3693889926668252E-2</v>
      </c>
    </row>
    <row r="1195" spans="2:18">
      <c r="B1195" s="26">
        <v>45517.291666666664</v>
      </c>
      <c r="C1195" s="22">
        <v>221.02680000000001</v>
      </c>
      <c r="D1195" s="31">
        <f t="shared" si="91"/>
        <v>217.29089999999999</v>
      </c>
      <c r="E1195" s="32">
        <f>MA1SONY[[#This Row],[Adj Close]]-MA1SONY[[#This Row],[Naive Trend ]]</f>
        <v>3.7359000000000151</v>
      </c>
      <c r="F1195" s="22">
        <f t="shared" si="90"/>
        <v>13.956948810000112</v>
      </c>
      <c r="G1195" s="22">
        <f>ABS(MA1SONY[[#This Row],[Erorr 1]])</f>
        <v>3.7359000000000151</v>
      </c>
      <c r="H1195" s="33">
        <f>MA1SONY[[#This Row],[Abs Erorr 1]]/MA1SONY[[#This Row],[Adj Close]]</f>
        <v>1.6902475174956227E-2</v>
      </c>
      <c r="I1195" s="31">
        <f t="shared" si="93"/>
        <v>215.29089999999999</v>
      </c>
      <c r="J1195" s="34">
        <f>(MA1SONY[[#This Row],[Adj Close]]-MA1SONY[[#This Row],[3-MA]])</f>
        <v>5.7359000000000151</v>
      </c>
      <c r="K1195" s="18">
        <f t="shared" si="92"/>
        <v>32.900548810000174</v>
      </c>
      <c r="L1195" s="18">
        <f>ABS(MA1SONY[[#This Row],[Erorr 2]])</f>
        <v>5.7359000000000151</v>
      </c>
      <c r="M1195" s="33">
        <f>MA1SONY[[#This Row],[Abs Erorr 2]]/MA1SONY[[#This Row],[Adj Close]]</f>
        <v>2.595115162505187E-2</v>
      </c>
      <c r="N1195" s="31">
        <f t="shared" si="94"/>
        <v>211.79683333333332</v>
      </c>
      <c r="O1195" s="35">
        <f>MA1SONY[[#This Row],[Adj Close]]-MA1SONY[[#This Row],[6-MA]]</f>
        <v>9.2299666666666838</v>
      </c>
      <c r="P1195" s="18">
        <f>(MA1SONY[[#This Row],[Adj Close]]-N1195)^2</f>
        <v>85.192284667778097</v>
      </c>
      <c r="Q1195" s="18">
        <f>ABS(MA1SONY[[#This Row],[Erorr 3]])</f>
        <v>9.2299666666666838</v>
      </c>
      <c r="R1195" s="36">
        <f>MA1SONY[[#This Row],[Abs Erorr 3]]/MA1SONY[[#This Row],[Adj Close]]</f>
        <v>4.1759491005917304E-2</v>
      </c>
    </row>
    <row r="1196" spans="2:18">
      <c r="B1196" s="26">
        <v>45518.291666666664</v>
      </c>
      <c r="C1196" s="22">
        <v>221.47630000000001</v>
      </c>
      <c r="D1196" s="31">
        <f t="shared" si="91"/>
        <v>221.02680000000001</v>
      </c>
      <c r="E1196" s="32">
        <f>MA1SONY[[#This Row],[Adj Close]]-MA1SONY[[#This Row],[Naive Trend ]]</f>
        <v>0.44950000000000045</v>
      </c>
      <c r="F1196" s="22">
        <f t="shared" si="90"/>
        <v>0.2020502500000004</v>
      </c>
      <c r="G1196" s="22">
        <f>ABS(MA1SONY[[#This Row],[Erorr 1]])</f>
        <v>0.44950000000000045</v>
      </c>
      <c r="H1196" s="33">
        <f>MA1SONY[[#This Row],[Abs Erorr 1]]/MA1SONY[[#This Row],[Adj Close]]</f>
        <v>2.0295625310699176E-3</v>
      </c>
      <c r="I1196" s="31">
        <f t="shared" si="93"/>
        <v>218.02343333333332</v>
      </c>
      <c r="J1196" s="34">
        <f>(MA1SONY[[#This Row],[Adj Close]]-MA1SONY[[#This Row],[3-MA]])</f>
        <v>3.4528666666666936</v>
      </c>
      <c r="K1196" s="18">
        <f t="shared" si="92"/>
        <v>11.922288217777965</v>
      </c>
      <c r="L1196" s="18">
        <f>ABS(MA1SONY[[#This Row],[Erorr 2]])</f>
        <v>3.4528666666666936</v>
      </c>
      <c r="M1196" s="33">
        <f>MA1SONY[[#This Row],[Abs Erorr 2]]/MA1SONY[[#This Row],[Adj Close]]</f>
        <v>1.5590230948714121E-2</v>
      </c>
      <c r="N1196" s="31">
        <f t="shared" si="94"/>
        <v>213.83491666666669</v>
      </c>
      <c r="O1196" s="35">
        <f>MA1SONY[[#This Row],[Adj Close]]-MA1SONY[[#This Row],[6-MA]]</f>
        <v>7.641383333333323</v>
      </c>
      <c r="P1196" s="18">
        <f>(MA1SONY[[#This Row],[Adj Close]]-N1196)^2</f>
        <v>58.390739246944285</v>
      </c>
      <c r="Q1196" s="18">
        <f>ABS(MA1SONY[[#This Row],[Erorr 3]])</f>
        <v>7.641383333333323</v>
      </c>
      <c r="R1196" s="36">
        <f>MA1SONY[[#This Row],[Abs Erorr 3]]/MA1SONY[[#This Row],[Adj Close]]</f>
        <v>3.4502036260012123E-2</v>
      </c>
    </row>
    <row r="1197" spans="2:18">
      <c r="B1197" s="26">
        <v>45519.291666666664</v>
      </c>
      <c r="C1197" s="22">
        <v>224.47300000000001</v>
      </c>
      <c r="D1197" s="31">
        <f t="shared" si="91"/>
        <v>221.47630000000001</v>
      </c>
      <c r="E1197" s="32">
        <f>MA1SONY[[#This Row],[Adj Close]]-MA1SONY[[#This Row],[Naive Trend ]]</f>
        <v>2.9967000000000041</v>
      </c>
      <c r="F1197" s="22">
        <f t="shared" si="90"/>
        <v>8.9802108900000253</v>
      </c>
      <c r="G1197" s="22">
        <f>ABS(MA1SONY[[#This Row],[Erorr 1]])</f>
        <v>2.9967000000000041</v>
      </c>
      <c r="H1197" s="33">
        <f>MA1SONY[[#This Row],[Abs Erorr 1]]/MA1SONY[[#This Row],[Adj Close]]</f>
        <v>1.3349935181514052E-2</v>
      </c>
      <c r="I1197" s="31">
        <f t="shared" si="93"/>
        <v>219.93133333333333</v>
      </c>
      <c r="J1197" s="34">
        <f>(MA1SONY[[#This Row],[Adj Close]]-MA1SONY[[#This Row],[3-MA]])</f>
        <v>4.5416666666666856</v>
      </c>
      <c r="K1197" s="18">
        <f t="shared" si="92"/>
        <v>20.626736111111285</v>
      </c>
      <c r="L1197" s="18">
        <f>ABS(MA1SONY[[#This Row],[Erorr 2]])</f>
        <v>4.5416666666666856</v>
      </c>
      <c r="M1197" s="33">
        <f>MA1SONY[[#This Row],[Abs Erorr 2]]/MA1SONY[[#This Row],[Adj Close]]</f>
        <v>2.0232574370488591E-2</v>
      </c>
      <c r="N1197" s="31">
        <f t="shared" si="94"/>
        <v>216.28715</v>
      </c>
      <c r="O1197" s="35">
        <f>MA1SONY[[#This Row],[Adj Close]]-MA1SONY[[#This Row],[6-MA]]</f>
        <v>8.1858500000000163</v>
      </c>
      <c r="P1197" s="18">
        <f>(MA1SONY[[#This Row],[Adj Close]]-N1197)^2</f>
        <v>67.008140222500273</v>
      </c>
      <c r="Q1197" s="18">
        <f>ABS(MA1SONY[[#This Row],[Erorr 3]])</f>
        <v>8.1858500000000163</v>
      </c>
      <c r="R1197" s="36">
        <f>MA1SONY[[#This Row],[Abs Erorr 3]]/MA1SONY[[#This Row],[Adj Close]]</f>
        <v>3.6466969301430535E-2</v>
      </c>
    </row>
    <row r="1198" spans="2:18">
      <c r="B1198" s="26">
        <v>45520.291666666664</v>
      </c>
      <c r="C1198" s="22">
        <v>225.80160000000001</v>
      </c>
      <c r="D1198" s="31">
        <f t="shared" si="91"/>
        <v>224.47300000000001</v>
      </c>
      <c r="E1198" s="32">
        <f>MA1SONY[[#This Row],[Adj Close]]-MA1SONY[[#This Row],[Naive Trend ]]</f>
        <v>1.3285999999999945</v>
      </c>
      <c r="F1198" s="22">
        <f t="shared" si="90"/>
        <v>1.7651779599999853</v>
      </c>
      <c r="G1198" s="22">
        <f>ABS(MA1SONY[[#This Row],[Erorr 1]])</f>
        <v>1.3285999999999945</v>
      </c>
      <c r="H1198" s="33">
        <f>MA1SONY[[#This Row],[Abs Erorr 1]]/MA1SONY[[#This Row],[Adj Close]]</f>
        <v>5.8839264203619209E-3</v>
      </c>
      <c r="I1198" s="31">
        <f t="shared" si="93"/>
        <v>222.3253666666667</v>
      </c>
      <c r="J1198" s="34">
        <f>(MA1SONY[[#This Row],[Adj Close]]-MA1SONY[[#This Row],[3-MA]])</f>
        <v>3.4762333333333117</v>
      </c>
      <c r="K1198" s="18">
        <f t="shared" si="92"/>
        <v>12.084198187777627</v>
      </c>
      <c r="L1198" s="18">
        <f>ABS(MA1SONY[[#This Row],[Erorr 2]])</f>
        <v>3.4762333333333117</v>
      </c>
      <c r="M1198" s="33">
        <f>MA1SONY[[#This Row],[Abs Erorr 2]]/MA1SONY[[#This Row],[Adj Close]]</f>
        <v>1.5395078393303287E-2</v>
      </c>
      <c r="N1198" s="31">
        <f t="shared" si="94"/>
        <v>218.80813333333333</v>
      </c>
      <c r="O1198" s="35">
        <f>MA1SONY[[#This Row],[Adj Close]]-MA1SONY[[#This Row],[6-MA]]</f>
        <v>6.9934666666666772</v>
      </c>
      <c r="P1198" s="18">
        <f>(MA1SONY[[#This Row],[Adj Close]]-N1198)^2</f>
        <v>48.908576017777925</v>
      </c>
      <c r="Q1198" s="18">
        <f>ABS(MA1SONY[[#This Row],[Erorr 3]])</f>
        <v>6.9934666666666772</v>
      </c>
      <c r="R1198" s="36">
        <f>MA1SONY[[#This Row],[Abs Erorr 3]]/MA1SONY[[#This Row],[Adj Close]]</f>
        <v>3.09717321164539E-2</v>
      </c>
    </row>
    <row r="1199" spans="2:18">
      <c r="B1199" s="26">
        <v>45523.291666666664</v>
      </c>
      <c r="C1199" s="22">
        <v>225.64179999999999</v>
      </c>
      <c r="D1199" s="31">
        <f t="shared" si="91"/>
        <v>225.80160000000001</v>
      </c>
      <c r="E1199" s="32">
        <f>MA1SONY[[#This Row],[Adj Close]]-MA1SONY[[#This Row],[Naive Trend ]]</f>
        <v>-0.15980000000001837</v>
      </c>
      <c r="F1199" s="22">
        <f t="shared" si="90"/>
        <v>2.5536040000005873E-2</v>
      </c>
      <c r="G1199" s="22">
        <f>ABS(MA1SONY[[#This Row],[Erorr 1]])</f>
        <v>0.15980000000001837</v>
      </c>
      <c r="H1199" s="33">
        <f>MA1SONY[[#This Row],[Abs Erorr 1]]/MA1SONY[[#This Row],[Adj Close]]</f>
        <v>7.0820211503373211E-4</v>
      </c>
      <c r="I1199" s="31">
        <f t="shared" si="93"/>
        <v>223.91696666666667</v>
      </c>
      <c r="J1199" s="34">
        <f>(MA1SONY[[#This Row],[Adj Close]]-MA1SONY[[#This Row],[3-MA]])</f>
        <v>1.7248333333333221</v>
      </c>
      <c r="K1199" s="18">
        <f t="shared" si="92"/>
        <v>2.9750500277777392</v>
      </c>
      <c r="L1199" s="18">
        <f>ABS(MA1SONY[[#This Row],[Erorr 2]])</f>
        <v>1.7248333333333221</v>
      </c>
      <c r="M1199" s="33">
        <f>MA1SONY[[#This Row],[Abs Erorr 2]]/MA1SONY[[#This Row],[Adj Close]]</f>
        <v>7.6441214940375507E-3</v>
      </c>
      <c r="N1199" s="31">
        <f t="shared" si="94"/>
        <v>220.97020000000001</v>
      </c>
      <c r="O1199" s="35">
        <f>MA1SONY[[#This Row],[Adj Close]]-MA1SONY[[#This Row],[6-MA]]</f>
        <v>4.6715999999999838</v>
      </c>
      <c r="P1199" s="18">
        <f>(MA1SONY[[#This Row],[Adj Close]]-N1199)^2</f>
        <v>21.823846559999847</v>
      </c>
      <c r="Q1199" s="18">
        <f>ABS(MA1SONY[[#This Row],[Erorr 3]])</f>
        <v>4.6715999999999838</v>
      </c>
      <c r="R1199" s="36">
        <f>MA1SONY[[#This Row],[Abs Erorr 3]]/MA1SONY[[#This Row],[Adj Close]]</f>
        <v>2.0703610767153886E-2</v>
      </c>
    </row>
    <row r="1200" spans="2:18">
      <c r="B1200" s="26">
        <v>45524.291666666664</v>
      </c>
      <c r="C1200" s="22">
        <v>226.2611</v>
      </c>
      <c r="D1200" s="31">
        <f t="shared" si="91"/>
        <v>225.64179999999999</v>
      </c>
      <c r="E1200" s="32">
        <f>MA1SONY[[#This Row],[Adj Close]]-MA1SONY[[#This Row],[Naive Trend ]]</f>
        <v>0.61930000000000973</v>
      </c>
      <c r="F1200" s="22">
        <f t="shared" si="90"/>
        <v>0.38353249000001205</v>
      </c>
      <c r="G1200" s="22">
        <f>ABS(MA1SONY[[#This Row],[Erorr 1]])</f>
        <v>0.61930000000000973</v>
      </c>
      <c r="H1200" s="33">
        <f>MA1SONY[[#This Row],[Abs Erorr 1]]/MA1SONY[[#This Row],[Adj Close]]</f>
        <v>2.7371032846565746E-3</v>
      </c>
      <c r="I1200" s="31">
        <f t="shared" si="93"/>
        <v>225.30546666666669</v>
      </c>
      <c r="J1200" s="34">
        <f>(MA1SONY[[#This Row],[Adj Close]]-MA1SONY[[#This Row],[3-MA]])</f>
        <v>0.95563333333331002</v>
      </c>
      <c r="K1200" s="18">
        <f t="shared" si="92"/>
        <v>0.91323506777773322</v>
      </c>
      <c r="L1200" s="18">
        <f>ABS(MA1SONY[[#This Row],[Erorr 2]])</f>
        <v>0.95563333333331002</v>
      </c>
      <c r="M1200" s="33">
        <f>MA1SONY[[#This Row],[Abs Erorr 2]]/MA1SONY[[#This Row],[Adj Close]]</f>
        <v>4.2235865260679363E-3</v>
      </c>
      <c r="N1200" s="31">
        <f t="shared" si="94"/>
        <v>222.61839999999998</v>
      </c>
      <c r="O1200" s="35">
        <f>MA1SONY[[#This Row],[Adj Close]]-MA1SONY[[#This Row],[6-MA]]</f>
        <v>3.6427000000000191</v>
      </c>
      <c r="P1200" s="18">
        <f>(MA1SONY[[#This Row],[Adj Close]]-N1200)^2</f>
        <v>13.26926329000014</v>
      </c>
      <c r="Q1200" s="18">
        <f>ABS(MA1SONY[[#This Row],[Erorr 3]])</f>
        <v>3.6427000000000191</v>
      </c>
      <c r="R1200" s="36">
        <f>MA1SONY[[#This Row],[Abs Erorr 3]]/MA1SONY[[#This Row],[Adj Close]]</f>
        <v>1.6099541635747457E-2</v>
      </c>
    </row>
    <row r="1201" spans="2:18">
      <c r="B1201" s="26">
        <v>45525.291666666664</v>
      </c>
      <c r="C1201" s="22">
        <v>226.15119999999999</v>
      </c>
      <c r="D1201" s="31">
        <f t="shared" si="91"/>
        <v>226.2611</v>
      </c>
      <c r="E1201" s="32">
        <f>MA1SONY[[#This Row],[Adj Close]]-MA1SONY[[#This Row],[Naive Trend ]]</f>
        <v>-0.10990000000001032</v>
      </c>
      <c r="F1201" s="22">
        <f t="shared" si="90"/>
        <v>1.2078010000002269E-2</v>
      </c>
      <c r="G1201" s="22">
        <f>ABS(MA1SONY[[#This Row],[Erorr 1]])</f>
        <v>0.10990000000001032</v>
      </c>
      <c r="H1201" s="33">
        <f>MA1SONY[[#This Row],[Abs Erorr 1]]/MA1SONY[[#This Row],[Adj Close]]</f>
        <v>4.8595806699239415E-4</v>
      </c>
      <c r="I1201" s="31">
        <f t="shared" si="93"/>
        <v>225.90150000000003</v>
      </c>
      <c r="J1201" s="34">
        <f>(MA1SONY[[#This Row],[Adj Close]]-MA1SONY[[#This Row],[3-MA]])</f>
        <v>0.24969999999996162</v>
      </c>
      <c r="K1201" s="18">
        <f t="shared" si="92"/>
        <v>6.2350089999980832E-2</v>
      </c>
      <c r="L1201" s="18">
        <f>ABS(MA1SONY[[#This Row],[Erorr 2]])</f>
        <v>0.24969999999996162</v>
      </c>
      <c r="M1201" s="33">
        <f>MA1SONY[[#This Row],[Abs Erorr 2]]/MA1SONY[[#This Row],[Adj Close]]</f>
        <v>1.1041285653136557E-3</v>
      </c>
      <c r="N1201" s="31">
        <f t="shared" si="94"/>
        <v>224.11343333333332</v>
      </c>
      <c r="O1201" s="35">
        <f>MA1SONY[[#This Row],[Adj Close]]-MA1SONY[[#This Row],[6-MA]]</f>
        <v>2.0377666666666698</v>
      </c>
      <c r="P1201" s="18">
        <f>(MA1SONY[[#This Row],[Adj Close]]-N1201)^2</f>
        <v>4.1524929877777907</v>
      </c>
      <c r="Q1201" s="18">
        <f>ABS(MA1SONY[[#This Row],[Erorr 3]])</f>
        <v>2.0377666666666698</v>
      </c>
      <c r="R1201" s="36">
        <f>MA1SONY[[#This Row],[Abs Erorr 3]]/MA1SONY[[#This Row],[Adj Close]]</f>
        <v>9.0106383104165272E-3</v>
      </c>
    </row>
    <row r="1202" spans="2:18">
      <c r="B1202" s="26">
        <v>45526.291666666664</v>
      </c>
      <c r="C1202" s="22">
        <v>224.28319999999999</v>
      </c>
      <c r="D1202" s="31">
        <f t="shared" si="91"/>
        <v>226.15119999999999</v>
      </c>
      <c r="E1202" s="32">
        <f>MA1SONY[[#This Row],[Adj Close]]-MA1SONY[[#This Row],[Naive Trend ]]</f>
        <v>-1.867999999999995</v>
      </c>
      <c r="F1202" s="22">
        <f t="shared" si="90"/>
        <v>3.4894239999999814</v>
      </c>
      <c r="G1202" s="22">
        <f>ABS(MA1SONY[[#This Row],[Erorr 1]])</f>
        <v>1.867999999999995</v>
      </c>
      <c r="H1202" s="33">
        <f>MA1SONY[[#This Row],[Abs Erorr 1]]/MA1SONY[[#This Row],[Adj Close]]</f>
        <v>8.3287557873260015E-3</v>
      </c>
      <c r="I1202" s="31">
        <f t="shared" si="93"/>
        <v>226.01803333333331</v>
      </c>
      <c r="J1202" s="34">
        <f>(MA1SONY[[#This Row],[Adj Close]]-MA1SONY[[#This Row],[3-MA]])</f>
        <v>-1.734833333333313</v>
      </c>
      <c r="K1202" s="18">
        <f t="shared" si="92"/>
        <v>3.009646694444374</v>
      </c>
      <c r="L1202" s="18">
        <f>ABS(MA1SONY[[#This Row],[Erorr 2]])</f>
        <v>1.734833333333313</v>
      </c>
      <c r="M1202" s="33">
        <f>MA1SONY[[#This Row],[Abs Erorr 2]]/MA1SONY[[#This Row],[Adj Close]]</f>
        <v>7.7350124009881839E-3</v>
      </c>
      <c r="N1202" s="31">
        <f t="shared" si="94"/>
        <v>224.9675</v>
      </c>
      <c r="O1202" s="35">
        <f>MA1SONY[[#This Row],[Adj Close]]-MA1SONY[[#This Row],[6-MA]]</f>
        <v>-0.68430000000000746</v>
      </c>
      <c r="P1202" s="18">
        <f>(MA1SONY[[#This Row],[Adj Close]]-N1202)^2</f>
        <v>0.46826649000001019</v>
      </c>
      <c r="Q1202" s="18">
        <f>ABS(MA1SONY[[#This Row],[Erorr 3]])</f>
        <v>0.68430000000000746</v>
      </c>
      <c r="R1202" s="36">
        <f>MA1SONY[[#This Row],[Abs Erorr 3]]/MA1SONY[[#This Row],[Adj Close]]</f>
        <v>3.05105331117091E-3</v>
      </c>
    </row>
    <row r="1203" spans="2:18">
      <c r="B1203" s="26">
        <v>45527.291666666664</v>
      </c>
      <c r="C1203" s="22">
        <v>226.5907</v>
      </c>
      <c r="D1203" s="31">
        <f t="shared" si="91"/>
        <v>224.28319999999999</v>
      </c>
      <c r="E1203" s="32">
        <f>MA1SONY[[#This Row],[Adj Close]]-MA1SONY[[#This Row],[Naive Trend ]]</f>
        <v>2.3075000000000045</v>
      </c>
      <c r="F1203" s="22">
        <f t="shared" si="90"/>
        <v>5.324556250000021</v>
      </c>
      <c r="G1203" s="22">
        <f>ABS(MA1SONY[[#This Row],[Erorr 1]])</f>
        <v>2.3075000000000045</v>
      </c>
      <c r="H1203" s="33">
        <f>MA1SONY[[#This Row],[Abs Erorr 1]]/MA1SONY[[#This Row],[Adj Close]]</f>
        <v>1.0183560049022333E-2</v>
      </c>
      <c r="I1203" s="31">
        <f t="shared" si="93"/>
        <v>225.56516666666664</v>
      </c>
      <c r="J1203" s="34">
        <f>(MA1SONY[[#This Row],[Adj Close]]-MA1SONY[[#This Row],[3-MA]])</f>
        <v>1.0255333333333567</v>
      </c>
      <c r="K1203" s="18">
        <f t="shared" si="92"/>
        <v>1.0517186177778257</v>
      </c>
      <c r="L1203" s="18">
        <f>ABS(MA1SONY[[#This Row],[Erorr 2]])</f>
        <v>1.0255333333333567</v>
      </c>
      <c r="M1203" s="33">
        <f>MA1SONY[[#This Row],[Abs Erorr 2]]/MA1SONY[[#This Row],[Adj Close]]</f>
        <v>4.5259286163702077E-3</v>
      </c>
      <c r="N1203" s="31">
        <f t="shared" si="94"/>
        <v>225.43531666666669</v>
      </c>
      <c r="O1203" s="35">
        <f>MA1SONY[[#This Row],[Adj Close]]-MA1SONY[[#This Row],[6-MA]]</f>
        <v>1.1553833333333046</v>
      </c>
      <c r="P1203" s="18">
        <f>(MA1SONY[[#This Row],[Adj Close]]-N1203)^2</f>
        <v>1.3349106469443779</v>
      </c>
      <c r="Q1203" s="18">
        <f>ABS(MA1SONY[[#This Row],[Erorr 3]])</f>
        <v>1.1553833333333046</v>
      </c>
      <c r="R1203" s="36">
        <f>MA1SONY[[#This Row],[Abs Erorr 3]]/MA1SONY[[#This Row],[Adj Close]]</f>
        <v>5.0989883227039083E-3</v>
      </c>
    </row>
    <row r="1204" spans="2:18">
      <c r="B1204" s="26">
        <v>45530.291666666664</v>
      </c>
      <c r="C1204" s="22">
        <v>226.93029999999999</v>
      </c>
      <c r="D1204" s="31">
        <f t="shared" si="91"/>
        <v>226.5907</v>
      </c>
      <c r="E1204" s="32">
        <f>MA1SONY[[#This Row],[Adj Close]]-MA1SONY[[#This Row],[Naive Trend ]]</f>
        <v>0.33959999999999013</v>
      </c>
      <c r="F1204" s="22">
        <f t="shared" si="90"/>
        <v>0.1153281599999933</v>
      </c>
      <c r="G1204" s="22">
        <f>ABS(MA1SONY[[#This Row],[Erorr 1]])</f>
        <v>0.33959999999999013</v>
      </c>
      <c r="H1204" s="33">
        <f>MA1SONY[[#This Row],[Abs Erorr 1]]/MA1SONY[[#This Row],[Adj Close]]</f>
        <v>1.4964947386928505E-3</v>
      </c>
      <c r="I1204" s="31">
        <f t="shared" si="93"/>
        <v>225.67503333333332</v>
      </c>
      <c r="J1204" s="34">
        <f>(MA1SONY[[#This Row],[Adj Close]]-MA1SONY[[#This Row],[3-MA]])</f>
        <v>1.255266666666671</v>
      </c>
      <c r="K1204" s="18">
        <f t="shared" si="92"/>
        <v>1.5756944044444552</v>
      </c>
      <c r="L1204" s="18">
        <f>ABS(MA1SONY[[#This Row],[Erorr 2]])</f>
        <v>1.255266666666671</v>
      </c>
      <c r="M1204" s="33">
        <f>MA1SONY[[#This Row],[Abs Erorr 2]]/MA1SONY[[#This Row],[Adj Close]]</f>
        <v>5.5315075451214364E-3</v>
      </c>
      <c r="N1204" s="31">
        <f t="shared" si="94"/>
        <v>225.78826666666669</v>
      </c>
      <c r="O1204" s="35">
        <f>MA1SONY[[#This Row],[Adj Close]]-MA1SONY[[#This Row],[6-MA]]</f>
        <v>1.1420333333333019</v>
      </c>
      <c r="P1204" s="18">
        <f>(MA1SONY[[#This Row],[Adj Close]]-N1204)^2</f>
        <v>1.3042401344443728</v>
      </c>
      <c r="Q1204" s="18">
        <f>ABS(MA1SONY[[#This Row],[Erorr 3]])</f>
        <v>1.1420333333333019</v>
      </c>
      <c r="R1204" s="36">
        <f>MA1SONY[[#This Row],[Abs Erorr 3]]/MA1SONY[[#This Row],[Adj Close]]</f>
        <v>5.0325290775771322E-3</v>
      </c>
    </row>
    <row r="1205" spans="2:18">
      <c r="B1205" s="26">
        <v>45531.291666666664</v>
      </c>
      <c r="C1205" s="22">
        <v>227.77940000000001</v>
      </c>
      <c r="D1205" s="31">
        <f t="shared" si="91"/>
        <v>226.93029999999999</v>
      </c>
      <c r="E1205" s="32">
        <f>MA1SONY[[#This Row],[Adj Close]]-MA1SONY[[#This Row],[Naive Trend ]]</f>
        <v>0.84910000000002128</v>
      </c>
      <c r="F1205" s="22">
        <f t="shared" si="90"/>
        <v>0.72097081000003616</v>
      </c>
      <c r="G1205" s="22">
        <f>ABS(MA1SONY[[#This Row],[Erorr 1]])</f>
        <v>0.84910000000002128</v>
      </c>
      <c r="H1205" s="33">
        <f>MA1SONY[[#This Row],[Abs Erorr 1]]/MA1SONY[[#This Row],[Adj Close]]</f>
        <v>3.7277295488530623E-3</v>
      </c>
      <c r="I1205" s="31">
        <f t="shared" si="93"/>
        <v>225.93473333333336</v>
      </c>
      <c r="J1205" s="34">
        <f>(MA1SONY[[#This Row],[Adj Close]]-MA1SONY[[#This Row],[3-MA]])</f>
        <v>1.8446666666666545</v>
      </c>
      <c r="K1205" s="18">
        <f t="shared" si="92"/>
        <v>3.4027951111110659</v>
      </c>
      <c r="L1205" s="18">
        <f>ABS(MA1SONY[[#This Row],[Erorr 2]])</f>
        <v>1.8446666666666545</v>
      </c>
      <c r="M1205" s="33">
        <f>MA1SONY[[#This Row],[Abs Erorr 2]]/MA1SONY[[#This Row],[Adj Close]]</f>
        <v>8.0984789083940623E-3</v>
      </c>
      <c r="N1205" s="31">
        <f t="shared" si="94"/>
        <v>225.9763833333333</v>
      </c>
      <c r="O1205" s="35">
        <f>MA1SONY[[#This Row],[Adj Close]]-MA1SONY[[#This Row],[6-MA]]</f>
        <v>1.8030166666667071</v>
      </c>
      <c r="P1205" s="18">
        <f>(MA1SONY[[#This Row],[Adj Close]]-N1205)^2</f>
        <v>3.2508691002779235</v>
      </c>
      <c r="Q1205" s="18">
        <f>ABS(MA1SONY[[#This Row],[Erorr 3]])</f>
        <v>1.8030166666667071</v>
      </c>
      <c r="R1205" s="36">
        <f>MA1SONY[[#This Row],[Abs Erorr 3]]/MA1SONY[[#This Row],[Adj Close]]</f>
        <v>7.9156265521232692E-3</v>
      </c>
    </row>
    <row r="1206" spans="2:18">
      <c r="B1206" s="26">
        <v>45532.291666666664</v>
      </c>
      <c r="C1206" s="22">
        <v>226.24109999999999</v>
      </c>
      <c r="D1206" s="31">
        <f t="shared" si="91"/>
        <v>227.77940000000001</v>
      </c>
      <c r="E1206" s="32">
        <f>MA1SONY[[#This Row],[Adj Close]]-MA1SONY[[#This Row],[Naive Trend ]]</f>
        <v>-1.5383000000000209</v>
      </c>
      <c r="F1206" s="22">
        <f t="shared" si="90"/>
        <v>2.3663668900000641</v>
      </c>
      <c r="G1206" s="22">
        <f>ABS(MA1SONY[[#This Row],[Erorr 1]])</f>
        <v>1.5383000000000209</v>
      </c>
      <c r="H1206" s="33">
        <f>MA1SONY[[#This Row],[Abs Erorr 1]]/MA1SONY[[#This Row],[Adj Close]]</f>
        <v>6.7993834895605657E-3</v>
      </c>
      <c r="I1206" s="31">
        <f t="shared" si="93"/>
        <v>227.10013333333333</v>
      </c>
      <c r="J1206" s="34">
        <f>(MA1SONY[[#This Row],[Adj Close]]-MA1SONY[[#This Row],[3-MA]])</f>
        <v>-0.85903333333334331</v>
      </c>
      <c r="K1206" s="18">
        <f t="shared" si="92"/>
        <v>0.73793826777779492</v>
      </c>
      <c r="L1206" s="18">
        <f>ABS(MA1SONY[[#This Row],[Erorr 2]])</f>
        <v>0.85903333333334331</v>
      </c>
      <c r="M1206" s="33">
        <f>MA1SONY[[#This Row],[Abs Erorr 2]]/MA1SONY[[#This Row],[Adj Close]]</f>
        <v>3.7969817744580598E-3</v>
      </c>
      <c r="N1206" s="31">
        <f t="shared" si="94"/>
        <v>226.33264999999997</v>
      </c>
      <c r="O1206" s="35">
        <f>MA1SONY[[#This Row],[Adj Close]]-MA1SONY[[#This Row],[6-MA]]</f>
        <v>-9.1549999999983811E-2</v>
      </c>
      <c r="P1206" s="18">
        <f>(MA1SONY[[#This Row],[Adj Close]]-N1206)^2</f>
        <v>8.3814024999970364E-3</v>
      </c>
      <c r="Q1206" s="18">
        <f>ABS(MA1SONY[[#This Row],[Erorr 3]])</f>
        <v>9.1549999999983811E-2</v>
      </c>
      <c r="R1206" s="36">
        <f>MA1SONY[[#This Row],[Abs Erorr 3]]/MA1SONY[[#This Row],[Adj Close]]</f>
        <v>4.0465680196915508E-4</v>
      </c>
    </row>
    <row r="1207" spans="2:18">
      <c r="B1207" s="26">
        <v>45533.291666666664</v>
      </c>
      <c r="C1207" s="22">
        <v>229.53749999999999</v>
      </c>
      <c r="D1207" s="31">
        <f t="shared" si="91"/>
        <v>226.24109999999999</v>
      </c>
      <c r="E1207" s="32">
        <f>MA1SONY[[#This Row],[Adj Close]]-MA1SONY[[#This Row],[Naive Trend ]]</f>
        <v>3.2964000000000055</v>
      </c>
      <c r="F1207" s="22">
        <f t="shared" si="90"/>
        <v>10.866252960000036</v>
      </c>
      <c r="G1207" s="22">
        <f>ABS(MA1SONY[[#This Row],[Erorr 1]])</f>
        <v>3.2964000000000055</v>
      </c>
      <c r="H1207" s="33">
        <f>MA1SONY[[#This Row],[Abs Erorr 1]]/MA1SONY[[#This Row],[Adj Close]]</f>
        <v>1.4361052115667398E-2</v>
      </c>
      <c r="I1207" s="31">
        <f t="shared" si="93"/>
        <v>226.9836</v>
      </c>
      <c r="J1207" s="34">
        <f>(MA1SONY[[#This Row],[Adj Close]]-MA1SONY[[#This Row],[3-MA]])</f>
        <v>2.5538999999999987</v>
      </c>
      <c r="K1207" s="18">
        <f t="shared" si="92"/>
        <v>6.5224052099999934</v>
      </c>
      <c r="L1207" s="18">
        <f>ABS(MA1SONY[[#This Row],[Erorr 2]])</f>
        <v>2.5538999999999987</v>
      </c>
      <c r="M1207" s="33">
        <f>MA1SONY[[#This Row],[Abs Erorr 2]]/MA1SONY[[#This Row],[Adj Close]]</f>
        <v>1.1126286554484556E-2</v>
      </c>
      <c r="N1207" s="31">
        <f t="shared" si="94"/>
        <v>226.32931666666664</v>
      </c>
      <c r="O1207" s="35">
        <f>MA1SONY[[#This Row],[Adj Close]]-MA1SONY[[#This Row],[6-MA]]</f>
        <v>3.208183333333352</v>
      </c>
      <c r="P1207" s="18">
        <f>(MA1SONY[[#This Row],[Adj Close]]-N1207)^2</f>
        <v>10.292440300277898</v>
      </c>
      <c r="Q1207" s="18">
        <f>ABS(MA1SONY[[#This Row],[Erorr 3]])</f>
        <v>3.208183333333352</v>
      </c>
      <c r="R1207" s="36">
        <f>MA1SONY[[#This Row],[Abs Erorr 3]]/MA1SONY[[#This Row],[Adj Close]]</f>
        <v>1.3976728566501562E-2</v>
      </c>
    </row>
    <row r="1208" spans="2:18">
      <c r="B1208" s="26">
        <v>45534.291666666664</v>
      </c>
      <c r="C1208" s="22">
        <v>228.7483</v>
      </c>
      <c r="D1208" s="31">
        <f t="shared" si="91"/>
        <v>229.53749999999999</v>
      </c>
      <c r="E1208" s="32">
        <f>MA1SONY[[#This Row],[Adj Close]]-MA1SONY[[#This Row],[Naive Trend ]]</f>
        <v>-0.78919999999999391</v>
      </c>
      <c r="F1208" s="22">
        <f t="shared" si="90"/>
        <v>0.62283663999999039</v>
      </c>
      <c r="G1208" s="22">
        <f>ABS(MA1SONY[[#This Row],[Erorr 1]])</f>
        <v>0.78919999999999391</v>
      </c>
      <c r="H1208" s="33">
        <f>MA1SONY[[#This Row],[Abs Erorr 1]]/MA1SONY[[#This Row],[Adj Close]]</f>
        <v>3.4500802847496305E-3</v>
      </c>
      <c r="I1208" s="31">
        <f t="shared" si="93"/>
        <v>227.85266666666666</v>
      </c>
      <c r="J1208" s="34">
        <f>(MA1SONY[[#This Row],[Adj Close]]-MA1SONY[[#This Row],[3-MA]])</f>
        <v>0.89563333333333617</v>
      </c>
      <c r="K1208" s="18">
        <f t="shared" si="92"/>
        <v>0.8021590677777829</v>
      </c>
      <c r="L1208" s="18">
        <f>ABS(MA1SONY[[#This Row],[Erorr 2]])</f>
        <v>0.89563333333333617</v>
      </c>
      <c r="M1208" s="33">
        <f>MA1SONY[[#This Row],[Abs Erorr 2]]/MA1SONY[[#This Row],[Adj Close]]</f>
        <v>3.915366074123113E-3</v>
      </c>
      <c r="N1208" s="31">
        <f t="shared" si="94"/>
        <v>226.8937</v>
      </c>
      <c r="O1208" s="35">
        <f>MA1SONY[[#This Row],[Adj Close]]-MA1SONY[[#This Row],[6-MA]]</f>
        <v>1.8546000000000049</v>
      </c>
      <c r="P1208" s="18">
        <f>(MA1SONY[[#This Row],[Adj Close]]-N1208)^2</f>
        <v>3.4395411600000183</v>
      </c>
      <c r="Q1208" s="18">
        <f>ABS(MA1SONY[[#This Row],[Erorr 3]])</f>
        <v>1.8546000000000049</v>
      </c>
      <c r="R1208" s="36">
        <f>MA1SONY[[#This Row],[Abs Erorr 3]]/MA1SONY[[#This Row],[Adj Close]]</f>
        <v>8.1076012368179566E-3</v>
      </c>
    </row>
    <row r="1209" spans="2:18">
      <c r="B1209" s="26">
        <v>45538.291666666664</v>
      </c>
      <c r="C1209" s="22">
        <v>222.52520000000001</v>
      </c>
      <c r="D1209" s="31">
        <f t="shared" si="91"/>
        <v>228.7483</v>
      </c>
      <c r="E1209" s="32">
        <f>MA1SONY[[#This Row],[Adj Close]]-MA1SONY[[#This Row],[Naive Trend ]]</f>
        <v>-6.2230999999999881</v>
      </c>
      <c r="F1209" s="22">
        <f t="shared" si="90"/>
        <v>38.726973609999852</v>
      </c>
      <c r="G1209" s="22">
        <f>ABS(MA1SONY[[#This Row],[Erorr 1]])</f>
        <v>6.2230999999999881</v>
      </c>
      <c r="H1209" s="33">
        <f>MA1SONY[[#This Row],[Abs Erorr 1]]/MA1SONY[[#This Row],[Adj Close]]</f>
        <v>2.7965821399104408E-2</v>
      </c>
      <c r="I1209" s="31">
        <f t="shared" si="93"/>
        <v>228.17563333333331</v>
      </c>
      <c r="J1209" s="34">
        <f>(MA1SONY[[#This Row],[Adj Close]]-MA1SONY[[#This Row],[3-MA]])</f>
        <v>-5.6504333333332966</v>
      </c>
      <c r="K1209" s="18">
        <f t="shared" si="92"/>
        <v>31.92739685444403</v>
      </c>
      <c r="L1209" s="18">
        <f>ABS(MA1SONY[[#This Row],[Erorr 2]])</f>
        <v>5.6504333333332966</v>
      </c>
      <c r="M1209" s="33">
        <f>MA1SONY[[#This Row],[Abs Erorr 2]]/MA1SONY[[#This Row],[Adj Close]]</f>
        <v>2.5392330097145387E-2</v>
      </c>
      <c r="N1209" s="31">
        <f t="shared" si="94"/>
        <v>227.63788333333332</v>
      </c>
      <c r="O1209" s="35">
        <f>MA1SONY[[#This Row],[Adj Close]]-MA1SONY[[#This Row],[6-MA]]</f>
        <v>-5.1126833333333082</v>
      </c>
      <c r="P1209" s="18">
        <f>(MA1SONY[[#This Row],[Adj Close]]-N1209)^2</f>
        <v>26.139530866944188</v>
      </c>
      <c r="Q1209" s="18">
        <f>ABS(MA1SONY[[#This Row],[Erorr 3]])</f>
        <v>5.1126833333333082</v>
      </c>
      <c r="R1209" s="36">
        <f>MA1SONY[[#This Row],[Abs Erorr 3]]/MA1SONY[[#This Row],[Adj Close]]</f>
        <v>2.2975749862637167E-2</v>
      </c>
    </row>
    <row r="1210" spans="2:18">
      <c r="B1210" s="26">
        <v>45539.291666666664</v>
      </c>
      <c r="C1210" s="22">
        <v>220.60730000000001</v>
      </c>
      <c r="D1210" s="31">
        <f t="shared" si="91"/>
        <v>222.52520000000001</v>
      </c>
      <c r="E1210" s="32">
        <f>MA1SONY[[#This Row],[Adj Close]]-MA1SONY[[#This Row],[Naive Trend ]]</f>
        <v>-1.917900000000003</v>
      </c>
      <c r="F1210" s="22">
        <f t="shared" si="90"/>
        <v>3.6783404100000117</v>
      </c>
      <c r="G1210" s="22">
        <f>ABS(MA1SONY[[#This Row],[Erorr 1]])</f>
        <v>1.917900000000003</v>
      </c>
      <c r="H1210" s="33">
        <f>MA1SONY[[#This Row],[Abs Erorr 1]]/MA1SONY[[#This Row],[Adj Close]]</f>
        <v>8.6937286300136172E-3</v>
      </c>
      <c r="I1210" s="31">
        <f t="shared" si="93"/>
        <v>226.93700000000001</v>
      </c>
      <c r="J1210" s="34">
        <f>(MA1SONY[[#This Row],[Adj Close]]-MA1SONY[[#This Row],[3-MA]])</f>
        <v>-6.3297000000000025</v>
      </c>
      <c r="K1210" s="18">
        <f t="shared" si="92"/>
        <v>40.065102090000032</v>
      </c>
      <c r="L1210" s="18">
        <f>ABS(MA1SONY[[#This Row],[Erorr 2]])</f>
        <v>6.3297000000000025</v>
      </c>
      <c r="M1210" s="33">
        <f>MA1SONY[[#This Row],[Abs Erorr 2]]/MA1SONY[[#This Row],[Adj Close]]</f>
        <v>2.8692160232231673E-2</v>
      </c>
      <c r="N1210" s="31">
        <f t="shared" si="94"/>
        <v>226.96029999999999</v>
      </c>
      <c r="O1210" s="35">
        <f>MA1SONY[[#This Row],[Adj Close]]-MA1SONY[[#This Row],[6-MA]]</f>
        <v>-6.3529999999999802</v>
      </c>
      <c r="P1210" s="18">
        <f>(MA1SONY[[#This Row],[Adj Close]]-N1210)^2</f>
        <v>40.360608999999748</v>
      </c>
      <c r="Q1210" s="18">
        <f>ABS(MA1SONY[[#This Row],[Erorr 3]])</f>
        <v>6.3529999999999802</v>
      </c>
      <c r="R1210" s="36">
        <f>MA1SONY[[#This Row],[Abs Erorr 3]]/MA1SONY[[#This Row],[Adj Close]]</f>
        <v>2.8797777770726445E-2</v>
      </c>
    </row>
    <row r="1211" spans="2:18">
      <c r="B1211" s="26">
        <v>45540.291666666664</v>
      </c>
      <c r="C1211" s="22">
        <v>222.13560000000001</v>
      </c>
      <c r="D1211" s="31">
        <f t="shared" si="91"/>
        <v>220.60730000000001</v>
      </c>
      <c r="E1211" s="32">
        <f>MA1SONY[[#This Row],[Adj Close]]-MA1SONY[[#This Row],[Naive Trend ]]</f>
        <v>1.5283000000000015</v>
      </c>
      <c r="F1211" s="22">
        <f t="shared" si="90"/>
        <v>2.3357008900000049</v>
      </c>
      <c r="G1211" s="22">
        <f>ABS(MA1SONY[[#This Row],[Erorr 1]])</f>
        <v>1.5283000000000015</v>
      </c>
      <c r="H1211" s="33">
        <f>MA1SONY[[#This Row],[Abs Erorr 1]]/MA1SONY[[#This Row],[Adj Close]]</f>
        <v>6.880031836409839E-3</v>
      </c>
      <c r="I1211" s="31">
        <f t="shared" si="93"/>
        <v>223.96026666666668</v>
      </c>
      <c r="J1211" s="34">
        <f>(MA1SONY[[#This Row],[Adj Close]]-MA1SONY[[#This Row],[3-MA]])</f>
        <v>-1.8246666666666727</v>
      </c>
      <c r="K1211" s="18">
        <f t="shared" si="92"/>
        <v>3.3294084444444665</v>
      </c>
      <c r="L1211" s="18">
        <f>ABS(MA1SONY[[#This Row],[Erorr 2]])</f>
        <v>1.8246666666666727</v>
      </c>
      <c r="M1211" s="33">
        <f>MA1SONY[[#This Row],[Abs Erorr 2]]/MA1SONY[[#This Row],[Adj Close]]</f>
        <v>8.2142018958990485E-3</v>
      </c>
      <c r="N1211" s="31">
        <f t="shared" si="94"/>
        <v>225.90646666666666</v>
      </c>
      <c r="O1211" s="35">
        <f>MA1SONY[[#This Row],[Adj Close]]-MA1SONY[[#This Row],[6-MA]]</f>
        <v>-3.7708666666666488</v>
      </c>
      <c r="P1211" s="18">
        <f>(MA1SONY[[#This Row],[Adj Close]]-N1211)^2</f>
        <v>14.219435417777643</v>
      </c>
      <c r="Q1211" s="18">
        <f>ABS(MA1SONY[[#This Row],[Erorr 3]])</f>
        <v>3.7708666666666488</v>
      </c>
      <c r="R1211" s="36">
        <f>MA1SONY[[#This Row],[Abs Erorr 3]]/MA1SONY[[#This Row],[Adj Close]]</f>
        <v>1.697551705654856E-2</v>
      </c>
    </row>
    <row r="1212" spans="2:18">
      <c r="B1212" s="26">
        <v>45541.291666666664</v>
      </c>
      <c r="C1212" s="22">
        <v>220.57730000000001</v>
      </c>
      <c r="D1212" s="31">
        <f t="shared" si="91"/>
        <v>222.13560000000001</v>
      </c>
      <c r="E1212" s="32">
        <f>MA1SONY[[#This Row],[Adj Close]]-MA1SONY[[#This Row],[Naive Trend ]]</f>
        <v>-1.5583000000000027</v>
      </c>
      <c r="F1212" s="22">
        <f t="shared" si="90"/>
        <v>2.4282988900000082</v>
      </c>
      <c r="G1212" s="22">
        <f>ABS(MA1SONY[[#This Row],[Erorr 1]])</f>
        <v>1.5583000000000027</v>
      </c>
      <c r="H1212" s="33">
        <f>MA1SONY[[#This Row],[Abs Erorr 1]]/MA1SONY[[#This Row],[Adj Close]]</f>
        <v>7.0646435512629934E-3</v>
      </c>
      <c r="I1212" s="31">
        <f t="shared" si="93"/>
        <v>221.75603333333333</v>
      </c>
      <c r="J1212" s="34">
        <f>(MA1SONY[[#This Row],[Adj Close]]-MA1SONY[[#This Row],[3-MA]])</f>
        <v>-1.1787333333333265</v>
      </c>
      <c r="K1212" s="18">
        <f t="shared" si="92"/>
        <v>1.389412271111095</v>
      </c>
      <c r="L1212" s="18">
        <f>ABS(MA1SONY[[#This Row],[Erorr 2]])</f>
        <v>1.1787333333333265</v>
      </c>
      <c r="M1212" s="33">
        <f>MA1SONY[[#This Row],[Abs Erorr 2]]/MA1SONY[[#This Row],[Adj Close]]</f>
        <v>5.3438560238670369E-3</v>
      </c>
      <c r="N1212" s="31">
        <f t="shared" si="94"/>
        <v>224.96583333333334</v>
      </c>
      <c r="O1212" s="35">
        <f>MA1SONY[[#This Row],[Adj Close]]-MA1SONY[[#This Row],[6-MA]]</f>
        <v>-4.3885333333333278</v>
      </c>
      <c r="P1212" s="18">
        <f>(MA1SONY[[#This Row],[Adj Close]]-N1212)^2</f>
        <v>19.259224817777728</v>
      </c>
      <c r="Q1212" s="18">
        <f>ABS(MA1SONY[[#This Row],[Erorr 3]])</f>
        <v>4.3885333333333278</v>
      </c>
      <c r="R1212" s="36">
        <f>MA1SONY[[#This Row],[Abs Erorr 3]]/MA1SONY[[#This Row],[Adj Close]]</f>
        <v>1.9895670739161861E-2</v>
      </c>
    </row>
    <row r="1213" spans="2:18">
      <c r="B1213" s="26">
        <v>45544.291666666664</v>
      </c>
      <c r="C1213" s="22">
        <v>220.66720000000001</v>
      </c>
      <c r="D1213" s="31">
        <f t="shared" si="91"/>
        <v>220.57730000000001</v>
      </c>
      <c r="E1213" s="32">
        <f>MA1SONY[[#This Row],[Adj Close]]-MA1SONY[[#This Row],[Naive Trend ]]</f>
        <v>8.9900000000000091E-2</v>
      </c>
      <c r="F1213" s="22">
        <f t="shared" si="90"/>
        <v>8.0820100000000162E-3</v>
      </c>
      <c r="G1213" s="22">
        <f>ABS(MA1SONY[[#This Row],[Erorr 1]])</f>
        <v>8.9900000000000091E-2</v>
      </c>
      <c r="H1213" s="33">
        <f>MA1SONY[[#This Row],[Abs Erorr 1]]/MA1SONY[[#This Row],[Adj Close]]</f>
        <v>4.0740082803425291E-4</v>
      </c>
      <c r="I1213" s="31">
        <f t="shared" si="93"/>
        <v>221.10673333333332</v>
      </c>
      <c r="J1213" s="34">
        <f>(MA1SONY[[#This Row],[Adj Close]]-MA1SONY[[#This Row],[3-MA]])</f>
        <v>-0.43953333333331557</v>
      </c>
      <c r="K1213" s="18">
        <f t="shared" si="92"/>
        <v>0.19318955111109548</v>
      </c>
      <c r="L1213" s="18">
        <f>ABS(MA1SONY[[#This Row],[Erorr 2]])</f>
        <v>0.43953333333331557</v>
      </c>
      <c r="M1213" s="33">
        <f>MA1SONY[[#This Row],[Abs Erorr 2]]/MA1SONY[[#This Row],[Adj Close]]</f>
        <v>1.9918380861918563E-3</v>
      </c>
      <c r="N1213" s="31">
        <f t="shared" si="94"/>
        <v>224.02186666666668</v>
      </c>
      <c r="O1213" s="35">
        <f>MA1SONY[[#This Row],[Adj Close]]-MA1SONY[[#This Row],[6-MA]]</f>
        <v>-3.3546666666666738</v>
      </c>
      <c r="P1213" s="18">
        <f>(MA1SONY[[#This Row],[Adj Close]]-N1213)^2</f>
        <v>11.253788444444492</v>
      </c>
      <c r="Q1213" s="18">
        <f>ABS(MA1SONY[[#This Row],[Erorr 3]])</f>
        <v>3.3546666666666738</v>
      </c>
      <c r="R1213" s="36">
        <f>MA1SONY[[#This Row],[Abs Erorr 3]]/MA1SONY[[#This Row],[Adj Close]]</f>
        <v>1.5202380175516225E-2</v>
      </c>
    </row>
    <row r="1214" spans="2:18">
      <c r="B1214" s="26">
        <v>45545.291666666664</v>
      </c>
      <c r="C1214" s="22">
        <v>219.8681</v>
      </c>
      <c r="D1214" s="31">
        <f t="shared" si="91"/>
        <v>220.66720000000001</v>
      </c>
      <c r="E1214" s="32">
        <f>MA1SONY[[#This Row],[Adj Close]]-MA1SONY[[#This Row],[Naive Trend ]]</f>
        <v>-0.79910000000000991</v>
      </c>
      <c r="F1214" s="22">
        <f t="shared" si="90"/>
        <v>0.63856081000001585</v>
      </c>
      <c r="G1214" s="22">
        <f>ABS(MA1SONY[[#This Row],[Erorr 1]])</f>
        <v>0.79910000000000991</v>
      </c>
      <c r="H1214" s="33">
        <f>MA1SONY[[#This Row],[Abs Erorr 1]]/MA1SONY[[#This Row],[Adj Close]]</f>
        <v>3.6344517462970297E-3</v>
      </c>
      <c r="I1214" s="31">
        <f t="shared" si="93"/>
        <v>221.1267</v>
      </c>
      <c r="J1214" s="34">
        <f>(MA1SONY[[#This Row],[Adj Close]]-MA1SONY[[#This Row],[3-MA]])</f>
        <v>-1.2586000000000013</v>
      </c>
      <c r="K1214" s="18">
        <f t="shared" si="92"/>
        <v>1.5840739600000031</v>
      </c>
      <c r="L1214" s="18">
        <f>ABS(MA1SONY[[#This Row],[Erorr 2]])</f>
        <v>1.2586000000000013</v>
      </c>
      <c r="M1214" s="33">
        <f>MA1SONY[[#This Row],[Abs Erorr 2]]/MA1SONY[[#This Row],[Adj Close]]</f>
        <v>5.7243410935920273E-3</v>
      </c>
      <c r="N1214" s="31">
        <f t="shared" si="94"/>
        <v>222.54348333333334</v>
      </c>
      <c r="O1214" s="35">
        <f>MA1SONY[[#This Row],[Adj Close]]-MA1SONY[[#This Row],[6-MA]]</f>
        <v>-2.6753833333333432</v>
      </c>
      <c r="P1214" s="18">
        <f>(MA1SONY[[#This Row],[Adj Close]]-N1214)^2</f>
        <v>7.1576759802778307</v>
      </c>
      <c r="Q1214" s="18">
        <f>ABS(MA1SONY[[#This Row],[Erorr 3]])</f>
        <v>2.6753833333333432</v>
      </c>
      <c r="R1214" s="36">
        <f>MA1SONY[[#This Row],[Abs Erorr 3]]/MA1SONY[[#This Row],[Adj Close]]</f>
        <v>1.216812867957354E-2</v>
      </c>
    </row>
    <row r="1215" spans="2:18">
      <c r="B1215" s="26">
        <v>45546.291666666664</v>
      </c>
      <c r="C1215" s="22">
        <v>222.4153</v>
      </c>
      <c r="D1215" s="31">
        <f t="shared" si="91"/>
        <v>219.8681</v>
      </c>
      <c r="E1215" s="32">
        <f>MA1SONY[[#This Row],[Adj Close]]-MA1SONY[[#This Row],[Naive Trend ]]</f>
        <v>2.5472000000000037</v>
      </c>
      <c r="F1215" s="22">
        <f t="shared" si="90"/>
        <v>6.4882278400000191</v>
      </c>
      <c r="G1215" s="22">
        <f>ABS(MA1SONY[[#This Row],[Erorr 1]])</f>
        <v>2.5472000000000037</v>
      </c>
      <c r="H1215" s="33">
        <f>MA1SONY[[#This Row],[Abs Erorr 1]]/MA1SONY[[#This Row],[Adj Close]]</f>
        <v>1.1452449539217867E-2</v>
      </c>
      <c r="I1215" s="31">
        <f t="shared" si="93"/>
        <v>220.37086666666667</v>
      </c>
      <c r="J1215" s="34">
        <f>(MA1SONY[[#This Row],[Adj Close]]-MA1SONY[[#This Row],[3-MA]])</f>
        <v>2.0444333333333304</v>
      </c>
      <c r="K1215" s="18">
        <f t="shared" si="92"/>
        <v>4.1797076544444325</v>
      </c>
      <c r="L1215" s="18">
        <f>ABS(MA1SONY[[#This Row],[Erorr 2]])</f>
        <v>2.0444333333333304</v>
      </c>
      <c r="M1215" s="33">
        <f>MA1SONY[[#This Row],[Abs Erorr 2]]/MA1SONY[[#This Row],[Adj Close]]</f>
        <v>9.1919635624587454E-3</v>
      </c>
      <c r="N1215" s="31">
        <f t="shared" si="94"/>
        <v>221.06344999999999</v>
      </c>
      <c r="O1215" s="35">
        <f>MA1SONY[[#This Row],[Adj Close]]-MA1SONY[[#This Row],[6-MA]]</f>
        <v>1.3518500000000131</v>
      </c>
      <c r="P1215" s="18">
        <f>(MA1SONY[[#This Row],[Adj Close]]-N1215)^2</f>
        <v>1.8274984225000355</v>
      </c>
      <c r="Q1215" s="18">
        <f>ABS(MA1SONY[[#This Row],[Erorr 3]])</f>
        <v>1.3518500000000131</v>
      </c>
      <c r="R1215" s="36">
        <f>MA1SONY[[#This Row],[Abs Erorr 3]]/MA1SONY[[#This Row],[Adj Close]]</f>
        <v>6.0780440913912534E-3</v>
      </c>
    </row>
    <row r="1216" spans="2:18">
      <c r="B1216" s="26">
        <v>45547.291666666664</v>
      </c>
      <c r="C1216" s="22">
        <v>222.52520000000001</v>
      </c>
      <c r="D1216" s="31">
        <f t="shared" si="91"/>
        <v>222.4153</v>
      </c>
      <c r="E1216" s="32">
        <f>MA1SONY[[#This Row],[Adj Close]]-MA1SONY[[#This Row],[Naive Trend ]]</f>
        <v>0.10990000000001032</v>
      </c>
      <c r="F1216" s="22">
        <f t="shared" si="90"/>
        <v>1.2078010000002269E-2</v>
      </c>
      <c r="G1216" s="22">
        <f>ABS(MA1SONY[[#This Row],[Erorr 1]])</f>
        <v>0.10990000000001032</v>
      </c>
      <c r="H1216" s="33">
        <f>MA1SONY[[#This Row],[Abs Erorr 1]]/MA1SONY[[#This Row],[Adj Close]]</f>
        <v>4.9387664857737602E-4</v>
      </c>
      <c r="I1216" s="31">
        <f t="shared" si="93"/>
        <v>220.98353333333333</v>
      </c>
      <c r="J1216" s="34">
        <f>(MA1SONY[[#This Row],[Adj Close]]-MA1SONY[[#This Row],[3-MA]])</f>
        <v>1.5416666666666856</v>
      </c>
      <c r="K1216" s="18">
        <f t="shared" si="92"/>
        <v>2.3767361111111693</v>
      </c>
      <c r="L1216" s="18">
        <f>ABS(MA1SONY[[#This Row],[Erorr 2]])</f>
        <v>1.5416666666666856</v>
      </c>
      <c r="M1216" s="33">
        <f>MA1SONY[[#This Row],[Abs Erorr 2]]/MA1SONY[[#This Row],[Adj Close]]</f>
        <v>6.9280542907800358E-3</v>
      </c>
      <c r="N1216" s="31">
        <f t="shared" si="94"/>
        <v>221.0451333333333</v>
      </c>
      <c r="O1216" s="35">
        <f>MA1SONY[[#This Row],[Adj Close]]-MA1SONY[[#This Row],[6-MA]]</f>
        <v>1.4800666666667155</v>
      </c>
      <c r="P1216" s="18">
        <f>(MA1SONY[[#This Row],[Adj Close]]-N1216)^2</f>
        <v>2.1905973377779224</v>
      </c>
      <c r="Q1216" s="18">
        <f>ABS(MA1SONY[[#This Row],[Erorr 3]])</f>
        <v>1.4800666666667155</v>
      </c>
      <c r="R1216" s="36">
        <f>MA1SONY[[#This Row],[Abs Erorr 3]]/MA1SONY[[#This Row],[Adj Close]]</f>
        <v>6.65123171068587E-3</v>
      </c>
    </row>
    <row r="1217" spans="2:18">
      <c r="B1217" s="26">
        <v>45548.291666666664</v>
      </c>
      <c r="C1217" s="22">
        <v>222.25550000000001</v>
      </c>
      <c r="D1217" s="31">
        <f t="shared" si="91"/>
        <v>222.52520000000001</v>
      </c>
      <c r="E1217" s="32">
        <f>MA1SONY[[#This Row],[Adj Close]]-MA1SONY[[#This Row],[Naive Trend ]]</f>
        <v>-0.26970000000000027</v>
      </c>
      <c r="F1217" s="22">
        <f t="shared" si="90"/>
        <v>7.2738090000000144E-2</v>
      </c>
      <c r="G1217" s="22">
        <f>ABS(MA1SONY[[#This Row],[Erorr 1]])</f>
        <v>0.26970000000000027</v>
      </c>
      <c r="H1217" s="33">
        <f>MA1SONY[[#This Row],[Abs Erorr 1]]/MA1SONY[[#This Row],[Adj Close]]</f>
        <v>1.2134682831246033E-3</v>
      </c>
      <c r="I1217" s="31">
        <f t="shared" si="93"/>
        <v>221.6028666666667</v>
      </c>
      <c r="J1217" s="34">
        <f>(MA1SONY[[#This Row],[Adj Close]]-MA1SONY[[#This Row],[3-MA]])</f>
        <v>0.65263333333331275</v>
      </c>
      <c r="K1217" s="18">
        <f t="shared" si="92"/>
        <v>0.42593026777775089</v>
      </c>
      <c r="L1217" s="18">
        <f>ABS(MA1SONY[[#This Row],[Erorr 2]])</f>
        <v>0.65263333333331275</v>
      </c>
      <c r="M1217" s="33">
        <f>MA1SONY[[#This Row],[Abs Erorr 2]]/MA1SONY[[#This Row],[Adj Close]]</f>
        <v>2.9364102725615909E-3</v>
      </c>
      <c r="N1217" s="31">
        <f t="shared" si="94"/>
        <v>221.36478333333335</v>
      </c>
      <c r="O1217" s="35">
        <f>MA1SONY[[#This Row],[Adj Close]]-MA1SONY[[#This Row],[6-MA]]</f>
        <v>0.8907166666666626</v>
      </c>
      <c r="P1217" s="18">
        <f>(MA1SONY[[#This Row],[Adj Close]]-N1217)^2</f>
        <v>0.79337618027777057</v>
      </c>
      <c r="Q1217" s="18">
        <f>ABS(MA1SONY[[#This Row],[Erorr 3]])</f>
        <v>0.8907166666666626</v>
      </c>
      <c r="R1217" s="36">
        <f>MA1SONY[[#This Row],[Abs Erorr 3]]/MA1SONY[[#This Row],[Adj Close]]</f>
        <v>4.0076248581774696E-3</v>
      </c>
    </row>
    <row r="1218" spans="2:18">
      <c r="B1218" s="26">
        <v>45551.291666666664</v>
      </c>
      <c r="C1218" s="22">
        <v>216.0823</v>
      </c>
      <c r="D1218" s="31">
        <f t="shared" si="91"/>
        <v>222.25550000000001</v>
      </c>
      <c r="E1218" s="32">
        <f>MA1SONY[[#This Row],[Adj Close]]-MA1SONY[[#This Row],[Naive Trend ]]</f>
        <v>-6.1732000000000085</v>
      </c>
      <c r="F1218" s="22">
        <f t="shared" si="90"/>
        <v>38.108398240000106</v>
      </c>
      <c r="G1218" s="22">
        <f>ABS(MA1SONY[[#This Row],[Erorr 1]])</f>
        <v>6.1732000000000085</v>
      </c>
      <c r="H1218" s="33">
        <f>MA1SONY[[#This Row],[Abs Erorr 1]]/MA1SONY[[#This Row],[Adj Close]]</f>
        <v>2.8568744408959033E-2</v>
      </c>
      <c r="I1218" s="31">
        <f t="shared" si="93"/>
        <v>222.39866666666668</v>
      </c>
      <c r="J1218" s="34">
        <f>(MA1SONY[[#This Row],[Adj Close]]-MA1SONY[[#This Row],[3-MA]])</f>
        <v>-6.3163666666666813</v>
      </c>
      <c r="K1218" s="18">
        <f t="shared" si="92"/>
        <v>39.896487867777964</v>
      </c>
      <c r="L1218" s="18">
        <f>ABS(MA1SONY[[#This Row],[Erorr 2]])</f>
        <v>6.3163666666666813</v>
      </c>
      <c r="M1218" s="33">
        <f>MA1SONY[[#This Row],[Abs Erorr 2]]/MA1SONY[[#This Row],[Adj Close]]</f>
        <v>2.9231300604754214E-2</v>
      </c>
      <c r="N1218" s="31">
        <f t="shared" si="94"/>
        <v>221.38476666666668</v>
      </c>
      <c r="O1218" s="35">
        <f>MA1SONY[[#This Row],[Adj Close]]-MA1SONY[[#This Row],[6-MA]]</f>
        <v>-5.3024666666666747</v>
      </c>
      <c r="P1218" s="18">
        <f>(MA1SONY[[#This Row],[Adj Close]]-N1218)^2</f>
        <v>28.116152751111194</v>
      </c>
      <c r="Q1218" s="18">
        <f>ABS(MA1SONY[[#This Row],[Erorr 3]])</f>
        <v>5.3024666666666747</v>
      </c>
      <c r="R1218" s="36">
        <f>MA1SONY[[#This Row],[Abs Erorr 3]]/MA1SONY[[#This Row],[Adj Close]]</f>
        <v>2.453910693595299E-2</v>
      </c>
    </row>
    <row r="1219" spans="2:18">
      <c r="B1219" s="26">
        <v>45552.291666666664</v>
      </c>
      <c r="C1219" s="22">
        <v>216.55170000000001</v>
      </c>
      <c r="D1219" s="31">
        <f t="shared" si="91"/>
        <v>216.0823</v>
      </c>
      <c r="E1219" s="32">
        <f>MA1SONY[[#This Row],[Adj Close]]-MA1SONY[[#This Row],[Naive Trend ]]</f>
        <v>0.46940000000000737</v>
      </c>
      <c r="F1219" s="22">
        <f t="shared" si="90"/>
        <v>0.22033636000000692</v>
      </c>
      <c r="G1219" s="22">
        <f>ABS(MA1SONY[[#This Row],[Erorr 1]])</f>
        <v>0.46940000000000737</v>
      </c>
      <c r="H1219" s="33">
        <f>MA1SONY[[#This Row],[Abs Erorr 1]]/MA1SONY[[#This Row],[Adj Close]]</f>
        <v>2.1676117065809568E-3</v>
      </c>
      <c r="I1219" s="31">
        <f t="shared" si="93"/>
        <v>220.28766666666669</v>
      </c>
      <c r="J1219" s="34">
        <f>(MA1SONY[[#This Row],[Adj Close]]-MA1SONY[[#This Row],[3-MA]])</f>
        <v>-3.735966666666684</v>
      </c>
      <c r="K1219" s="18">
        <f t="shared" si="92"/>
        <v>13.957446934444574</v>
      </c>
      <c r="L1219" s="18">
        <f>ABS(MA1SONY[[#This Row],[Erorr 2]])</f>
        <v>3.735966666666684</v>
      </c>
      <c r="M1219" s="33">
        <f>MA1SONY[[#This Row],[Abs Erorr 2]]/MA1SONY[[#This Row],[Adj Close]]</f>
        <v>1.725207729455222E-2</v>
      </c>
      <c r="N1219" s="31">
        <f t="shared" si="94"/>
        <v>220.63560000000004</v>
      </c>
      <c r="O1219" s="35">
        <f>MA1SONY[[#This Row],[Adj Close]]-MA1SONY[[#This Row],[6-MA]]</f>
        <v>-4.0839000000000283</v>
      </c>
      <c r="P1219" s="18">
        <f>(MA1SONY[[#This Row],[Adj Close]]-N1219)^2</f>
        <v>16.678239210000232</v>
      </c>
      <c r="Q1219" s="18">
        <f>ABS(MA1SONY[[#This Row],[Erorr 3]])</f>
        <v>4.0839000000000283</v>
      </c>
      <c r="R1219" s="36">
        <f>MA1SONY[[#This Row],[Abs Erorr 3]]/MA1SONY[[#This Row],[Adj Close]]</f>
        <v>1.8858775987443312E-2</v>
      </c>
    </row>
    <row r="1220" spans="2:18">
      <c r="B1220" s="26">
        <v>45553.291666666664</v>
      </c>
      <c r="C1220" s="22">
        <v>220.44749999999999</v>
      </c>
      <c r="D1220" s="31">
        <f t="shared" si="91"/>
        <v>216.55170000000001</v>
      </c>
      <c r="E1220" s="32">
        <f>MA1SONY[[#This Row],[Adj Close]]-MA1SONY[[#This Row],[Naive Trend ]]</f>
        <v>3.8957999999999799</v>
      </c>
      <c r="F1220" s="22">
        <f t="shared" ref="F1220:F1260" si="95">(C1220-D1220)^2</f>
        <v>15.177257639999844</v>
      </c>
      <c r="G1220" s="22">
        <f>ABS(MA1SONY[[#This Row],[Erorr 1]])</f>
        <v>3.8957999999999799</v>
      </c>
      <c r="H1220" s="33">
        <f>MA1SONY[[#This Row],[Abs Erorr 1]]/MA1SONY[[#This Row],[Adj Close]]</f>
        <v>1.7672234885857088E-2</v>
      </c>
      <c r="I1220" s="31">
        <f t="shared" si="93"/>
        <v>218.29650000000001</v>
      </c>
      <c r="J1220" s="34">
        <f>(MA1SONY[[#This Row],[Adj Close]]-MA1SONY[[#This Row],[3-MA]])</f>
        <v>2.150999999999982</v>
      </c>
      <c r="K1220" s="18">
        <f t="shared" si="92"/>
        <v>4.6268009999999231</v>
      </c>
      <c r="L1220" s="18">
        <f>ABS(MA1SONY[[#This Row],[Erorr 2]])</f>
        <v>2.150999999999982</v>
      </c>
      <c r="M1220" s="33">
        <f>MA1SONY[[#This Row],[Abs Erorr 2]]/MA1SONY[[#This Row],[Adj Close]]</f>
        <v>9.7574252373013176E-3</v>
      </c>
      <c r="N1220" s="31">
        <f t="shared" si="94"/>
        <v>219.94968333333335</v>
      </c>
      <c r="O1220" s="35">
        <f>MA1SONY[[#This Row],[Adj Close]]-MA1SONY[[#This Row],[6-MA]]</f>
        <v>0.49781666666663682</v>
      </c>
      <c r="P1220" s="18">
        <f>(MA1SONY[[#This Row],[Adj Close]]-N1220)^2</f>
        <v>0.24782143361108139</v>
      </c>
      <c r="Q1220" s="18">
        <f>ABS(MA1SONY[[#This Row],[Erorr 3]])</f>
        <v>0.49781666666663682</v>
      </c>
      <c r="R1220" s="36">
        <f>MA1SONY[[#This Row],[Abs Erorr 3]]/MA1SONY[[#This Row],[Adj Close]]</f>
        <v>2.2582096266305441E-3</v>
      </c>
    </row>
    <row r="1221" spans="2:18">
      <c r="B1221" s="26">
        <v>45554.291666666664</v>
      </c>
      <c r="C1221" s="22">
        <v>228.61850000000001</v>
      </c>
      <c r="D1221" s="31">
        <f t="shared" ref="D1221:D1260" si="96">C1220</f>
        <v>220.44749999999999</v>
      </c>
      <c r="E1221" s="32">
        <f>MA1SONY[[#This Row],[Adj Close]]-MA1SONY[[#This Row],[Naive Trend ]]</f>
        <v>8.1710000000000207</v>
      </c>
      <c r="F1221" s="22">
        <f t="shared" si="95"/>
        <v>66.765241000000344</v>
      </c>
      <c r="G1221" s="22">
        <f>ABS(MA1SONY[[#This Row],[Erorr 1]])</f>
        <v>8.1710000000000207</v>
      </c>
      <c r="H1221" s="33">
        <f>MA1SONY[[#This Row],[Abs Erorr 1]]/MA1SONY[[#This Row],[Adj Close]]</f>
        <v>3.5740764636282805E-2</v>
      </c>
      <c r="I1221" s="31">
        <f t="shared" si="93"/>
        <v>217.69383333333334</v>
      </c>
      <c r="J1221" s="34">
        <f>(MA1SONY[[#This Row],[Adj Close]]-MA1SONY[[#This Row],[3-MA]])</f>
        <v>10.924666666666667</v>
      </c>
      <c r="K1221" s="18">
        <f t="shared" si="92"/>
        <v>119.34834177777779</v>
      </c>
      <c r="L1221" s="18">
        <f>ABS(MA1SONY[[#This Row],[Erorr 2]])</f>
        <v>10.924666666666667</v>
      </c>
      <c r="M1221" s="33">
        <f>MA1SONY[[#This Row],[Abs Erorr 2]]/MA1SONY[[#This Row],[Adj Close]]</f>
        <v>4.7785575824645279E-2</v>
      </c>
      <c r="N1221" s="31">
        <f t="shared" si="94"/>
        <v>220.04625000000001</v>
      </c>
      <c r="O1221" s="35">
        <f>MA1SONY[[#This Row],[Adj Close]]-MA1SONY[[#This Row],[6-MA]]</f>
        <v>8.5722499999999968</v>
      </c>
      <c r="P1221" s="18">
        <f>(MA1SONY[[#This Row],[Adj Close]]-N1221)^2</f>
        <v>73.483470062499947</v>
      </c>
      <c r="Q1221" s="18">
        <f>ABS(MA1SONY[[#This Row],[Erorr 3]])</f>
        <v>8.5722499999999968</v>
      </c>
      <c r="R1221" s="36">
        <f>MA1SONY[[#This Row],[Abs Erorr 3]]/MA1SONY[[#This Row],[Adj Close]]</f>
        <v>3.7495871943871543E-2</v>
      </c>
    </row>
    <row r="1222" spans="2:18">
      <c r="B1222" s="26">
        <v>45555.291666666664</v>
      </c>
      <c r="C1222" s="22">
        <v>227.94919999999999</v>
      </c>
      <c r="D1222" s="31">
        <f t="shared" si="96"/>
        <v>228.61850000000001</v>
      </c>
      <c r="E1222" s="32">
        <f>MA1SONY[[#This Row],[Adj Close]]-MA1SONY[[#This Row],[Naive Trend ]]</f>
        <v>-0.6693000000000211</v>
      </c>
      <c r="F1222" s="22">
        <f t="shared" si="95"/>
        <v>0.44796249000002825</v>
      </c>
      <c r="G1222" s="22">
        <f>ABS(MA1SONY[[#This Row],[Erorr 1]])</f>
        <v>0.6693000000000211</v>
      </c>
      <c r="H1222" s="33">
        <f>MA1SONY[[#This Row],[Abs Erorr 1]]/MA1SONY[[#This Row],[Adj Close]]</f>
        <v>2.9361805174136215E-3</v>
      </c>
      <c r="I1222" s="31">
        <f t="shared" si="93"/>
        <v>221.87256666666667</v>
      </c>
      <c r="J1222" s="34">
        <f>(MA1SONY[[#This Row],[Adj Close]]-MA1SONY[[#This Row],[3-MA]])</f>
        <v>6.0766333333333193</v>
      </c>
      <c r="K1222" s="18">
        <f t="shared" ref="K1222:K1260" si="97">(C1222-I1222)^2</f>
        <v>36.925472667777605</v>
      </c>
      <c r="L1222" s="18">
        <f>ABS(MA1SONY[[#This Row],[Erorr 2]])</f>
        <v>6.0766333333333193</v>
      </c>
      <c r="M1222" s="33">
        <f>MA1SONY[[#This Row],[Abs Erorr 2]]/MA1SONY[[#This Row],[Adj Close]]</f>
        <v>2.6657840138650715E-2</v>
      </c>
      <c r="N1222" s="31">
        <f t="shared" si="94"/>
        <v>221.08011666666667</v>
      </c>
      <c r="O1222" s="35">
        <f>MA1SONY[[#This Row],[Adj Close]]-MA1SONY[[#This Row],[6-MA]]</f>
        <v>6.8690833333333217</v>
      </c>
      <c r="P1222" s="18">
        <f>(MA1SONY[[#This Row],[Adj Close]]-N1222)^2</f>
        <v>47.184305840277617</v>
      </c>
      <c r="Q1222" s="18">
        <f>ABS(MA1SONY[[#This Row],[Erorr 3]])</f>
        <v>6.8690833333333217</v>
      </c>
      <c r="R1222" s="36">
        <f>MA1SONY[[#This Row],[Abs Erorr 3]]/MA1SONY[[#This Row],[Adj Close]]</f>
        <v>3.0134272606937518E-2</v>
      </c>
    </row>
    <row r="1223" spans="2:18">
      <c r="B1223" s="26">
        <v>45558.291666666664</v>
      </c>
      <c r="C1223" s="22">
        <v>226.22110000000001</v>
      </c>
      <c r="D1223" s="31">
        <f t="shared" si="96"/>
        <v>227.94919999999999</v>
      </c>
      <c r="E1223" s="32">
        <f>MA1SONY[[#This Row],[Adj Close]]-MA1SONY[[#This Row],[Naive Trend ]]</f>
        <v>-1.7280999999999835</v>
      </c>
      <c r="F1223" s="22">
        <f t="shared" si="95"/>
        <v>2.986329609999943</v>
      </c>
      <c r="G1223" s="22">
        <f>ABS(MA1SONY[[#This Row],[Erorr 1]])</f>
        <v>1.7280999999999835</v>
      </c>
      <c r="H1223" s="33">
        <f>MA1SONY[[#This Row],[Abs Erorr 1]]/MA1SONY[[#This Row],[Adj Close]]</f>
        <v>7.6389868142272468E-3</v>
      </c>
      <c r="I1223" s="31">
        <f t="shared" ref="I1223:I1260" si="98">AVERAGE(C1220:C1222)</f>
        <v>225.67173333333335</v>
      </c>
      <c r="J1223" s="34">
        <f>(MA1SONY[[#This Row],[Adj Close]]-MA1SONY[[#This Row],[3-MA]])</f>
        <v>0.54936666666665701</v>
      </c>
      <c r="K1223" s="18">
        <f t="shared" si="97"/>
        <v>0.30180373444443381</v>
      </c>
      <c r="L1223" s="18">
        <f>ABS(MA1SONY[[#This Row],[Erorr 2]])</f>
        <v>0.54936666666665701</v>
      </c>
      <c r="M1223" s="33">
        <f>MA1SONY[[#This Row],[Abs Erorr 2]]/MA1SONY[[#This Row],[Adj Close]]</f>
        <v>2.4284501607792419E-3</v>
      </c>
      <c r="N1223" s="31">
        <f t="shared" si="94"/>
        <v>221.98411666666667</v>
      </c>
      <c r="O1223" s="35">
        <f>MA1SONY[[#This Row],[Adj Close]]-MA1SONY[[#This Row],[6-MA]]</f>
        <v>4.2369833333333418</v>
      </c>
      <c r="P1223" s="18">
        <f>(MA1SONY[[#This Row],[Adj Close]]-N1223)^2</f>
        <v>17.952027766944514</v>
      </c>
      <c r="Q1223" s="18">
        <f>ABS(MA1SONY[[#This Row],[Erorr 3]])</f>
        <v>4.2369833333333418</v>
      </c>
      <c r="R1223" s="36">
        <f>MA1SONY[[#This Row],[Abs Erorr 3]]/MA1SONY[[#This Row],[Adj Close]]</f>
        <v>1.8729390553460051E-2</v>
      </c>
    </row>
    <row r="1224" spans="2:18">
      <c r="B1224" s="26">
        <v>45559.291666666664</v>
      </c>
      <c r="C1224" s="22">
        <v>227.12010000000001</v>
      </c>
      <c r="D1224" s="31">
        <f t="shared" si="96"/>
        <v>226.22110000000001</v>
      </c>
      <c r="E1224" s="32">
        <f>MA1SONY[[#This Row],[Adj Close]]-MA1SONY[[#This Row],[Naive Trend ]]</f>
        <v>0.89900000000000091</v>
      </c>
      <c r="F1224" s="22">
        <f t="shared" si="95"/>
        <v>0.80820100000000161</v>
      </c>
      <c r="G1224" s="22">
        <f>ABS(MA1SONY[[#This Row],[Erorr 1]])</f>
        <v>0.89900000000000091</v>
      </c>
      <c r="H1224" s="33">
        <f>MA1SONY[[#This Row],[Abs Erorr 1]]/MA1SONY[[#This Row],[Adj Close]]</f>
        <v>3.9582582078820892E-3</v>
      </c>
      <c r="I1224" s="31">
        <f t="shared" si="98"/>
        <v>227.59626666666668</v>
      </c>
      <c r="J1224" s="34">
        <f>(MA1SONY[[#This Row],[Adj Close]]-MA1SONY[[#This Row],[3-MA]])</f>
        <v>-0.47616666666667129</v>
      </c>
      <c r="K1224" s="18">
        <f t="shared" si="97"/>
        <v>0.22673469444444885</v>
      </c>
      <c r="L1224" s="18">
        <f>ABS(MA1SONY[[#This Row],[Erorr 2]])</f>
        <v>0.47616666666667129</v>
      </c>
      <c r="M1224" s="33">
        <f>MA1SONY[[#This Row],[Abs Erorr 2]]/MA1SONY[[#This Row],[Adj Close]]</f>
        <v>2.0965412865997825E-3</v>
      </c>
      <c r="N1224" s="31">
        <f t="shared" si="94"/>
        <v>222.64505</v>
      </c>
      <c r="O1224" s="35">
        <f>MA1SONY[[#This Row],[Adj Close]]-MA1SONY[[#This Row],[6-MA]]</f>
        <v>4.4750500000000102</v>
      </c>
      <c r="P1224" s="18">
        <f>(MA1SONY[[#This Row],[Adj Close]]-N1224)^2</f>
        <v>20.026072502500092</v>
      </c>
      <c r="Q1224" s="18">
        <f>ABS(MA1SONY[[#This Row],[Erorr 3]])</f>
        <v>4.4750500000000102</v>
      </c>
      <c r="R1224" s="36">
        <f>MA1SONY[[#This Row],[Abs Erorr 3]]/MA1SONY[[#This Row],[Adj Close]]</f>
        <v>1.9703452050258915E-2</v>
      </c>
    </row>
    <row r="1225" spans="2:18">
      <c r="B1225" s="26">
        <v>45560.291666666664</v>
      </c>
      <c r="C1225" s="22">
        <v>226.12119999999999</v>
      </c>
      <c r="D1225" s="31">
        <f t="shared" si="96"/>
        <v>227.12010000000001</v>
      </c>
      <c r="E1225" s="32">
        <f>MA1SONY[[#This Row],[Adj Close]]-MA1SONY[[#This Row],[Naive Trend ]]</f>
        <v>-0.99890000000002033</v>
      </c>
      <c r="F1225" s="22">
        <f t="shared" si="95"/>
        <v>0.99780121000004063</v>
      </c>
      <c r="G1225" s="22">
        <f>ABS(MA1SONY[[#This Row],[Erorr 1]])</f>
        <v>0.99890000000002033</v>
      </c>
      <c r="H1225" s="33">
        <f>MA1SONY[[#This Row],[Abs Erorr 1]]/MA1SONY[[#This Row],[Adj Close]]</f>
        <v>4.4175424506858289E-3</v>
      </c>
      <c r="I1225" s="31">
        <f t="shared" si="98"/>
        <v>227.0968</v>
      </c>
      <c r="J1225" s="34">
        <f>(MA1SONY[[#This Row],[Adj Close]]-MA1SONY[[#This Row],[3-MA]])</f>
        <v>-0.97560000000001423</v>
      </c>
      <c r="K1225" s="18">
        <f t="shared" si="97"/>
        <v>0.95179536000002773</v>
      </c>
      <c r="L1225" s="18">
        <f>ABS(MA1SONY[[#This Row],[Erorr 2]])</f>
        <v>0.97560000000001423</v>
      </c>
      <c r="M1225" s="33">
        <f>MA1SONY[[#This Row],[Abs Erorr 2]]/MA1SONY[[#This Row],[Adj Close]]</f>
        <v>4.3145003652908893E-3</v>
      </c>
      <c r="N1225" s="31">
        <f t="shared" si="94"/>
        <v>224.48468333333335</v>
      </c>
      <c r="O1225" s="35">
        <f>MA1SONY[[#This Row],[Adj Close]]-MA1SONY[[#This Row],[6-MA]]</f>
        <v>1.6365166666666369</v>
      </c>
      <c r="P1225" s="18">
        <f>(MA1SONY[[#This Row],[Adj Close]]-N1225)^2</f>
        <v>2.6781868002776803</v>
      </c>
      <c r="Q1225" s="18">
        <f>ABS(MA1SONY[[#This Row],[Erorr 3]])</f>
        <v>1.6365166666666369</v>
      </c>
      <c r="R1225" s="36">
        <f>MA1SONY[[#This Row],[Abs Erorr 3]]/MA1SONY[[#This Row],[Adj Close]]</f>
        <v>7.2373429234704086E-3</v>
      </c>
    </row>
    <row r="1226" spans="2:18">
      <c r="B1226" s="26">
        <v>45561.291666666664</v>
      </c>
      <c r="C1226" s="22">
        <v>227.27</v>
      </c>
      <c r="D1226" s="31">
        <f t="shared" si="96"/>
        <v>226.12119999999999</v>
      </c>
      <c r="E1226" s="32">
        <f>MA1SONY[[#This Row],[Adj Close]]-MA1SONY[[#This Row],[Naive Trend ]]</f>
        <v>1.1488000000000227</v>
      </c>
      <c r="F1226" s="22">
        <f t="shared" si="95"/>
        <v>1.3197414400000522</v>
      </c>
      <c r="G1226" s="22">
        <f>ABS(MA1SONY[[#This Row],[Erorr 1]])</f>
        <v>1.1488000000000227</v>
      </c>
      <c r="H1226" s="33">
        <f>MA1SONY[[#This Row],[Abs Erorr 1]]/MA1SONY[[#This Row],[Adj Close]]</f>
        <v>5.0547806573679882E-3</v>
      </c>
      <c r="I1226" s="31">
        <f t="shared" si="98"/>
        <v>226.48746666666668</v>
      </c>
      <c r="J1226" s="34">
        <f>(MA1SONY[[#This Row],[Adj Close]]-MA1SONY[[#This Row],[3-MA]])</f>
        <v>0.7825333333333333</v>
      </c>
      <c r="K1226" s="18">
        <f t="shared" si="97"/>
        <v>0.61235841777777777</v>
      </c>
      <c r="L1226" s="18">
        <f>ABS(MA1SONY[[#This Row],[Erorr 2]])</f>
        <v>0.7825333333333333</v>
      </c>
      <c r="M1226" s="33">
        <f>MA1SONY[[#This Row],[Abs Erorr 2]]/MA1SONY[[#This Row],[Adj Close]]</f>
        <v>3.4431879849224855E-3</v>
      </c>
      <c r="N1226" s="31">
        <f t="shared" ref="N1226:N1260" si="99">AVERAGE(C1220:C1225)</f>
        <v>226.07960000000003</v>
      </c>
      <c r="O1226" s="35">
        <f>MA1SONY[[#This Row],[Adj Close]]-MA1SONY[[#This Row],[6-MA]]</f>
        <v>1.1903999999999826</v>
      </c>
      <c r="P1226" s="18">
        <f>(MA1SONY[[#This Row],[Adj Close]]-N1226)^2</f>
        <v>1.4170521599999586</v>
      </c>
      <c r="Q1226" s="18">
        <f>ABS(MA1SONY[[#This Row],[Erorr 3]])</f>
        <v>1.1903999999999826</v>
      </c>
      <c r="R1226" s="36">
        <f>MA1SONY[[#This Row],[Abs Erorr 3]]/MA1SONY[[#This Row],[Adj Close]]</f>
        <v>5.2378228538741698E-3</v>
      </c>
    </row>
    <row r="1227" spans="2:18">
      <c r="B1227" s="26">
        <v>45562.291666666664</v>
      </c>
      <c r="C1227" s="22">
        <v>227.53970000000001</v>
      </c>
      <c r="D1227" s="31">
        <f t="shared" si="96"/>
        <v>227.27</v>
      </c>
      <c r="E1227" s="32">
        <f>MA1SONY[[#This Row],[Adj Close]]-MA1SONY[[#This Row],[Naive Trend ]]</f>
        <v>0.26970000000000027</v>
      </c>
      <c r="F1227" s="22">
        <f t="shared" si="95"/>
        <v>7.2738090000000144E-2</v>
      </c>
      <c r="G1227" s="22">
        <f>ABS(MA1SONY[[#This Row],[Erorr 1]])</f>
        <v>0.26970000000000027</v>
      </c>
      <c r="H1227" s="33">
        <f>MA1SONY[[#This Row],[Abs Erorr 1]]/MA1SONY[[#This Row],[Adj Close]]</f>
        <v>1.1852876662841706E-3</v>
      </c>
      <c r="I1227" s="31">
        <f t="shared" si="98"/>
        <v>226.83709999999999</v>
      </c>
      <c r="J1227" s="34">
        <f>(MA1SONY[[#This Row],[Adj Close]]-MA1SONY[[#This Row],[3-MA]])</f>
        <v>0.7026000000000181</v>
      </c>
      <c r="K1227" s="18">
        <f t="shared" si="97"/>
        <v>0.49364676000002544</v>
      </c>
      <c r="L1227" s="18">
        <f>ABS(MA1SONY[[#This Row],[Erorr 2]])</f>
        <v>0.7026000000000181</v>
      </c>
      <c r="M1227" s="33">
        <f>MA1SONY[[#This Row],[Abs Erorr 2]]/MA1SONY[[#This Row],[Adj Close]]</f>
        <v>3.0878128080507185E-3</v>
      </c>
      <c r="N1227" s="31">
        <f t="shared" si="99"/>
        <v>227.21668333333332</v>
      </c>
      <c r="O1227" s="35">
        <f>MA1SONY[[#This Row],[Adj Close]]-MA1SONY[[#This Row],[6-MA]]</f>
        <v>0.32301666666668893</v>
      </c>
      <c r="P1227" s="18">
        <f>(MA1SONY[[#This Row],[Adj Close]]-N1227)^2</f>
        <v>0.10433976694445883</v>
      </c>
      <c r="Q1227" s="18">
        <f>ABS(MA1SONY[[#This Row],[Erorr 3]])</f>
        <v>0.32301666666668893</v>
      </c>
      <c r="R1227" s="36">
        <f>MA1SONY[[#This Row],[Abs Erorr 3]]/MA1SONY[[#This Row],[Adj Close]]</f>
        <v>1.4196057508500228E-3</v>
      </c>
    </row>
    <row r="1228" spans="2:18">
      <c r="B1228" s="26">
        <v>45565.291666666664</v>
      </c>
      <c r="C1228" s="22">
        <v>232.7439</v>
      </c>
      <c r="D1228" s="31">
        <f t="shared" si="96"/>
        <v>227.53970000000001</v>
      </c>
      <c r="E1228" s="32">
        <f>MA1SONY[[#This Row],[Adj Close]]-MA1SONY[[#This Row],[Naive Trend ]]</f>
        <v>5.2041999999999859</v>
      </c>
      <c r="F1228" s="22">
        <f t="shared" si="95"/>
        <v>27.083697639999855</v>
      </c>
      <c r="G1228" s="22">
        <f>ABS(MA1SONY[[#This Row],[Erorr 1]])</f>
        <v>5.2041999999999859</v>
      </c>
      <c r="H1228" s="33">
        <f>MA1SONY[[#This Row],[Abs Erorr 1]]/MA1SONY[[#This Row],[Adj Close]]</f>
        <v>2.2360199343570277E-2</v>
      </c>
      <c r="I1228" s="31">
        <f t="shared" si="98"/>
        <v>226.9769666666667</v>
      </c>
      <c r="J1228" s="34">
        <f>(MA1SONY[[#This Row],[Adj Close]]-MA1SONY[[#This Row],[3-MA]])</f>
        <v>5.7669333333332986</v>
      </c>
      <c r="K1228" s="18">
        <f t="shared" si="97"/>
        <v>33.257520071110712</v>
      </c>
      <c r="L1228" s="18">
        <f>ABS(MA1SONY[[#This Row],[Erorr 2]])</f>
        <v>5.7669333333332986</v>
      </c>
      <c r="M1228" s="33">
        <f>MA1SONY[[#This Row],[Abs Erorr 2]]/MA1SONY[[#This Row],[Adj Close]]</f>
        <v>2.4778021393184951E-2</v>
      </c>
      <c r="N1228" s="31">
        <f t="shared" si="99"/>
        <v>227.03688333333332</v>
      </c>
      <c r="O1228" s="35">
        <f>MA1SONY[[#This Row],[Adj Close]]-MA1SONY[[#This Row],[6-MA]]</f>
        <v>5.7070166666666751</v>
      </c>
      <c r="P1228" s="18">
        <f>(MA1SONY[[#This Row],[Adj Close]]-N1228)^2</f>
        <v>32.570039233611205</v>
      </c>
      <c r="Q1228" s="18">
        <f>ABS(MA1SONY[[#This Row],[Erorr 3]])</f>
        <v>5.7070166666666751</v>
      </c>
      <c r="R1228" s="36">
        <f>MA1SONY[[#This Row],[Abs Erorr 3]]/MA1SONY[[#This Row],[Adj Close]]</f>
        <v>2.4520585358699734E-2</v>
      </c>
    </row>
    <row r="1229" spans="2:18">
      <c r="B1229" s="26">
        <v>45566.291666666664</v>
      </c>
      <c r="C1229" s="22">
        <v>225.9614</v>
      </c>
      <c r="D1229" s="31">
        <f t="shared" si="96"/>
        <v>232.7439</v>
      </c>
      <c r="E1229" s="32">
        <f>MA1SONY[[#This Row],[Adj Close]]-MA1SONY[[#This Row],[Naive Trend ]]</f>
        <v>-6.7824999999999989</v>
      </c>
      <c r="F1229" s="22">
        <f t="shared" si="95"/>
        <v>46.002306249999982</v>
      </c>
      <c r="G1229" s="22">
        <f>ABS(MA1SONY[[#This Row],[Erorr 1]])</f>
        <v>6.7824999999999989</v>
      </c>
      <c r="H1229" s="33">
        <f>MA1SONY[[#This Row],[Abs Erorr 1]]/MA1SONY[[#This Row],[Adj Close]]</f>
        <v>3.0016188605664504E-2</v>
      </c>
      <c r="I1229" s="31">
        <f t="shared" si="98"/>
        <v>229.18453333333332</v>
      </c>
      <c r="J1229" s="34">
        <f>(MA1SONY[[#This Row],[Adj Close]]-MA1SONY[[#This Row],[3-MA]])</f>
        <v>-3.2231333333333225</v>
      </c>
      <c r="K1229" s="18">
        <f t="shared" si="97"/>
        <v>10.388588484444375</v>
      </c>
      <c r="L1229" s="18">
        <f>ABS(MA1SONY[[#This Row],[Erorr 2]])</f>
        <v>3.2231333333333225</v>
      </c>
      <c r="M1229" s="33">
        <f>MA1SONY[[#This Row],[Abs Erorr 2]]/MA1SONY[[#This Row],[Adj Close]]</f>
        <v>1.4264088173171713E-2</v>
      </c>
      <c r="N1229" s="31">
        <f t="shared" si="99"/>
        <v>227.83599999999998</v>
      </c>
      <c r="O1229" s="35">
        <f>MA1SONY[[#This Row],[Adj Close]]-MA1SONY[[#This Row],[6-MA]]</f>
        <v>-1.8745999999999867</v>
      </c>
      <c r="P1229" s="18">
        <f>(MA1SONY[[#This Row],[Adj Close]]-N1229)^2</f>
        <v>3.5141251599999501</v>
      </c>
      <c r="Q1229" s="18">
        <f>ABS(MA1SONY[[#This Row],[Erorr 3]])</f>
        <v>1.8745999999999867</v>
      </c>
      <c r="R1229" s="36">
        <f>MA1SONY[[#This Row],[Abs Erorr 3]]/MA1SONY[[#This Row],[Adj Close]]</f>
        <v>8.2961072112315935E-3</v>
      </c>
    </row>
    <row r="1230" spans="2:18">
      <c r="B1230" s="26">
        <v>45567.291666666664</v>
      </c>
      <c r="C1230" s="22">
        <v>226.5308</v>
      </c>
      <c r="D1230" s="31">
        <f t="shared" si="96"/>
        <v>225.9614</v>
      </c>
      <c r="E1230" s="32">
        <f>MA1SONY[[#This Row],[Adj Close]]-MA1SONY[[#This Row],[Naive Trend ]]</f>
        <v>0.56940000000000168</v>
      </c>
      <c r="F1230" s="22">
        <f t="shared" si="95"/>
        <v>0.32421636000000192</v>
      </c>
      <c r="G1230" s="22">
        <f>ABS(MA1SONY[[#This Row],[Erorr 1]])</f>
        <v>0.56940000000000168</v>
      </c>
      <c r="H1230" s="33">
        <f>MA1SONY[[#This Row],[Abs Erorr 1]]/MA1SONY[[#This Row],[Adj Close]]</f>
        <v>2.5135654842520384E-3</v>
      </c>
      <c r="I1230" s="31">
        <f t="shared" si="98"/>
        <v>228.74833333333333</v>
      </c>
      <c r="J1230" s="34">
        <f>(MA1SONY[[#This Row],[Adj Close]]-MA1SONY[[#This Row],[3-MA]])</f>
        <v>-2.2175333333333356</v>
      </c>
      <c r="K1230" s="18">
        <f t="shared" si="97"/>
        <v>4.9174540844444543</v>
      </c>
      <c r="L1230" s="18">
        <f>ABS(MA1SONY[[#This Row],[Erorr 2]])</f>
        <v>2.2175333333333356</v>
      </c>
      <c r="M1230" s="33">
        <f>MA1SONY[[#This Row],[Abs Erorr 2]]/MA1SONY[[#This Row],[Adj Close]]</f>
        <v>9.7891029976203484E-3</v>
      </c>
      <c r="N1230" s="31">
        <f t="shared" si="99"/>
        <v>227.79271666666668</v>
      </c>
      <c r="O1230" s="35">
        <f>MA1SONY[[#This Row],[Adj Close]]-MA1SONY[[#This Row],[6-MA]]</f>
        <v>-1.2619166666666786</v>
      </c>
      <c r="P1230" s="18">
        <f>(MA1SONY[[#This Row],[Adj Close]]-N1230)^2</f>
        <v>1.5924336736111411</v>
      </c>
      <c r="Q1230" s="18">
        <f>ABS(MA1SONY[[#This Row],[Erorr 3]])</f>
        <v>1.2619166666666786</v>
      </c>
      <c r="R1230" s="36">
        <f>MA1SONY[[#This Row],[Abs Erorr 3]]/MA1SONY[[#This Row],[Adj Close]]</f>
        <v>5.5706185060339633E-3</v>
      </c>
    </row>
    <row r="1231" spans="2:18">
      <c r="B1231" s="26">
        <v>45568.291666666664</v>
      </c>
      <c r="C1231" s="22">
        <v>225.422</v>
      </c>
      <c r="D1231" s="31">
        <f t="shared" si="96"/>
        <v>226.5308</v>
      </c>
      <c r="E1231" s="32">
        <f>MA1SONY[[#This Row],[Adj Close]]-MA1SONY[[#This Row],[Naive Trend ]]</f>
        <v>-1.1088000000000022</v>
      </c>
      <c r="F1231" s="22">
        <f t="shared" si="95"/>
        <v>1.229437440000005</v>
      </c>
      <c r="G1231" s="22">
        <f>ABS(MA1SONY[[#This Row],[Erorr 1]])</f>
        <v>1.1088000000000022</v>
      </c>
      <c r="H1231" s="33">
        <f>MA1SONY[[#This Row],[Abs Erorr 1]]/MA1SONY[[#This Row],[Adj Close]]</f>
        <v>4.9187745650380275E-3</v>
      </c>
      <c r="I1231" s="31">
        <f t="shared" si="98"/>
        <v>228.41203333333331</v>
      </c>
      <c r="J1231" s="34">
        <f>(MA1SONY[[#This Row],[Adj Close]]-MA1SONY[[#This Row],[3-MA]])</f>
        <v>-2.9900333333333151</v>
      </c>
      <c r="K1231" s="18">
        <f t="shared" si="97"/>
        <v>8.9402993344443349</v>
      </c>
      <c r="L1231" s="18">
        <f>ABS(MA1SONY[[#This Row],[Erorr 2]])</f>
        <v>2.9900333333333151</v>
      </c>
      <c r="M1231" s="33">
        <f>MA1SONY[[#This Row],[Abs Erorr 2]]/MA1SONY[[#This Row],[Adj Close]]</f>
        <v>1.32641593692422E-2</v>
      </c>
      <c r="N1231" s="31">
        <f t="shared" si="99"/>
        <v>227.69449999999998</v>
      </c>
      <c r="O1231" s="35">
        <f>MA1SONY[[#This Row],[Adj Close]]-MA1SONY[[#This Row],[6-MA]]</f>
        <v>-2.2724999999999795</v>
      </c>
      <c r="P1231" s="18">
        <f>(MA1SONY[[#This Row],[Adj Close]]-N1231)^2</f>
        <v>5.164256249999907</v>
      </c>
      <c r="Q1231" s="18">
        <f>ABS(MA1SONY[[#This Row],[Erorr 3]])</f>
        <v>2.2724999999999795</v>
      </c>
      <c r="R1231" s="36">
        <f>MA1SONY[[#This Row],[Abs Erorr 3]]/MA1SONY[[#This Row],[Adj Close]]</f>
        <v>1.0081092351234482E-2</v>
      </c>
    </row>
    <row r="1232" spans="2:18">
      <c r="B1232" s="26">
        <v>45569.291666666664</v>
      </c>
      <c r="C1232" s="22">
        <v>226.55080000000001</v>
      </c>
      <c r="D1232" s="31">
        <f t="shared" si="96"/>
        <v>225.422</v>
      </c>
      <c r="E1232" s="32">
        <f>MA1SONY[[#This Row],[Adj Close]]-MA1SONY[[#This Row],[Naive Trend ]]</f>
        <v>1.1288000000000125</v>
      </c>
      <c r="F1232" s="22">
        <f t="shared" si="95"/>
        <v>1.2741894400000282</v>
      </c>
      <c r="G1232" s="22">
        <f>ABS(MA1SONY[[#This Row],[Erorr 1]])</f>
        <v>1.1288000000000125</v>
      </c>
      <c r="H1232" s="33">
        <f>MA1SONY[[#This Row],[Abs Erorr 1]]/MA1SONY[[#This Row],[Adj Close]]</f>
        <v>4.9825469607700009E-3</v>
      </c>
      <c r="I1232" s="31">
        <f t="shared" si="98"/>
        <v>225.97140000000002</v>
      </c>
      <c r="J1232" s="34">
        <f>(MA1SONY[[#This Row],[Adj Close]]-MA1SONY[[#This Row],[3-MA]])</f>
        <v>0.57939999999999259</v>
      </c>
      <c r="K1232" s="18">
        <f t="shared" si="97"/>
        <v>0.33570435999999143</v>
      </c>
      <c r="L1232" s="18">
        <f>ABS(MA1SONY[[#This Row],[Erorr 2]])</f>
        <v>0.57939999999999259</v>
      </c>
      <c r="M1232" s="33">
        <f>MA1SONY[[#This Row],[Abs Erorr 2]]/MA1SONY[[#This Row],[Adj Close]]</f>
        <v>2.5574837961286939E-3</v>
      </c>
      <c r="N1232" s="31">
        <f t="shared" si="99"/>
        <v>227.57796666666664</v>
      </c>
      <c r="O1232" s="35">
        <f>MA1SONY[[#This Row],[Adj Close]]-MA1SONY[[#This Row],[6-MA]]</f>
        <v>-1.0271666666666306</v>
      </c>
      <c r="P1232" s="18">
        <f>(MA1SONY[[#This Row],[Adj Close]]-N1232)^2</f>
        <v>1.0550713611110369</v>
      </c>
      <c r="Q1232" s="18">
        <f>ABS(MA1SONY[[#This Row],[Erorr 3]])</f>
        <v>1.0271666666666306</v>
      </c>
      <c r="R1232" s="36">
        <f>MA1SONY[[#This Row],[Abs Erorr 3]]/MA1SONY[[#This Row],[Adj Close]]</f>
        <v>4.5339352880971089E-3</v>
      </c>
    </row>
    <row r="1233" spans="2:18">
      <c r="B1233" s="26">
        <v>45572.291666666664</v>
      </c>
      <c r="C1233" s="22">
        <v>221.44640000000001</v>
      </c>
      <c r="D1233" s="31">
        <f t="shared" si="96"/>
        <v>226.55080000000001</v>
      </c>
      <c r="E1233" s="32">
        <f>MA1SONY[[#This Row],[Adj Close]]-MA1SONY[[#This Row],[Naive Trend ]]</f>
        <v>-5.1043999999999983</v>
      </c>
      <c r="F1233" s="22">
        <f t="shared" si="95"/>
        <v>26.054899359999983</v>
      </c>
      <c r="G1233" s="22">
        <f>ABS(MA1SONY[[#This Row],[Erorr 1]])</f>
        <v>5.1043999999999983</v>
      </c>
      <c r="H1233" s="33">
        <f>MA1SONY[[#This Row],[Abs Erorr 1]]/MA1SONY[[#This Row],[Adj Close]]</f>
        <v>2.3050273113493822E-2</v>
      </c>
      <c r="I1233" s="31">
        <f t="shared" si="98"/>
        <v>226.16786666666667</v>
      </c>
      <c r="J1233" s="34">
        <f>(MA1SONY[[#This Row],[Adj Close]]-MA1SONY[[#This Row],[3-MA]])</f>
        <v>-4.7214666666666574</v>
      </c>
      <c r="K1233" s="18">
        <f t="shared" si="97"/>
        <v>22.292247484444356</v>
      </c>
      <c r="L1233" s="18">
        <f>ABS(MA1SONY[[#This Row],[Erorr 2]])</f>
        <v>4.7214666666666574</v>
      </c>
      <c r="M1233" s="33">
        <f>MA1SONY[[#This Row],[Abs Erorr 2]]/MA1SONY[[#This Row],[Adj Close]]</f>
        <v>2.1321036000886251E-2</v>
      </c>
      <c r="N1233" s="31">
        <f t="shared" si="99"/>
        <v>227.45809999999997</v>
      </c>
      <c r="O1233" s="35">
        <f>MA1SONY[[#This Row],[Adj Close]]-MA1SONY[[#This Row],[6-MA]]</f>
        <v>-6.0116999999999621</v>
      </c>
      <c r="P1233" s="18">
        <f>(MA1SONY[[#This Row],[Adj Close]]-N1233)^2</f>
        <v>36.140536889999545</v>
      </c>
      <c r="Q1233" s="18">
        <f>ABS(MA1SONY[[#This Row],[Erorr 3]])</f>
        <v>6.0116999999999621</v>
      </c>
      <c r="R1233" s="36">
        <f>MA1SONY[[#This Row],[Abs Erorr 3]]/MA1SONY[[#This Row],[Adj Close]]</f>
        <v>2.7147427097482559E-2</v>
      </c>
    </row>
    <row r="1234" spans="2:18">
      <c r="B1234" s="26">
        <v>45573.291666666664</v>
      </c>
      <c r="C1234" s="22">
        <v>225.52189999999999</v>
      </c>
      <c r="D1234" s="31">
        <f t="shared" si="96"/>
        <v>221.44640000000001</v>
      </c>
      <c r="E1234" s="32">
        <f>MA1SONY[[#This Row],[Adj Close]]-MA1SONY[[#This Row],[Naive Trend ]]</f>
        <v>4.0754999999999768</v>
      </c>
      <c r="F1234" s="22">
        <f t="shared" si="95"/>
        <v>16.609700249999811</v>
      </c>
      <c r="G1234" s="22">
        <f>ABS(MA1SONY[[#This Row],[Erorr 1]])</f>
        <v>4.0754999999999768</v>
      </c>
      <c r="H1234" s="33">
        <f>MA1SONY[[#This Row],[Abs Erorr 1]]/MA1SONY[[#This Row],[Adj Close]]</f>
        <v>1.8071415680694324E-2</v>
      </c>
      <c r="I1234" s="31">
        <f t="shared" si="98"/>
        <v>224.47306666666668</v>
      </c>
      <c r="J1234" s="34">
        <f>(MA1SONY[[#This Row],[Adj Close]]-MA1SONY[[#This Row],[3-MA]])</f>
        <v>1.048833333333306</v>
      </c>
      <c r="K1234" s="18">
        <f t="shared" si="97"/>
        <v>1.1000513611110536</v>
      </c>
      <c r="L1234" s="18">
        <f>ABS(MA1SONY[[#This Row],[Erorr 2]])</f>
        <v>1.048833333333306</v>
      </c>
      <c r="M1234" s="33">
        <f>MA1SONY[[#This Row],[Abs Erorr 2]]/MA1SONY[[#This Row],[Adj Close]]</f>
        <v>4.6506939385190793E-3</v>
      </c>
      <c r="N1234" s="31">
        <f t="shared" si="99"/>
        <v>226.44255000000001</v>
      </c>
      <c r="O1234" s="35">
        <f>MA1SONY[[#This Row],[Adj Close]]-MA1SONY[[#This Row],[6-MA]]</f>
        <v>-0.92065000000002328</v>
      </c>
      <c r="P1234" s="18">
        <f>(MA1SONY[[#This Row],[Adj Close]]-N1234)^2</f>
        <v>0.84759642250004286</v>
      </c>
      <c r="Q1234" s="18">
        <f>ABS(MA1SONY[[#This Row],[Erorr 3]])</f>
        <v>0.92065000000002328</v>
      </c>
      <c r="R1234" s="36">
        <f>MA1SONY[[#This Row],[Abs Erorr 3]]/MA1SONY[[#This Row],[Adj Close]]</f>
        <v>4.0823086361015202E-3</v>
      </c>
    </row>
    <row r="1235" spans="2:18">
      <c r="B1235" s="26">
        <v>45574.291666666664</v>
      </c>
      <c r="C1235" s="22">
        <v>229.2877</v>
      </c>
      <c r="D1235" s="31">
        <f t="shared" si="96"/>
        <v>225.52189999999999</v>
      </c>
      <c r="E1235" s="32">
        <f>MA1SONY[[#This Row],[Adj Close]]-MA1SONY[[#This Row],[Naive Trend ]]</f>
        <v>3.7658000000000129</v>
      </c>
      <c r="F1235" s="22">
        <f t="shared" si="95"/>
        <v>14.181249640000097</v>
      </c>
      <c r="G1235" s="22">
        <f>ABS(MA1SONY[[#This Row],[Erorr 1]])</f>
        <v>3.7658000000000129</v>
      </c>
      <c r="H1235" s="33">
        <f>MA1SONY[[#This Row],[Abs Erorr 1]]/MA1SONY[[#This Row],[Adj Close]]</f>
        <v>1.6423907606033874E-2</v>
      </c>
      <c r="I1235" s="31">
        <f t="shared" si="98"/>
        <v>224.50636666666665</v>
      </c>
      <c r="J1235" s="34">
        <f>(MA1SONY[[#This Row],[Adj Close]]-MA1SONY[[#This Row],[3-MA]])</f>
        <v>4.7813333333333503</v>
      </c>
      <c r="K1235" s="18">
        <f t="shared" si="97"/>
        <v>22.861148444444606</v>
      </c>
      <c r="L1235" s="18">
        <f>ABS(MA1SONY[[#This Row],[Erorr 2]])</f>
        <v>4.7813333333333503</v>
      </c>
      <c r="M1235" s="33">
        <f>MA1SONY[[#This Row],[Abs Erorr 2]]/MA1SONY[[#This Row],[Adj Close]]</f>
        <v>2.0852986589918909E-2</v>
      </c>
      <c r="N1235" s="31">
        <f t="shared" si="99"/>
        <v>225.23888333333332</v>
      </c>
      <c r="O1235" s="35">
        <f>MA1SONY[[#This Row],[Adj Close]]-MA1SONY[[#This Row],[6-MA]]</f>
        <v>4.0488166666666814</v>
      </c>
      <c r="P1235" s="18">
        <f>(MA1SONY[[#This Row],[Adj Close]]-N1235)^2</f>
        <v>16.392916400277898</v>
      </c>
      <c r="Q1235" s="18">
        <f>ABS(MA1SONY[[#This Row],[Erorr 3]])</f>
        <v>4.0488166666666814</v>
      </c>
      <c r="R1235" s="36">
        <f>MA1SONY[[#This Row],[Abs Erorr 3]]/MA1SONY[[#This Row],[Adj Close]]</f>
        <v>1.7658237518483031E-2</v>
      </c>
    </row>
    <row r="1236" spans="2:18">
      <c r="B1236" s="26">
        <v>45575.291666666664</v>
      </c>
      <c r="C1236" s="22">
        <v>228.78829999999999</v>
      </c>
      <c r="D1236" s="31">
        <f t="shared" si="96"/>
        <v>229.2877</v>
      </c>
      <c r="E1236" s="32">
        <f>MA1SONY[[#This Row],[Adj Close]]-MA1SONY[[#This Row],[Naive Trend ]]</f>
        <v>-0.4994000000000085</v>
      </c>
      <c r="F1236" s="22">
        <f t="shared" si="95"/>
        <v>0.24940036000000848</v>
      </c>
      <c r="G1236" s="22">
        <f>ABS(MA1SONY[[#This Row],[Erorr 1]])</f>
        <v>0.4994000000000085</v>
      </c>
      <c r="H1236" s="33">
        <f>MA1SONY[[#This Row],[Abs Erorr 1]]/MA1SONY[[#This Row],[Adj Close]]</f>
        <v>2.182803928347772E-3</v>
      </c>
      <c r="I1236" s="31">
        <f t="shared" si="98"/>
        <v>225.41866666666667</v>
      </c>
      <c r="J1236" s="34">
        <f>(MA1SONY[[#This Row],[Adj Close]]-MA1SONY[[#This Row],[3-MA]])</f>
        <v>3.3696333333333257</v>
      </c>
      <c r="K1236" s="18">
        <f t="shared" si="97"/>
        <v>11.354428801111061</v>
      </c>
      <c r="L1236" s="18">
        <f>ABS(MA1SONY[[#This Row],[Erorr 2]])</f>
        <v>3.3696333333333257</v>
      </c>
      <c r="M1236" s="33">
        <f>MA1SONY[[#This Row],[Abs Erorr 2]]/MA1SONY[[#This Row],[Adj Close]]</f>
        <v>1.4728171560054976E-2</v>
      </c>
      <c r="N1236" s="31">
        <f t="shared" si="99"/>
        <v>225.79326666666668</v>
      </c>
      <c r="O1236" s="35">
        <f>MA1SONY[[#This Row],[Adj Close]]-MA1SONY[[#This Row],[6-MA]]</f>
        <v>2.9950333333333106</v>
      </c>
      <c r="P1236" s="18">
        <f>(MA1SONY[[#This Row],[Adj Close]]-N1236)^2</f>
        <v>8.9702246677776412</v>
      </c>
      <c r="Q1236" s="18">
        <f>ABS(MA1SONY[[#This Row],[Erorr 3]])</f>
        <v>2.9950333333333106</v>
      </c>
      <c r="R1236" s="36">
        <f>MA1SONY[[#This Row],[Abs Erorr 3]]/MA1SONY[[#This Row],[Adj Close]]</f>
        <v>1.3090850071150101E-2</v>
      </c>
    </row>
    <row r="1237" spans="2:18">
      <c r="B1237" s="26">
        <v>45576.291666666664</v>
      </c>
      <c r="C1237" s="22">
        <v>227.29990000000001</v>
      </c>
      <c r="D1237" s="31">
        <f t="shared" si="96"/>
        <v>228.78829999999999</v>
      </c>
      <c r="E1237" s="32">
        <f>MA1SONY[[#This Row],[Adj Close]]-MA1SONY[[#This Row],[Naive Trend ]]</f>
        <v>-1.4883999999999844</v>
      </c>
      <c r="F1237" s="22">
        <f t="shared" si="95"/>
        <v>2.2153345599999534</v>
      </c>
      <c r="G1237" s="22">
        <f>ABS(MA1SONY[[#This Row],[Erorr 1]])</f>
        <v>1.4883999999999844</v>
      </c>
      <c r="H1237" s="33">
        <f>MA1SONY[[#This Row],[Abs Erorr 1]]/MA1SONY[[#This Row],[Adj Close]]</f>
        <v>6.548177099945862E-3</v>
      </c>
      <c r="I1237" s="31">
        <f t="shared" si="98"/>
        <v>227.86596666666665</v>
      </c>
      <c r="J1237" s="34">
        <f>(MA1SONY[[#This Row],[Adj Close]]-MA1SONY[[#This Row],[3-MA]])</f>
        <v>-0.56606666666664296</v>
      </c>
      <c r="K1237" s="18">
        <f t="shared" si="97"/>
        <v>0.32043147111108428</v>
      </c>
      <c r="L1237" s="18">
        <f>ABS(MA1SONY[[#This Row],[Erorr 2]])</f>
        <v>0.56606666666664296</v>
      </c>
      <c r="M1237" s="33">
        <f>MA1SONY[[#This Row],[Abs Erorr 2]]/MA1SONY[[#This Row],[Adj Close]]</f>
        <v>2.4903955816374885E-3</v>
      </c>
      <c r="N1237" s="31">
        <f t="shared" si="99"/>
        <v>226.16951666666668</v>
      </c>
      <c r="O1237" s="35">
        <f>MA1SONY[[#This Row],[Adj Close]]-MA1SONY[[#This Row],[6-MA]]</f>
        <v>1.1303833333333273</v>
      </c>
      <c r="P1237" s="18">
        <f>(MA1SONY[[#This Row],[Adj Close]]-N1237)^2</f>
        <v>1.2777664802777642</v>
      </c>
      <c r="Q1237" s="18">
        <f>ABS(MA1SONY[[#This Row],[Erorr 3]])</f>
        <v>1.1303833333333273</v>
      </c>
      <c r="R1237" s="36">
        <f>MA1SONY[[#This Row],[Abs Erorr 3]]/MA1SONY[[#This Row],[Adj Close]]</f>
        <v>4.9730920837771034E-3</v>
      </c>
    </row>
    <row r="1238" spans="2:18">
      <c r="B1238" s="26">
        <v>45579.291666666664</v>
      </c>
      <c r="C1238" s="22">
        <v>231.04580000000001</v>
      </c>
      <c r="D1238" s="31">
        <f t="shared" si="96"/>
        <v>227.29990000000001</v>
      </c>
      <c r="E1238" s="32">
        <f>MA1SONY[[#This Row],[Adj Close]]-MA1SONY[[#This Row],[Naive Trend ]]</f>
        <v>3.745900000000006</v>
      </c>
      <c r="F1238" s="22">
        <f t="shared" si="95"/>
        <v>14.031766810000045</v>
      </c>
      <c r="G1238" s="22">
        <f>ABS(MA1SONY[[#This Row],[Erorr 1]])</f>
        <v>3.745900000000006</v>
      </c>
      <c r="H1238" s="33">
        <f>MA1SONY[[#This Row],[Abs Erorr 1]]/MA1SONY[[#This Row],[Adj Close]]</f>
        <v>1.6212802829568881E-2</v>
      </c>
      <c r="I1238" s="31">
        <f t="shared" si="98"/>
        <v>228.45863333333332</v>
      </c>
      <c r="J1238" s="34">
        <f>(MA1SONY[[#This Row],[Adj Close]]-MA1SONY[[#This Row],[3-MA]])</f>
        <v>2.5871666666666897</v>
      </c>
      <c r="K1238" s="18">
        <f t="shared" si="97"/>
        <v>6.6934313611112302</v>
      </c>
      <c r="L1238" s="18">
        <f>ABS(MA1SONY[[#This Row],[Erorr 2]])</f>
        <v>2.5871666666666897</v>
      </c>
      <c r="M1238" s="33">
        <f>MA1SONY[[#This Row],[Abs Erorr 2]]/MA1SONY[[#This Row],[Adj Close]]</f>
        <v>1.1197635562588411E-2</v>
      </c>
      <c r="N1238" s="31">
        <f t="shared" si="99"/>
        <v>226.48249999999999</v>
      </c>
      <c r="O1238" s="35">
        <f>MA1SONY[[#This Row],[Adj Close]]-MA1SONY[[#This Row],[6-MA]]</f>
        <v>4.5633000000000266</v>
      </c>
      <c r="P1238" s="18">
        <f>(MA1SONY[[#This Row],[Adj Close]]-N1238)^2</f>
        <v>20.823706890000242</v>
      </c>
      <c r="Q1238" s="18">
        <f>ABS(MA1SONY[[#This Row],[Erorr 3]])</f>
        <v>4.5633000000000266</v>
      </c>
      <c r="R1238" s="36">
        <f>MA1SONY[[#This Row],[Abs Erorr 3]]/MA1SONY[[#This Row],[Adj Close]]</f>
        <v>1.9750629528864087E-2</v>
      </c>
    </row>
    <row r="1239" spans="2:18">
      <c r="B1239" s="26">
        <v>45580.291666666664</v>
      </c>
      <c r="C1239" s="22">
        <v>233.59299999999999</v>
      </c>
      <c r="D1239" s="31">
        <f t="shared" si="96"/>
        <v>231.04580000000001</v>
      </c>
      <c r="E1239" s="32">
        <f>MA1SONY[[#This Row],[Adj Close]]-MA1SONY[[#This Row],[Naive Trend ]]</f>
        <v>2.5471999999999753</v>
      </c>
      <c r="F1239" s="22">
        <f t="shared" si="95"/>
        <v>6.4882278399998743</v>
      </c>
      <c r="G1239" s="22">
        <f>ABS(MA1SONY[[#This Row],[Erorr 1]])</f>
        <v>2.5471999999999753</v>
      </c>
      <c r="H1239" s="33">
        <f>MA1SONY[[#This Row],[Abs Erorr 1]]/MA1SONY[[#This Row],[Adj Close]]</f>
        <v>1.090443634869185E-2</v>
      </c>
      <c r="I1239" s="31">
        <f t="shared" si="98"/>
        <v>229.04466666666667</v>
      </c>
      <c r="J1239" s="34">
        <f>(MA1SONY[[#This Row],[Adj Close]]-MA1SONY[[#This Row],[3-MA]])</f>
        <v>4.5483333333333178</v>
      </c>
      <c r="K1239" s="18">
        <f t="shared" si="97"/>
        <v>20.687336111110969</v>
      </c>
      <c r="L1239" s="18">
        <f>ABS(MA1SONY[[#This Row],[Erorr 2]])</f>
        <v>4.5483333333333178</v>
      </c>
      <c r="M1239" s="33">
        <f>MA1SONY[[#This Row],[Abs Erorr 2]]/MA1SONY[[#This Row],[Adj Close]]</f>
        <v>1.947118849166421E-2</v>
      </c>
      <c r="N1239" s="31">
        <f t="shared" si="99"/>
        <v>227.23166666666668</v>
      </c>
      <c r="O1239" s="35">
        <f>MA1SONY[[#This Row],[Adj Close]]-MA1SONY[[#This Row],[6-MA]]</f>
        <v>6.361333333333306</v>
      </c>
      <c r="P1239" s="18">
        <f>(MA1SONY[[#This Row],[Adj Close]]-N1239)^2</f>
        <v>40.466561777777429</v>
      </c>
      <c r="Q1239" s="18">
        <f>ABS(MA1SONY[[#This Row],[Erorr 3]])</f>
        <v>6.361333333333306</v>
      </c>
      <c r="R1239" s="36">
        <f>MA1SONY[[#This Row],[Abs Erorr 3]]/MA1SONY[[#This Row],[Adj Close]]</f>
        <v>2.723255120373173E-2</v>
      </c>
    </row>
    <row r="1240" spans="2:18">
      <c r="B1240" s="26">
        <v>45581.291666666664</v>
      </c>
      <c r="C1240" s="22">
        <v>231.52529999999999</v>
      </c>
      <c r="D1240" s="31">
        <f t="shared" si="96"/>
        <v>233.59299999999999</v>
      </c>
      <c r="E1240" s="32">
        <f>MA1SONY[[#This Row],[Adj Close]]-MA1SONY[[#This Row],[Naive Trend ]]</f>
        <v>-2.0677000000000021</v>
      </c>
      <c r="F1240" s="22">
        <f t="shared" si="95"/>
        <v>4.2753832900000086</v>
      </c>
      <c r="G1240" s="22">
        <f>ABS(MA1SONY[[#This Row],[Erorr 1]])</f>
        <v>2.0677000000000021</v>
      </c>
      <c r="H1240" s="33">
        <f>MA1SONY[[#This Row],[Abs Erorr 1]]/MA1SONY[[#This Row],[Adj Close]]</f>
        <v>8.9307734403108532E-3</v>
      </c>
      <c r="I1240" s="31">
        <f t="shared" si="98"/>
        <v>230.64623333333336</v>
      </c>
      <c r="J1240" s="34">
        <f>(MA1SONY[[#This Row],[Adj Close]]-MA1SONY[[#This Row],[3-MA]])</f>
        <v>0.87906666666663114</v>
      </c>
      <c r="K1240" s="18">
        <f t="shared" si="97"/>
        <v>0.77275820444438192</v>
      </c>
      <c r="L1240" s="18">
        <f>ABS(MA1SONY[[#This Row],[Erorr 2]])</f>
        <v>0.87906666666663114</v>
      </c>
      <c r="M1240" s="33">
        <f>MA1SONY[[#This Row],[Abs Erorr 2]]/MA1SONY[[#This Row],[Adj Close]]</f>
        <v>3.7968492716201263E-3</v>
      </c>
      <c r="N1240" s="31">
        <f t="shared" si="99"/>
        <v>229.25610000000003</v>
      </c>
      <c r="O1240" s="35">
        <f>MA1SONY[[#This Row],[Adj Close]]-MA1SONY[[#This Row],[6-MA]]</f>
        <v>2.2691999999999553</v>
      </c>
      <c r="P1240" s="18">
        <f>(MA1SONY[[#This Row],[Adj Close]]-N1240)^2</f>
        <v>5.1492686399997973</v>
      </c>
      <c r="Q1240" s="18">
        <f>ABS(MA1SONY[[#This Row],[Erorr 3]])</f>
        <v>2.2691999999999553</v>
      </c>
      <c r="R1240" s="36">
        <f>MA1SONY[[#This Row],[Abs Erorr 3]]/MA1SONY[[#This Row],[Adj Close]]</f>
        <v>9.8010886931145548E-3</v>
      </c>
    </row>
    <row r="1241" spans="2:18">
      <c r="B1241" s="26">
        <v>45582.291666666664</v>
      </c>
      <c r="C1241" s="22">
        <v>231.89490000000001</v>
      </c>
      <c r="D1241" s="31">
        <f t="shared" si="96"/>
        <v>231.52529999999999</v>
      </c>
      <c r="E1241" s="32">
        <f>MA1SONY[[#This Row],[Adj Close]]-MA1SONY[[#This Row],[Naive Trend ]]</f>
        <v>0.36960000000001969</v>
      </c>
      <c r="F1241" s="22">
        <f t="shared" si="95"/>
        <v>0.13660416000001455</v>
      </c>
      <c r="G1241" s="22">
        <f>ABS(MA1SONY[[#This Row],[Erorr 1]])</f>
        <v>0.36960000000001969</v>
      </c>
      <c r="H1241" s="33">
        <f>MA1SONY[[#This Row],[Abs Erorr 1]]/MA1SONY[[#This Row],[Adj Close]]</f>
        <v>1.5938254786975465E-3</v>
      </c>
      <c r="I1241" s="31">
        <f t="shared" si="98"/>
        <v>232.0547</v>
      </c>
      <c r="J1241" s="34">
        <f>(MA1SONY[[#This Row],[Adj Close]]-MA1SONY[[#This Row],[3-MA]])</f>
        <v>-0.15979999999998995</v>
      </c>
      <c r="K1241" s="18">
        <f t="shared" si="97"/>
        <v>2.5536039999996787E-2</v>
      </c>
      <c r="L1241" s="18">
        <f>ABS(MA1SONY[[#This Row],[Erorr 2]])</f>
        <v>0.15979999999998995</v>
      </c>
      <c r="M1241" s="33">
        <f>MA1SONY[[#This Row],[Abs Erorr 2]]/MA1SONY[[#This Row],[Adj Close]]</f>
        <v>6.8910528002120769E-4</v>
      </c>
      <c r="N1241" s="31">
        <f t="shared" si="99"/>
        <v>230.25666666666666</v>
      </c>
      <c r="O1241" s="35">
        <f>MA1SONY[[#This Row],[Adj Close]]-MA1SONY[[#This Row],[6-MA]]</f>
        <v>1.6382333333333463</v>
      </c>
      <c r="P1241" s="18">
        <f>(MA1SONY[[#This Row],[Adj Close]]-N1241)^2</f>
        <v>2.6838084544444869</v>
      </c>
      <c r="Q1241" s="18">
        <f>ABS(MA1SONY[[#This Row],[Erorr 3]])</f>
        <v>1.6382333333333463</v>
      </c>
      <c r="R1241" s="36">
        <f>MA1SONY[[#This Row],[Abs Erorr 3]]/MA1SONY[[#This Row],[Adj Close]]</f>
        <v>7.0645509380902567E-3</v>
      </c>
    </row>
    <row r="1242" spans="2:18">
      <c r="B1242" s="26">
        <v>45583.291666666664</v>
      </c>
      <c r="C1242" s="22">
        <v>234.74170000000001</v>
      </c>
      <c r="D1242" s="31">
        <f t="shared" si="96"/>
        <v>231.89490000000001</v>
      </c>
      <c r="E1242" s="32">
        <f>MA1SONY[[#This Row],[Adj Close]]-MA1SONY[[#This Row],[Naive Trend ]]</f>
        <v>2.8468000000000018</v>
      </c>
      <c r="F1242" s="22">
        <f t="shared" si="95"/>
        <v>8.1042702400000106</v>
      </c>
      <c r="G1242" s="22">
        <f>ABS(MA1SONY[[#This Row],[Erorr 1]])</f>
        <v>2.8468000000000018</v>
      </c>
      <c r="H1242" s="33">
        <f>MA1SONY[[#This Row],[Abs Erorr 1]]/MA1SONY[[#This Row],[Adj Close]]</f>
        <v>1.2127372341599305E-2</v>
      </c>
      <c r="I1242" s="31">
        <f t="shared" si="98"/>
        <v>232.33773333333332</v>
      </c>
      <c r="J1242" s="34">
        <f>(MA1SONY[[#This Row],[Adj Close]]-MA1SONY[[#This Row],[3-MA]])</f>
        <v>2.4039666666666903</v>
      </c>
      <c r="K1242" s="18">
        <f t="shared" si="97"/>
        <v>5.7790557344445581</v>
      </c>
      <c r="L1242" s="18">
        <f>ABS(MA1SONY[[#This Row],[Erorr 2]])</f>
        <v>2.4039666666666903</v>
      </c>
      <c r="M1242" s="33">
        <f>MA1SONY[[#This Row],[Abs Erorr 2]]/MA1SONY[[#This Row],[Adj Close]]</f>
        <v>1.0240901666242898E-2</v>
      </c>
      <c r="N1242" s="31">
        <f t="shared" si="99"/>
        <v>230.69119999999998</v>
      </c>
      <c r="O1242" s="35">
        <f>MA1SONY[[#This Row],[Adj Close]]-MA1SONY[[#This Row],[6-MA]]</f>
        <v>4.050500000000028</v>
      </c>
      <c r="P1242" s="18">
        <f>(MA1SONY[[#This Row],[Adj Close]]-N1242)^2</f>
        <v>16.406550250000226</v>
      </c>
      <c r="Q1242" s="18">
        <f>ABS(MA1SONY[[#This Row],[Erorr 3]])</f>
        <v>4.050500000000028</v>
      </c>
      <c r="R1242" s="36">
        <f>MA1SONY[[#This Row],[Abs Erorr 3]]/MA1SONY[[#This Row],[Adj Close]]</f>
        <v>1.725513617733887E-2</v>
      </c>
    </row>
    <row r="1243" spans="2:18">
      <c r="B1243" s="26">
        <v>45586.291666666664</v>
      </c>
      <c r="C1243" s="22">
        <v>236.2201</v>
      </c>
      <c r="D1243" s="31">
        <f t="shared" si="96"/>
        <v>234.74170000000001</v>
      </c>
      <c r="E1243" s="32">
        <f>MA1SONY[[#This Row],[Adj Close]]-MA1SONY[[#This Row],[Naive Trend ]]</f>
        <v>1.4783999999999935</v>
      </c>
      <c r="F1243" s="22">
        <f t="shared" si="95"/>
        <v>2.1856665599999809</v>
      </c>
      <c r="G1243" s="22">
        <f>ABS(MA1SONY[[#This Row],[Erorr 1]])</f>
        <v>1.4783999999999935</v>
      </c>
      <c r="H1243" s="33">
        <f>MA1SONY[[#This Row],[Abs Erorr 1]]/MA1SONY[[#This Row],[Adj Close]]</f>
        <v>6.2585698676784641E-3</v>
      </c>
      <c r="I1243" s="31">
        <f t="shared" si="98"/>
        <v>232.72063333333335</v>
      </c>
      <c r="J1243" s="34">
        <f>(MA1SONY[[#This Row],[Adj Close]]-MA1SONY[[#This Row],[3-MA]])</f>
        <v>3.499466666666649</v>
      </c>
      <c r="K1243" s="18">
        <f t="shared" si="97"/>
        <v>12.246266951110988</v>
      </c>
      <c r="L1243" s="18">
        <f>ABS(MA1SONY[[#This Row],[Erorr 2]])</f>
        <v>3.499466666666649</v>
      </c>
      <c r="M1243" s="33">
        <f>MA1SONY[[#This Row],[Abs Erorr 2]]/MA1SONY[[#This Row],[Adj Close]]</f>
        <v>1.4814432246310322E-2</v>
      </c>
      <c r="N1243" s="31">
        <f t="shared" si="99"/>
        <v>231.68343333333337</v>
      </c>
      <c r="O1243" s="35">
        <f>MA1SONY[[#This Row],[Adj Close]]-MA1SONY[[#This Row],[6-MA]]</f>
        <v>4.5366666666666333</v>
      </c>
      <c r="P1243" s="18">
        <f>(MA1SONY[[#This Row],[Adj Close]]-N1243)^2</f>
        <v>20.581344444444142</v>
      </c>
      <c r="Q1243" s="18">
        <f>ABS(MA1SONY[[#This Row],[Erorr 3]])</f>
        <v>4.5366666666666333</v>
      </c>
      <c r="R1243" s="36">
        <f>MA1SONY[[#This Row],[Abs Erorr 3]]/MA1SONY[[#This Row],[Adj Close]]</f>
        <v>1.9205252502503527E-2</v>
      </c>
    </row>
    <row r="1244" spans="2:18">
      <c r="B1244" s="26">
        <v>45587.291666666664</v>
      </c>
      <c r="C1244" s="22">
        <v>235.60079999999999</v>
      </c>
      <c r="D1244" s="31">
        <f t="shared" si="96"/>
        <v>236.2201</v>
      </c>
      <c r="E1244" s="32">
        <f>MA1SONY[[#This Row],[Adj Close]]-MA1SONY[[#This Row],[Naive Trend ]]</f>
        <v>-0.61930000000000973</v>
      </c>
      <c r="F1244" s="22">
        <f t="shared" si="95"/>
        <v>0.38353249000001205</v>
      </c>
      <c r="G1244" s="22">
        <f>ABS(MA1SONY[[#This Row],[Erorr 1]])</f>
        <v>0.61930000000000973</v>
      </c>
      <c r="H1244" s="33">
        <f>MA1SONY[[#This Row],[Abs Erorr 1]]/MA1SONY[[#This Row],[Adj Close]]</f>
        <v>2.6285988842143565E-3</v>
      </c>
      <c r="I1244" s="31">
        <f t="shared" si="98"/>
        <v>234.28556666666668</v>
      </c>
      <c r="J1244" s="34">
        <f>(MA1SONY[[#This Row],[Adj Close]]-MA1SONY[[#This Row],[3-MA]])</f>
        <v>1.3152333333333104</v>
      </c>
      <c r="K1244" s="18">
        <f t="shared" si="97"/>
        <v>1.7298387211110506</v>
      </c>
      <c r="L1244" s="18">
        <f>ABS(MA1SONY[[#This Row],[Erorr 2]])</f>
        <v>1.3152333333333104</v>
      </c>
      <c r="M1244" s="33">
        <f>MA1SONY[[#This Row],[Abs Erorr 2]]/MA1SONY[[#This Row],[Adj Close]]</f>
        <v>5.5824654811584273E-3</v>
      </c>
      <c r="N1244" s="31">
        <f t="shared" si="99"/>
        <v>233.17013333333333</v>
      </c>
      <c r="O1244" s="35">
        <f>MA1SONY[[#This Row],[Adj Close]]-MA1SONY[[#This Row],[6-MA]]</f>
        <v>2.4306666666666672</v>
      </c>
      <c r="P1244" s="18">
        <f>(MA1SONY[[#This Row],[Adj Close]]-N1244)^2</f>
        <v>5.908140444444447</v>
      </c>
      <c r="Q1244" s="18">
        <f>ABS(MA1SONY[[#This Row],[Erorr 3]])</f>
        <v>2.4306666666666672</v>
      </c>
      <c r="R1244" s="36">
        <f>MA1SONY[[#This Row],[Abs Erorr 3]]/MA1SONY[[#This Row],[Adj Close]]</f>
        <v>1.0316886303725062E-2</v>
      </c>
    </row>
    <row r="1245" spans="2:18">
      <c r="B1245" s="26">
        <v>45588.291666666664</v>
      </c>
      <c r="C1245" s="22">
        <v>230.50640000000001</v>
      </c>
      <c r="D1245" s="31">
        <f t="shared" si="96"/>
        <v>235.60079999999999</v>
      </c>
      <c r="E1245" s="32">
        <f>MA1SONY[[#This Row],[Adj Close]]-MA1SONY[[#This Row],[Naive Trend ]]</f>
        <v>-5.0943999999999789</v>
      </c>
      <c r="F1245" s="22">
        <f t="shared" si="95"/>
        <v>25.952911359999785</v>
      </c>
      <c r="G1245" s="22">
        <f>ABS(MA1SONY[[#This Row],[Erorr 1]])</f>
        <v>5.0943999999999789</v>
      </c>
      <c r="H1245" s="33">
        <f>MA1SONY[[#This Row],[Abs Erorr 1]]/MA1SONY[[#This Row],[Adj Close]]</f>
        <v>2.2100904790495961E-2</v>
      </c>
      <c r="I1245" s="31">
        <f t="shared" si="98"/>
        <v>235.52086666666665</v>
      </c>
      <c r="J1245" s="34">
        <f>(MA1SONY[[#This Row],[Adj Close]]-MA1SONY[[#This Row],[3-MA]])</f>
        <v>-5.0144666666666353</v>
      </c>
      <c r="K1245" s="18">
        <f t="shared" si="97"/>
        <v>25.144875951110798</v>
      </c>
      <c r="L1245" s="18">
        <f>ABS(MA1SONY[[#This Row],[Erorr 2]])</f>
        <v>5.0144666666666353</v>
      </c>
      <c r="M1245" s="33">
        <f>MA1SONY[[#This Row],[Abs Erorr 2]]/MA1SONY[[#This Row],[Adj Close]]</f>
        <v>2.1754132061698222E-2</v>
      </c>
      <c r="N1245" s="31">
        <f t="shared" si="99"/>
        <v>233.92929999999998</v>
      </c>
      <c r="O1245" s="35">
        <f>MA1SONY[[#This Row],[Adj Close]]-MA1SONY[[#This Row],[6-MA]]</f>
        <v>-3.4228999999999701</v>
      </c>
      <c r="P1245" s="18">
        <f>(MA1SONY[[#This Row],[Adj Close]]-N1245)^2</f>
        <v>11.716244409999796</v>
      </c>
      <c r="Q1245" s="18">
        <f>ABS(MA1SONY[[#This Row],[Erorr 3]])</f>
        <v>3.4228999999999701</v>
      </c>
      <c r="R1245" s="36">
        <f>MA1SONY[[#This Row],[Abs Erorr 3]]/MA1SONY[[#This Row],[Adj Close]]</f>
        <v>1.4849479233548265E-2</v>
      </c>
    </row>
    <row r="1246" spans="2:18">
      <c r="B1246" s="26">
        <v>45589.291666666664</v>
      </c>
      <c r="C1246" s="22">
        <v>230.31659999999999</v>
      </c>
      <c r="D1246" s="31">
        <f t="shared" si="96"/>
        <v>230.50640000000001</v>
      </c>
      <c r="E1246" s="32">
        <f>MA1SONY[[#This Row],[Adj Close]]-MA1SONY[[#This Row],[Naive Trend ]]</f>
        <v>-0.18980000000001951</v>
      </c>
      <c r="F1246" s="22">
        <f t="shared" si="95"/>
        <v>3.6024040000007404E-2</v>
      </c>
      <c r="G1246" s="22">
        <f>ABS(MA1SONY[[#This Row],[Erorr 1]])</f>
        <v>0.18980000000001951</v>
      </c>
      <c r="H1246" s="33">
        <f>MA1SONY[[#This Row],[Abs Erorr 1]]/MA1SONY[[#This Row],[Adj Close]]</f>
        <v>8.240830231082758E-4</v>
      </c>
      <c r="I1246" s="31">
        <f t="shared" si="98"/>
        <v>234.10910000000001</v>
      </c>
      <c r="J1246" s="34">
        <f>(MA1SONY[[#This Row],[Adj Close]]-MA1SONY[[#This Row],[3-MA]])</f>
        <v>-3.7925000000000182</v>
      </c>
      <c r="K1246" s="18">
        <f t="shared" si="97"/>
        <v>14.383056250000138</v>
      </c>
      <c r="L1246" s="18">
        <f>ABS(MA1SONY[[#This Row],[Erorr 2]])</f>
        <v>3.7925000000000182</v>
      </c>
      <c r="M1246" s="33">
        <f>MA1SONY[[#This Row],[Abs Erorr 2]]/MA1SONY[[#This Row],[Adj Close]]</f>
        <v>1.6466463989135035E-2</v>
      </c>
      <c r="N1246" s="31">
        <f t="shared" si="99"/>
        <v>233.41486666666665</v>
      </c>
      <c r="O1246" s="35">
        <f>MA1SONY[[#This Row],[Adj Close]]-MA1SONY[[#This Row],[6-MA]]</f>
        <v>-3.0982666666666603</v>
      </c>
      <c r="P1246" s="18">
        <f>(MA1SONY[[#This Row],[Adj Close]]-N1246)^2</f>
        <v>9.5992563377777387</v>
      </c>
      <c r="Q1246" s="18">
        <f>ABS(MA1SONY[[#This Row],[Erorr 3]])</f>
        <v>3.0982666666666603</v>
      </c>
      <c r="R1246" s="36">
        <f>MA1SONY[[#This Row],[Abs Erorr 3]]/MA1SONY[[#This Row],[Adj Close]]</f>
        <v>1.345220738178082E-2</v>
      </c>
    </row>
    <row r="1247" spans="2:18">
      <c r="B1247" s="26">
        <v>45590.291666666664</v>
      </c>
      <c r="C1247" s="22">
        <v>231.1557</v>
      </c>
      <c r="D1247" s="31">
        <f t="shared" si="96"/>
        <v>230.31659999999999</v>
      </c>
      <c r="E1247" s="32">
        <f>MA1SONY[[#This Row],[Adj Close]]-MA1SONY[[#This Row],[Naive Trend ]]</f>
        <v>0.83910000000000196</v>
      </c>
      <c r="F1247" s="22">
        <f t="shared" si="95"/>
        <v>0.70408881000000323</v>
      </c>
      <c r="G1247" s="22">
        <f>ABS(MA1SONY[[#This Row],[Erorr 1]])</f>
        <v>0.83910000000000196</v>
      </c>
      <c r="H1247" s="33">
        <f>MA1SONY[[#This Row],[Abs Erorr 1]]/MA1SONY[[#This Row],[Adj Close]]</f>
        <v>3.6300208041592829E-3</v>
      </c>
      <c r="I1247" s="31">
        <f t="shared" si="98"/>
        <v>232.14126666666667</v>
      </c>
      <c r="J1247" s="34">
        <f>(MA1SONY[[#This Row],[Adj Close]]-MA1SONY[[#This Row],[3-MA]])</f>
        <v>-0.9855666666666707</v>
      </c>
      <c r="K1247" s="18">
        <f t="shared" si="97"/>
        <v>0.97134165444445242</v>
      </c>
      <c r="L1247" s="18">
        <f>ABS(MA1SONY[[#This Row],[Erorr 2]])</f>
        <v>0.9855666666666707</v>
      </c>
      <c r="M1247" s="33">
        <f>MA1SONY[[#This Row],[Abs Erorr 2]]/MA1SONY[[#This Row],[Adj Close]]</f>
        <v>4.263648556651083E-3</v>
      </c>
      <c r="N1247" s="31">
        <f t="shared" si="99"/>
        <v>233.21341666666663</v>
      </c>
      <c r="O1247" s="35">
        <f>MA1SONY[[#This Row],[Adj Close]]-MA1SONY[[#This Row],[6-MA]]</f>
        <v>-2.0577166666666358</v>
      </c>
      <c r="P1247" s="18">
        <f>(MA1SONY[[#This Row],[Adj Close]]-N1247)^2</f>
        <v>4.2341978802776508</v>
      </c>
      <c r="Q1247" s="18">
        <f>ABS(MA1SONY[[#This Row],[Erorr 3]])</f>
        <v>2.0577166666666358</v>
      </c>
      <c r="R1247" s="36">
        <f>MA1SONY[[#This Row],[Abs Erorr 3]]/MA1SONY[[#This Row],[Adj Close]]</f>
        <v>8.9018642701289043E-3</v>
      </c>
    </row>
    <row r="1248" spans="2:18">
      <c r="B1248" s="26">
        <v>45593.291666666664</v>
      </c>
      <c r="C1248" s="22">
        <v>233.14349999999999</v>
      </c>
      <c r="D1248" s="31">
        <f t="shared" si="96"/>
        <v>231.1557</v>
      </c>
      <c r="E1248" s="32">
        <f>MA1SONY[[#This Row],[Adj Close]]-MA1SONY[[#This Row],[Naive Trend ]]</f>
        <v>1.9877999999999929</v>
      </c>
      <c r="F1248" s="22">
        <f t="shared" si="95"/>
        <v>3.9513488399999717</v>
      </c>
      <c r="G1248" s="22">
        <f>ABS(MA1SONY[[#This Row],[Erorr 1]])</f>
        <v>1.9877999999999929</v>
      </c>
      <c r="H1248" s="33">
        <f>MA1SONY[[#This Row],[Abs Erorr 1]]/MA1SONY[[#This Row],[Adj Close]]</f>
        <v>8.5260794317662432E-3</v>
      </c>
      <c r="I1248" s="31">
        <f t="shared" si="98"/>
        <v>230.65956666666668</v>
      </c>
      <c r="J1248" s="34">
        <f>(MA1SONY[[#This Row],[Adj Close]]-MA1SONY[[#This Row],[3-MA]])</f>
        <v>2.4839333333333116</v>
      </c>
      <c r="K1248" s="18">
        <f t="shared" si="97"/>
        <v>6.169924804444336</v>
      </c>
      <c r="L1248" s="18">
        <f>ABS(MA1SONY[[#This Row],[Erorr 2]])</f>
        <v>2.4839333333333116</v>
      </c>
      <c r="M1248" s="33">
        <f>MA1SONY[[#This Row],[Abs Erorr 2]]/MA1SONY[[#This Row],[Adj Close]]</f>
        <v>1.0654096439889217E-2</v>
      </c>
      <c r="N1248" s="31">
        <f t="shared" si="99"/>
        <v>233.09021666666669</v>
      </c>
      <c r="O1248" s="35">
        <f>MA1SONY[[#This Row],[Adj Close]]-MA1SONY[[#This Row],[6-MA]]</f>
        <v>5.3283333333297378E-2</v>
      </c>
      <c r="P1248" s="18">
        <f>(MA1SONY[[#This Row],[Adj Close]]-N1248)^2</f>
        <v>2.8391136111072797E-3</v>
      </c>
      <c r="Q1248" s="18">
        <f>ABS(MA1SONY[[#This Row],[Erorr 3]])</f>
        <v>5.3283333333297378E-2</v>
      </c>
      <c r="R1248" s="36">
        <f>MA1SONY[[#This Row],[Abs Erorr 3]]/MA1SONY[[#This Row],[Adj Close]]</f>
        <v>2.2854307897624159E-4</v>
      </c>
    </row>
    <row r="1249" spans="2:18">
      <c r="B1249" s="26">
        <v>45594.291666666664</v>
      </c>
      <c r="C1249" s="22">
        <v>233.41319999999999</v>
      </c>
      <c r="D1249" s="31">
        <f t="shared" si="96"/>
        <v>233.14349999999999</v>
      </c>
      <c r="E1249" s="32">
        <f>MA1SONY[[#This Row],[Adj Close]]-MA1SONY[[#This Row],[Naive Trend ]]</f>
        <v>0.26970000000000027</v>
      </c>
      <c r="F1249" s="22">
        <f t="shared" si="95"/>
        <v>7.2738090000000144E-2</v>
      </c>
      <c r="G1249" s="22">
        <f>ABS(MA1SONY[[#This Row],[Erorr 1]])</f>
        <v>0.26970000000000027</v>
      </c>
      <c r="H1249" s="33">
        <f>MA1SONY[[#This Row],[Abs Erorr 1]]/MA1SONY[[#This Row],[Adj Close]]</f>
        <v>1.1554616448427094E-3</v>
      </c>
      <c r="I1249" s="31">
        <f t="shared" si="98"/>
        <v>231.5386</v>
      </c>
      <c r="J1249" s="34">
        <f>(MA1SONY[[#This Row],[Adj Close]]-MA1SONY[[#This Row],[3-MA]])</f>
        <v>1.8745999999999867</v>
      </c>
      <c r="K1249" s="18">
        <f t="shared" si="97"/>
        <v>3.5141251599999501</v>
      </c>
      <c r="L1249" s="18">
        <f>ABS(MA1SONY[[#This Row],[Erorr 2]])</f>
        <v>1.8745999999999867</v>
      </c>
      <c r="M1249" s="33">
        <f>MA1SONY[[#This Row],[Abs Erorr 2]]/MA1SONY[[#This Row],[Adj Close]]</f>
        <v>8.0312510175088083E-3</v>
      </c>
      <c r="N1249" s="31">
        <f t="shared" si="99"/>
        <v>232.82384999999999</v>
      </c>
      <c r="O1249" s="35">
        <f>MA1SONY[[#This Row],[Adj Close]]-MA1SONY[[#This Row],[6-MA]]</f>
        <v>0.58934999999999604</v>
      </c>
      <c r="P1249" s="18">
        <f>(MA1SONY[[#This Row],[Adj Close]]-N1249)^2</f>
        <v>0.34733342249999533</v>
      </c>
      <c r="Q1249" s="18">
        <f>ABS(MA1SONY[[#This Row],[Erorr 3]])</f>
        <v>0.58934999999999604</v>
      </c>
      <c r="R1249" s="36">
        <f>MA1SONY[[#This Row],[Abs Erorr 3]]/MA1SONY[[#This Row],[Adj Close]]</f>
        <v>2.5249214697369133E-3</v>
      </c>
    </row>
    <row r="1250" spans="2:18">
      <c r="B1250" s="26">
        <v>45595.291666666664</v>
      </c>
      <c r="C1250" s="22">
        <v>229.84710000000001</v>
      </c>
      <c r="D1250" s="31">
        <f t="shared" si="96"/>
        <v>233.41319999999999</v>
      </c>
      <c r="E1250" s="32">
        <f>MA1SONY[[#This Row],[Adj Close]]-MA1SONY[[#This Row],[Naive Trend ]]</f>
        <v>-3.5660999999999774</v>
      </c>
      <c r="F1250" s="22">
        <f t="shared" si="95"/>
        <v>12.717069209999838</v>
      </c>
      <c r="G1250" s="22">
        <f>ABS(MA1SONY[[#This Row],[Erorr 1]])</f>
        <v>3.5660999999999774</v>
      </c>
      <c r="H1250" s="33">
        <f>MA1SONY[[#This Row],[Abs Erorr 1]]/MA1SONY[[#This Row],[Adj Close]]</f>
        <v>1.5515096775203938E-2</v>
      </c>
      <c r="I1250" s="31">
        <f t="shared" si="98"/>
        <v>232.57079999999999</v>
      </c>
      <c r="J1250" s="34">
        <f>(MA1SONY[[#This Row],[Adj Close]]-MA1SONY[[#This Row],[3-MA]])</f>
        <v>-2.7236999999999796</v>
      </c>
      <c r="K1250" s="18">
        <f t="shared" si="97"/>
        <v>7.4185416899998886</v>
      </c>
      <c r="L1250" s="18">
        <f>ABS(MA1SONY[[#This Row],[Erorr 2]])</f>
        <v>2.7236999999999796</v>
      </c>
      <c r="M1250" s="33">
        <f>MA1SONY[[#This Row],[Abs Erorr 2]]/MA1SONY[[#This Row],[Adj Close]]</f>
        <v>1.1850051621273358E-2</v>
      </c>
      <c r="N1250" s="31">
        <f t="shared" si="99"/>
        <v>232.35603333333333</v>
      </c>
      <c r="O1250" s="35">
        <f>MA1SONY[[#This Row],[Adj Close]]-MA1SONY[[#This Row],[6-MA]]</f>
        <v>-2.5089333333333173</v>
      </c>
      <c r="P1250" s="18">
        <f>(MA1SONY[[#This Row],[Adj Close]]-N1250)^2</f>
        <v>6.2947464711110301</v>
      </c>
      <c r="Q1250" s="18">
        <f>ABS(MA1SONY[[#This Row],[Erorr 3]])</f>
        <v>2.5089333333333173</v>
      </c>
      <c r="R1250" s="36">
        <f>MA1SONY[[#This Row],[Abs Erorr 3]]/MA1SONY[[#This Row],[Adj Close]]</f>
        <v>1.0915662339587131E-2</v>
      </c>
    </row>
    <row r="1251" spans="2:18">
      <c r="B1251" s="26">
        <v>45596.291666666664</v>
      </c>
      <c r="C1251" s="22">
        <v>225.6617</v>
      </c>
      <c r="D1251" s="31">
        <f t="shared" si="96"/>
        <v>229.84710000000001</v>
      </c>
      <c r="E1251" s="32">
        <f>MA1SONY[[#This Row],[Adj Close]]-MA1SONY[[#This Row],[Naive Trend ]]</f>
        <v>-4.1854000000000156</v>
      </c>
      <c r="F1251" s="22">
        <f t="shared" si="95"/>
        <v>17.517573160000129</v>
      </c>
      <c r="G1251" s="22">
        <f>ABS(MA1SONY[[#This Row],[Erorr 1]])</f>
        <v>4.1854000000000156</v>
      </c>
      <c r="H1251" s="33">
        <f>MA1SONY[[#This Row],[Abs Erorr 1]]/MA1SONY[[#This Row],[Adj Close]]</f>
        <v>1.8547232428010672E-2</v>
      </c>
      <c r="I1251" s="31">
        <f t="shared" si="98"/>
        <v>232.13460000000001</v>
      </c>
      <c r="J1251" s="34">
        <f>(MA1SONY[[#This Row],[Adj Close]]-MA1SONY[[#This Row],[3-MA]])</f>
        <v>-6.4729000000000099</v>
      </c>
      <c r="K1251" s="18">
        <f t="shared" si="97"/>
        <v>41.898434410000128</v>
      </c>
      <c r="L1251" s="18">
        <f>ABS(MA1SONY[[#This Row],[Erorr 2]])</f>
        <v>6.4729000000000099</v>
      </c>
      <c r="M1251" s="33">
        <f>MA1SONY[[#This Row],[Abs Erorr 2]]/MA1SONY[[#This Row],[Adj Close]]</f>
        <v>2.8684087729552735E-2</v>
      </c>
      <c r="N1251" s="31">
        <f t="shared" si="99"/>
        <v>231.39708333333331</v>
      </c>
      <c r="O1251" s="35">
        <f>MA1SONY[[#This Row],[Adj Close]]-MA1SONY[[#This Row],[6-MA]]</f>
        <v>-5.7353833333333171</v>
      </c>
      <c r="P1251" s="18">
        <f>(MA1SONY[[#This Row],[Adj Close]]-N1251)^2</f>
        <v>32.894621980277591</v>
      </c>
      <c r="Q1251" s="18">
        <f>ABS(MA1SONY[[#This Row],[Erorr 3]])</f>
        <v>5.7353833333333171</v>
      </c>
      <c r="R1251" s="36">
        <f>MA1SONY[[#This Row],[Abs Erorr 3]]/MA1SONY[[#This Row],[Adj Close]]</f>
        <v>2.5415847409344685E-2</v>
      </c>
    </row>
    <row r="1252" spans="2:18">
      <c r="B1252" s="26">
        <v>45597.291666666664</v>
      </c>
      <c r="C1252" s="22">
        <v>222.66499999999999</v>
      </c>
      <c r="D1252" s="31">
        <f t="shared" si="96"/>
        <v>225.6617</v>
      </c>
      <c r="E1252" s="32">
        <f>MA1SONY[[#This Row],[Adj Close]]-MA1SONY[[#This Row],[Naive Trend ]]</f>
        <v>-2.9967000000000041</v>
      </c>
      <c r="F1252" s="22">
        <f t="shared" si="95"/>
        <v>8.9802108900000253</v>
      </c>
      <c r="G1252" s="22">
        <f>ABS(MA1SONY[[#This Row],[Erorr 1]])</f>
        <v>2.9967000000000041</v>
      </c>
      <c r="H1252" s="33">
        <f>MA1SONY[[#This Row],[Abs Erorr 1]]/MA1SONY[[#This Row],[Adj Close]]</f>
        <v>1.3458334268969098E-2</v>
      </c>
      <c r="I1252" s="31">
        <f t="shared" si="98"/>
        <v>229.64066666666668</v>
      </c>
      <c r="J1252" s="34">
        <f>(MA1SONY[[#This Row],[Adj Close]]-MA1SONY[[#This Row],[3-MA]])</f>
        <v>-6.9756666666666831</v>
      </c>
      <c r="K1252" s="18">
        <f t="shared" si="97"/>
        <v>48.659925444444674</v>
      </c>
      <c r="L1252" s="18">
        <f>ABS(MA1SONY[[#This Row],[Erorr 2]])</f>
        <v>6.9756666666666831</v>
      </c>
      <c r="M1252" s="33">
        <f>MA1SONY[[#This Row],[Abs Erorr 2]]/MA1SONY[[#This Row],[Adj Close]]</f>
        <v>3.1328078802985125E-2</v>
      </c>
      <c r="N1252" s="31">
        <f t="shared" si="99"/>
        <v>230.58963333333335</v>
      </c>
      <c r="O1252" s="35">
        <f>MA1SONY[[#This Row],[Adj Close]]-MA1SONY[[#This Row],[6-MA]]</f>
        <v>-7.924633333333361</v>
      </c>
      <c r="P1252" s="18">
        <f>(MA1SONY[[#This Row],[Adj Close]]-N1252)^2</f>
        <v>62.799813467778215</v>
      </c>
      <c r="Q1252" s="18">
        <f>ABS(MA1SONY[[#This Row],[Erorr 3]])</f>
        <v>7.924633333333361</v>
      </c>
      <c r="R1252" s="36">
        <f>MA1SONY[[#This Row],[Abs Erorr 3]]/MA1SONY[[#This Row],[Adj Close]]</f>
        <v>3.5589937050427151E-2</v>
      </c>
    </row>
    <row r="1253" spans="2:18">
      <c r="B1253" s="26">
        <v>45600.291666666664</v>
      </c>
      <c r="C1253" s="22">
        <v>221.76599999999999</v>
      </c>
      <c r="D1253" s="31">
        <f t="shared" si="96"/>
        <v>222.66499999999999</v>
      </c>
      <c r="E1253" s="32">
        <f>MA1SONY[[#This Row],[Adj Close]]-MA1SONY[[#This Row],[Naive Trend ]]</f>
        <v>-0.89900000000000091</v>
      </c>
      <c r="F1253" s="22">
        <f t="shared" si="95"/>
        <v>0.80820100000000161</v>
      </c>
      <c r="G1253" s="22">
        <f>ABS(MA1SONY[[#This Row],[Erorr 1]])</f>
        <v>0.89900000000000091</v>
      </c>
      <c r="H1253" s="33">
        <f>MA1SONY[[#This Row],[Abs Erorr 1]]/MA1SONY[[#This Row],[Adj Close]]</f>
        <v>4.0538224975875514E-3</v>
      </c>
      <c r="I1253" s="31">
        <f t="shared" si="98"/>
        <v>226.05793333333335</v>
      </c>
      <c r="J1253" s="34">
        <f>(MA1SONY[[#This Row],[Adj Close]]-MA1SONY[[#This Row],[3-MA]])</f>
        <v>-4.2919333333333611</v>
      </c>
      <c r="K1253" s="18">
        <f t="shared" si="97"/>
        <v>18.420691737778018</v>
      </c>
      <c r="L1253" s="18">
        <f>ABS(MA1SONY[[#This Row],[Erorr 2]])</f>
        <v>4.2919333333333611</v>
      </c>
      <c r="M1253" s="33">
        <f>MA1SONY[[#This Row],[Abs Erorr 2]]/MA1SONY[[#This Row],[Adj Close]]</f>
        <v>1.9353432597122019E-2</v>
      </c>
      <c r="N1253" s="31">
        <f t="shared" si="99"/>
        <v>229.31436666666664</v>
      </c>
      <c r="O1253" s="35">
        <f>MA1SONY[[#This Row],[Adj Close]]-MA1SONY[[#This Row],[6-MA]]</f>
        <v>-7.5483666666666522</v>
      </c>
      <c r="P1253" s="18">
        <f>(MA1SONY[[#This Row],[Adj Close]]-N1253)^2</f>
        <v>56.977839334444226</v>
      </c>
      <c r="Q1253" s="18">
        <f>ABS(MA1SONY[[#This Row],[Erorr 3]])</f>
        <v>7.5483666666666522</v>
      </c>
      <c r="R1253" s="36">
        <f>MA1SONY[[#This Row],[Abs Erorr 3]]/MA1SONY[[#This Row],[Adj Close]]</f>
        <v>3.4037529047133704E-2</v>
      </c>
    </row>
    <row r="1254" spans="2:18">
      <c r="B1254" s="26">
        <v>45601.291666666664</v>
      </c>
      <c r="C1254" s="22">
        <v>223.20439999999999</v>
      </c>
      <c r="D1254" s="31">
        <f t="shared" si="96"/>
        <v>221.76599999999999</v>
      </c>
      <c r="E1254" s="32">
        <f>MA1SONY[[#This Row],[Adj Close]]-MA1SONY[[#This Row],[Naive Trend ]]</f>
        <v>1.4384000000000015</v>
      </c>
      <c r="F1254" s="22">
        <f t="shared" si="95"/>
        <v>2.0689945600000041</v>
      </c>
      <c r="G1254" s="22">
        <f>ABS(MA1SONY[[#This Row],[Erorr 1]])</f>
        <v>1.4384000000000015</v>
      </c>
      <c r="H1254" s="33">
        <f>MA1SONY[[#This Row],[Abs Erorr 1]]/MA1SONY[[#This Row],[Adj Close]]</f>
        <v>6.4443174059292804E-3</v>
      </c>
      <c r="I1254" s="31">
        <f t="shared" si="98"/>
        <v>223.36423333333332</v>
      </c>
      <c r="J1254" s="34">
        <f>(MA1SONY[[#This Row],[Adj Close]]-MA1SONY[[#This Row],[3-MA]])</f>
        <v>-0.15983333333332439</v>
      </c>
      <c r="K1254" s="18">
        <f t="shared" si="97"/>
        <v>2.5546694444441586E-2</v>
      </c>
      <c r="L1254" s="18">
        <f>ABS(MA1SONY[[#This Row],[Erorr 2]])</f>
        <v>0.15983333333332439</v>
      </c>
      <c r="M1254" s="33">
        <f>MA1SONY[[#This Row],[Abs Erorr 2]]/MA1SONY[[#This Row],[Adj Close]]</f>
        <v>7.1608504730786844E-4</v>
      </c>
      <c r="N1254" s="31">
        <f t="shared" si="99"/>
        <v>227.74941666666669</v>
      </c>
      <c r="O1254" s="35">
        <f>MA1SONY[[#This Row],[Adj Close]]-MA1SONY[[#This Row],[6-MA]]</f>
        <v>-4.5450166666666973</v>
      </c>
      <c r="P1254" s="18">
        <f>(MA1SONY[[#This Row],[Adj Close]]-N1254)^2</f>
        <v>20.657176500278055</v>
      </c>
      <c r="Q1254" s="18">
        <f>ABS(MA1SONY[[#This Row],[Erorr 3]])</f>
        <v>4.5450166666666973</v>
      </c>
      <c r="R1254" s="36">
        <f>MA1SONY[[#This Row],[Abs Erorr 3]]/MA1SONY[[#This Row],[Adj Close]]</f>
        <v>2.0362576484454147E-2</v>
      </c>
    </row>
    <row r="1255" spans="2:18">
      <c r="B1255" s="26">
        <v>45602.291666666664</v>
      </c>
      <c r="C1255" s="22">
        <v>222.4752</v>
      </c>
      <c r="D1255" s="31">
        <f t="shared" si="96"/>
        <v>223.20439999999999</v>
      </c>
      <c r="E1255" s="32">
        <f>MA1SONY[[#This Row],[Adj Close]]-MA1SONY[[#This Row],[Naive Trend ]]</f>
        <v>-0.72919999999999163</v>
      </c>
      <c r="F1255" s="22">
        <f t="shared" si="95"/>
        <v>0.53173263999998777</v>
      </c>
      <c r="G1255" s="22">
        <f>ABS(MA1SONY[[#This Row],[Erorr 1]])</f>
        <v>0.72919999999999163</v>
      </c>
      <c r="H1255" s="33">
        <f>MA1SONY[[#This Row],[Abs Erorr 1]]/MA1SONY[[#This Row],[Adj Close]]</f>
        <v>3.277668701949663E-3</v>
      </c>
      <c r="I1255" s="31">
        <f t="shared" si="98"/>
        <v>222.54513333333333</v>
      </c>
      <c r="J1255" s="34">
        <f>(MA1SONY[[#This Row],[Adj Close]]-MA1SONY[[#This Row],[3-MA]])</f>
        <v>-6.9933333333324299E-2</v>
      </c>
      <c r="K1255" s="18">
        <f t="shared" si="97"/>
        <v>4.8906711111098471E-3</v>
      </c>
      <c r="L1255" s="18">
        <f>ABS(MA1SONY[[#This Row],[Erorr 2]])</f>
        <v>6.9933333333324299E-2</v>
      </c>
      <c r="M1255" s="33">
        <f>MA1SONY[[#This Row],[Abs Erorr 2]]/MA1SONY[[#This Row],[Adj Close]]</f>
        <v>3.1434215289310584E-4</v>
      </c>
      <c r="N1255" s="31">
        <f t="shared" si="99"/>
        <v>226.09290000000001</v>
      </c>
      <c r="O1255" s="35">
        <f>MA1SONY[[#This Row],[Adj Close]]-MA1SONY[[#This Row],[6-MA]]</f>
        <v>-3.6177000000000135</v>
      </c>
      <c r="P1255" s="18">
        <f>(MA1SONY[[#This Row],[Adj Close]]-N1255)^2</f>
        <v>13.087753290000098</v>
      </c>
      <c r="Q1255" s="18">
        <f>ABS(MA1SONY[[#This Row],[Erorr 3]])</f>
        <v>3.6177000000000135</v>
      </c>
      <c r="R1255" s="36">
        <f>MA1SONY[[#This Row],[Abs Erorr 3]]/MA1SONY[[#This Row],[Adj Close]]</f>
        <v>1.6261138320136419E-2</v>
      </c>
    </row>
    <row r="1256" spans="2:18">
      <c r="B1256" s="26">
        <v>45603.291666666664</v>
      </c>
      <c r="C1256" s="22">
        <v>227.23</v>
      </c>
      <c r="D1256" s="31">
        <f t="shared" si="96"/>
        <v>222.4752</v>
      </c>
      <c r="E1256" s="32">
        <f>MA1SONY[[#This Row],[Adj Close]]-MA1SONY[[#This Row],[Naive Trend ]]</f>
        <v>4.7547999999999888</v>
      </c>
      <c r="F1256" s="22">
        <f t="shared" si="95"/>
        <v>22.608123039999892</v>
      </c>
      <c r="G1256" s="22">
        <f>ABS(MA1SONY[[#This Row],[Erorr 1]])</f>
        <v>4.7547999999999888</v>
      </c>
      <c r="H1256" s="33">
        <f>MA1SONY[[#This Row],[Abs Erorr 1]]/MA1SONY[[#This Row],[Adj Close]]</f>
        <v>2.0925053910135057E-2</v>
      </c>
      <c r="I1256" s="31">
        <f t="shared" si="98"/>
        <v>222.48186666666666</v>
      </c>
      <c r="J1256" s="34">
        <f>(MA1SONY[[#This Row],[Adj Close]]-MA1SONY[[#This Row],[3-MA]])</f>
        <v>4.7481333333333282</v>
      </c>
      <c r="K1256" s="18">
        <f t="shared" si="97"/>
        <v>22.544770151111063</v>
      </c>
      <c r="L1256" s="18">
        <f>ABS(MA1SONY[[#This Row],[Erorr 2]])</f>
        <v>4.7481333333333282</v>
      </c>
      <c r="M1256" s="33">
        <f>MA1SONY[[#This Row],[Abs Erorr 2]]/MA1SONY[[#This Row],[Adj Close]]</f>
        <v>2.0895715061098132E-2</v>
      </c>
      <c r="N1256" s="31">
        <f t="shared" si="99"/>
        <v>224.26990000000001</v>
      </c>
      <c r="O1256" s="35">
        <f>MA1SONY[[#This Row],[Adj Close]]-MA1SONY[[#This Row],[6-MA]]</f>
        <v>2.9600999999999829</v>
      </c>
      <c r="P1256" s="18">
        <f>(MA1SONY[[#This Row],[Adj Close]]-N1256)^2</f>
        <v>8.7621920099998984</v>
      </c>
      <c r="Q1256" s="18">
        <f>ABS(MA1SONY[[#This Row],[Erorr 3]])</f>
        <v>2.9600999999999829</v>
      </c>
      <c r="R1256" s="36">
        <f>MA1SONY[[#This Row],[Abs Erorr 3]]/MA1SONY[[#This Row],[Adj Close]]</f>
        <v>1.3026889055142292E-2</v>
      </c>
    </row>
    <row r="1257" spans="2:18">
      <c r="B1257" s="26">
        <v>45604.291666666664</v>
      </c>
      <c r="C1257" s="22">
        <v>226.96</v>
      </c>
      <c r="D1257" s="31">
        <f t="shared" si="96"/>
        <v>227.23</v>
      </c>
      <c r="E1257" s="32">
        <f>MA1SONY[[#This Row],[Adj Close]]-MA1SONY[[#This Row],[Naive Trend ]]</f>
        <v>-0.26999999999998181</v>
      </c>
      <c r="F1257" s="22">
        <f t="shared" si="95"/>
        <v>7.2899999999990181E-2</v>
      </c>
      <c r="G1257" s="22">
        <f>ABS(MA1SONY[[#This Row],[Erorr 1]])</f>
        <v>0.26999999999998181</v>
      </c>
      <c r="H1257" s="33">
        <f>MA1SONY[[#This Row],[Abs Erorr 1]]/MA1SONY[[#This Row],[Adj Close]]</f>
        <v>1.1896369404299516E-3</v>
      </c>
      <c r="I1257" s="31">
        <f t="shared" si="98"/>
        <v>224.30319999999998</v>
      </c>
      <c r="J1257" s="34">
        <f>(MA1SONY[[#This Row],[Adj Close]]-MA1SONY[[#This Row],[3-MA]])</f>
        <v>2.6568000000000325</v>
      </c>
      <c r="K1257" s="18">
        <f t="shared" si="97"/>
        <v>7.0585862400001727</v>
      </c>
      <c r="L1257" s="18">
        <f>ABS(MA1SONY[[#This Row],[Erorr 2]])</f>
        <v>2.6568000000000325</v>
      </c>
      <c r="M1257" s="33">
        <f>MA1SONY[[#This Row],[Abs Erorr 2]]/MA1SONY[[#This Row],[Adj Close]]</f>
        <v>1.1706027493831655E-2</v>
      </c>
      <c r="N1257" s="31">
        <f t="shared" si="99"/>
        <v>223.83371666666665</v>
      </c>
      <c r="O1257" s="35">
        <f>MA1SONY[[#This Row],[Adj Close]]-MA1SONY[[#This Row],[6-MA]]</f>
        <v>3.1262833333333617</v>
      </c>
      <c r="P1257" s="18">
        <f>(MA1SONY[[#This Row],[Adj Close]]-N1257)^2</f>
        <v>9.7736474802779547</v>
      </c>
      <c r="Q1257" s="18">
        <f>ABS(MA1SONY[[#This Row],[Erorr 3]])</f>
        <v>3.1262833333333617</v>
      </c>
      <c r="R1257" s="36">
        <f>MA1SONY[[#This Row],[Abs Erorr 3]]/MA1SONY[[#This Row],[Adj Close]]</f>
        <v>1.3774600516978153E-2</v>
      </c>
    </row>
    <row r="1258" spans="2:18">
      <c r="B1258" s="26">
        <v>45607.291666666664</v>
      </c>
      <c r="C1258" s="22">
        <v>224.23</v>
      </c>
      <c r="D1258" s="31">
        <f t="shared" si="96"/>
        <v>226.96</v>
      </c>
      <c r="E1258" s="32">
        <f>MA1SONY[[#This Row],[Adj Close]]-MA1SONY[[#This Row],[Naive Trend ]]</f>
        <v>-2.7300000000000182</v>
      </c>
      <c r="F1258" s="22">
        <f t="shared" si="95"/>
        <v>7.4529000000000991</v>
      </c>
      <c r="G1258" s="22">
        <f>ABS(MA1SONY[[#This Row],[Erorr 1]])</f>
        <v>2.7300000000000182</v>
      </c>
      <c r="H1258" s="33">
        <f>MA1SONY[[#This Row],[Abs Erorr 1]]/MA1SONY[[#This Row],[Adj Close]]</f>
        <v>1.2174998885073444E-2</v>
      </c>
      <c r="I1258" s="31">
        <f t="shared" si="98"/>
        <v>225.55506666666668</v>
      </c>
      <c r="J1258" s="34">
        <f>(MA1SONY[[#This Row],[Adj Close]]-MA1SONY[[#This Row],[3-MA]])</f>
        <v>-1.3250666666666859</v>
      </c>
      <c r="K1258" s="18">
        <f t="shared" si="97"/>
        <v>1.7558016711111621</v>
      </c>
      <c r="L1258" s="18">
        <f>ABS(MA1SONY[[#This Row],[Erorr 2]])</f>
        <v>1.3250666666666859</v>
      </c>
      <c r="M1258" s="33">
        <f>MA1SONY[[#This Row],[Abs Erorr 2]]/MA1SONY[[#This Row],[Adj Close]]</f>
        <v>5.9094084942544972E-3</v>
      </c>
      <c r="N1258" s="31">
        <f t="shared" si="99"/>
        <v>224.05010000000001</v>
      </c>
      <c r="O1258" s="35">
        <f>MA1SONY[[#This Row],[Adj Close]]-MA1SONY[[#This Row],[6-MA]]</f>
        <v>0.17989999999997508</v>
      </c>
      <c r="P1258" s="18">
        <f>(MA1SONY[[#This Row],[Adj Close]]-N1258)^2</f>
        <v>3.2364009999991034E-2</v>
      </c>
      <c r="Q1258" s="18">
        <f>ABS(MA1SONY[[#This Row],[Erorr 3]])</f>
        <v>0.17989999999997508</v>
      </c>
      <c r="R1258" s="36">
        <f>MA1SONY[[#This Row],[Abs Erorr 3]]/MA1SONY[[#This Row],[Adj Close]]</f>
        <v>8.023012085803643E-4</v>
      </c>
    </row>
    <row r="1259" spans="2:18">
      <c r="B1259" s="26">
        <v>45608.291666666664</v>
      </c>
      <c r="C1259" s="22">
        <v>224.23</v>
      </c>
      <c r="D1259" s="31">
        <f t="shared" si="96"/>
        <v>224.23</v>
      </c>
      <c r="E1259" s="32">
        <f>MA1SONY[[#This Row],[Adj Close]]-MA1SONY[[#This Row],[Naive Trend ]]</f>
        <v>0</v>
      </c>
      <c r="F1259" s="22">
        <f t="shared" si="95"/>
        <v>0</v>
      </c>
      <c r="G1259" s="22">
        <f>ABS(MA1SONY[[#This Row],[Erorr 1]])</f>
        <v>0</v>
      </c>
      <c r="H1259" s="33">
        <f>MA1SONY[[#This Row],[Abs Erorr 1]]/MA1SONY[[#This Row],[Adj Close]]</f>
        <v>0</v>
      </c>
      <c r="I1259" s="31">
        <f t="shared" si="98"/>
        <v>226.14</v>
      </c>
      <c r="J1259" s="34">
        <f>(MA1SONY[[#This Row],[Adj Close]]-MA1SONY[[#This Row],[3-MA]])</f>
        <v>-1.9099999999999966</v>
      </c>
      <c r="K1259" s="18">
        <f t="shared" si="97"/>
        <v>3.648099999999987</v>
      </c>
      <c r="L1259" s="18">
        <f>ABS(MA1SONY[[#This Row],[Erorr 2]])</f>
        <v>1.9099999999999966</v>
      </c>
      <c r="M1259" s="33">
        <f>MA1SONY[[#This Row],[Abs Erorr 2]]/MA1SONY[[#This Row],[Adj Close]]</f>
        <v>8.5180395130000294E-3</v>
      </c>
      <c r="N1259" s="31">
        <f t="shared" si="99"/>
        <v>224.31093333333334</v>
      </c>
      <c r="O1259" s="35">
        <f>MA1SONY[[#This Row],[Adj Close]]-MA1SONY[[#This Row],[6-MA]]</f>
        <v>-8.0933333333348401E-2</v>
      </c>
      <c r="P1259" s="18">
        <f>(MA1SONY[[#This Row],[Adj Close]]-N1259)^2</f>
        <v>6.5502044444468834E-3</v>
      </c>
      <c r="Q1259" s="18">
        <f>ABS(MA1SONY[[#This Row],[Erorr 3]])</f>
        <v>8.0933333333348401E-2</v>
      </c>
      <c r="R1259" s="36">
        <f>MA1SONY[[#This Row],[Abs Erorr 3]]/MA1SONY[[#This Row],[Adj Close]]</f>
        <v>3.6093891688600277E-4</v>
      </c>
    </row>
    <row r="1260" spans="2:18">
      <c r="B1260" s="26">
        <v>45609.291666666664</v>
      </c>
      <c r="C1260" s="22">
        <v>225.12</v>
      </c>
      <c r="D1260" s="31">
        <f t="shared" si="96"/>
        <v>224.23</v>
      </c>
      <c r="E1260" s="32">
        <f>MA1SONY[[#This Row],[Adj Close]]-MA1SONY[[#This Row],[Naive Trend ]]</f>
        <v>0.89000000000001478</v>
      </c>
      <c r="F1260" s="22">
        <f t="shared" si="95"/>
        <v>0.79210000000002634</v>
      </c>
      <c r="G1260" s="22">
        <f>ABS(MA1SONY[[#This Row],[Erorr 1]])</f>
        <v>0.89000000000001478</v>
      </c>
      <c r="H1260" s="33">
        <f>MA1SONY[[#This Row],[Abs Erorr 1]]/MA1SONY[[#This Row],[Adj Close]]</f>
        <v>3.9534470504620414E-3</v>
      </c>
      <c r="I1260" s="31">
        <f t="shared" si="98"/>
        <v>225.14</v>
      </c>
      <c r="J1260" s="34">
        <f>(MA1SONY[[#This Row],[Adj Close]]-MA1SONY[[#This Row],[3-MA]])</f>
        <v>-1.999999999998181E-2</v>
      </c>
      <c r="K1260" s="18">
        <f t="shared" si="97"/>
        <v>3.9999999999927241E-4</v>
      </c>
      <c r="L1260" s="18">
        <f>ABS(MA1SONY[[#This Row],[Erorr 2]])</f>
        <v>1.999999999998181E-2</v>
      </c>
      <c r="M1260" s="33">
        <f>MA1SONY[[#This Row],[Abs Erorr 2]]/MA1SONY[[#This Row],[Adj Close]]</f>
        <v>8.8841506751873711E-5</v>
      </c>
      <c r="N1260" s="31">
        <f t="shared" si="99"/>
        <v>224.7216</v>
      </c>
      <c r="O1260" s="35">
        <f>MA1SONY[[#This Row],[Adj Close]]-MA1SONY[[#This Row],[6-MA]]</f>
        <v>0.39840000000000941</v>
      </c>
      <c r="P1260" s="18">
        <f>(MA1SONY[[#This Row],[Adj Close]]-N1260)^2</f>
        <v>0.15872256000000751</v>
      </c>
      <c r="Q1260" s="18">
        <f>ABS(MA1SONY[[#This Row],[Erorr 3]])</f>
        <v>0.39840000000000941</v>
      </c>
      <c r="R1260" s="36">
        <f>MA1SONY[[#This Row],[Abs Erorr 3]]/MA1SONY[[#This Row],[Adj Close]]</f>
        <v>1.7697228144989757E-3</v>
      </c>
    </row>
    <row r="1261" spans="2:18">
      <c r="B1261" s="26">
        <v>45610</v>
      </c>
      <c r="C1261" s="21"/>
      <c r="D1261" s="37"/>
      <c r="E1261" s="38"/>
      <c r="F1261" s="21"/>
      <c r="G1261" s="21"/>
      <c r="H1261" s="39"/>
      <c r="I1261" s="31">
        <f t="shared" ref="I1261:I1263" si="100">AVERAGE(C1258:C1260)</f>
        <v>224.52666666666664</v>
      </c>
      <c r="J1261" s="34">
        <f>(MA1SONY[[#This Row],[Adj Close]]-MA1SONY[[#This Row],[3-MA]])</f>
        <v>-224.52666666666664</v>
      </c>
      <c r="K1261" s="18">
        <f t="shared" ref="K1261:K1263" si="101">(C1261-I1261)^2</f>
        <v>50412.224044444432</v>
      </c>
      <c r="L1261" s="18">
        <f>ABS(MA1SONY[[#This Row],[Erorr 2]])</f>
        <v>224.52666666666664</v>
      </c>
      <c r="M1261" s="39"/>
      <c r="N1261" s="31">
        <f t="shared" ref="N1261:N1266" si="102">AVERAGE(C1255:C1260)</f>
        <v>225.04086666666663</v>
      </c>
      <c r="O1261" s="35">
        <f>MA1SONY[[#This Row],[Adj Close]]-MA1SONY[[#This Row],[6-MA]]</f>
        <v>-225.04086666666663</v>
      </c>
      <c r="P1261" s="18">
        <f>(MA1SONY[[#This Row],[Adj Close]]-N1261)^2</f>
        <v>50643.391670084427</v>
      </c>
      <c r="Q1261" s="18">
        <f>ABS(MA1SONY[[#This Row],[Erorr 3]])</f>
        <v>225.04086666666663</v>
      </c>
      <c r="R1261" s="40"/>
    </row>
    <row r="1262" spans="2:18">
      <c r="B1262" s="26">
        <v>45611</v>
      </c>
      <c r="C1262" s="21"/>
      <c r="D1262" s="37"/>
      <c r="E1262" s="38"/>
      <c r="F1262" s="21"/>
      <c r="G1262" s="21"/>
      <c r="H1262" s="39"/>
      <c r="I1262" s="31">
        <f t="shared" si="100"/>
        <v>224.67500000000001</v>
      </c>
      <c r="J1262" s="34">
        <f>(MA1SONY[[#This Row],[Adj Close]]-MA1SONY[[#This Row],[3-MA]])</f>
        <v>-224.67500000000001</v>
      </c>
      <c r="K1262" s="18">
        <f t="shared" si="101"/>
        <v>50478.855625000004</v>
      </c>
      <c r="L1262" s="18">
        <f>ABS(MA1SONY[[#This Row],[Erorr 2]])</f>
        <v>224.67500000000001</v>
      </c>
      <c r="M1262" s="39"/>
      <c r="N1262" s="31">
        <f t="shared" si="102"/>
        <v>225.554</v>
      </c>
      <c r="O1262" s="35">
        <f>MA1SONY[[#This Row],[Adj Close]]-MA1SONY[[#This Row],[6-MA]]</f>
        <v>-225.554</v>
      </c>
      <c r="P1262" s="18">
        <f>(MA1SONY[[#This Row],[Adj Close]]-N1262)^2</f>
        <v>50874.606916000004</v>
      </c>
      <c r="Q1262" s="18">
        <f>ABS(MA1SONY[[#This Row],[Erorr 3]])</f>
        <v>225.554</v>
      </c>
      <c r="R1262" s="40"/>
    </row>
    <row r="1263" spans="2:18">
      <c r="B1263" s="26">
        <v>45612</v>
      </c>
      <c r="C1263" s="21"/>
      <c r="D1263" s="37"/>
      <c r="E1263" s="38"/>
      <c r="F1263" s="21"/>
      <c r="G1263" s="21"/>
      <c r="H1263" s="39"/>
      <c r="I1263" s="31">
        <f t="shared" si="100"/>
        <v>225.12</v>
      </c>
      <c r="J1263" s="34">
        <f>(MA1SONY[[#This Row],[Adj Close]]-MA1SONY[[#This Row],[3-MA]])</f>
        <v>-225.12</v>
      </c>
      <c r="K1263" s="18">
        <f t="shared" si="101"/>
        <v>50679.0144</v>
      </c>
      <c r="L1263" s="18">
        <f>ABS(MA1SONY[[#This Row],[Erorr 2]])</f>
        <v>225.12</v>
      </c>
      <c r="M1263" s="39"/>
      <c r="N1263" s="31">
        <f t="shared" si="102"/>
        <v>225.13499999999999</v>
      </c>
      <c r="O1263" s="35">
        <f>MA1SONY[[#This Row],[Adj Close]]-MA1SONY[[#This Row],[6-MA]]</f>
        <v>-225.13499999999999</v>
      </c>
      <c r="P1263" s="18">
        <f>(MA1SONY[[#This Row],[Adj Close]]-N1263)^2</f>
        <v>50685.768224999993</v>
      </c>
      <c r="Q1263" s="18">
        <f>ABS(MA1SONY[[#This Row],[Erorr 3]])</f>
        <v>225.13499999999999</v>
      </c>
      <c r="R1263" s="40"/>
    </row>
    <row r="1264" spans="2:18">
      <c r="B1264" s="26">
        <v>45613</v>
      </c>
      <c r="C1264" s="21"/>
      <c r="D1264" s="37"/>
      <c r="E1264" s="38"/>
      <c r="F1264" s="21"/>
      <c r="G1264" s="21"/>
      <c r="H1264" s="39"/>
      <c r="I1264" s="37"/>
      <c r="J1264" s="41"/>
      <c r="K1264" s="42"/>
      <c r="L1264" s="42"/>
      <c r="M1264" s="39"/>
      <c r="N1264" s="31">
        <f t="shared" si="102"/>
        <v>224.52666666666664</v>
      </c>
      <c r="O1264" s="35">
        <f>MA1SONY[[#This Row],[Adj Close]]-MA1SONY[[#This Row],[6-MA]]</f>
        <v>-224.52666666666664</v>
      </c>
      <c r="P1264" s="18">
        <f>(MA1SONY[[#This Row],[Adj Close]]-N1264)^2</f>
        <v>50412.224044444432</v>
      </c>
      <c r="Q1264" s="18">
        <f>ABS(MA1SONY[[#This Row],[Erorr 3]])</f>
        <v>224.52666666666664</v>
      </c>
      <c r="R1264" s="40"/>
    </row>
    <row r="1265" spans="2:18">
      <c r="B1265" s="26">
        <v>45614</v>
      </c>
      <c r="C1265" s="21"/>
      <c r="D1265" s="37"/>
      <c r="E1265" s="38"/>
      <c r="F1265" s="21"/>
      <c r="G1265" s="21"/>
      <c r="H1265" s="39"/>
      <c r="I1265" s="37"/>
      <c r="J1265" s="41"/>
      <c r="K1265" s="42"/>
      <c r="L1265" s="42"/>
      <c r="M1265" s="39"/>
      <c r="N1265" s="31">
        <f t="shared" si="102"/>
        <v>224.67500000000001</v>
      </c>
      <c r="O1265" s="35">
        <f>MA1SONY[[#This Row],[Adj Close]]-MA1SONY[[#This Row],[6-MA]]</f>
        <v>-224.67500000000001</v>
      </c>
      <c r="P1265" s="18">
        <f>(MA1SONY[[#This Row],[Adj Close]]-N1265)^2</f>
        <v>50478.855625000004</v>
      </c>
      <c r="Q1265" s="18">
        <f>ABS(MA1SONY[[#This Row],[Erorr 3]])</f>
        <v>224.67500000000001</v>
      </c>
      <c r="R1265" s="40"/>
    </row>
    <row r="1266" spans="2:18">
      <c r="B1266" s="43">
        <v>45615</v>
      </c>
      <c r="C1266" s="44"/>
      <c r="D1266" s="45"/>
      <c r="E1266" s="46"/>
      <c r="F1266" s="44"/>
      <c r="G1266" s="44"/>
      <c r="H1266" s="47"/>
      <c r="I1266" s="45"/>
      <c r="J1266" s="48"/>
      <c r="K1266" s="49"/>
      <c r="L1266" s="49"/>
      <c r="M1266" s="47"/>
      <c r="N1266" s="50">
        <f t="shared" si="102"/>
        <v>225.12</v>
      </c>
      <c r="O1266" s="51">
        <f>MA1SONY[[#This Row],[Adj Close]]-MA1SONY[[#This Row],[6-MA]]</f>
        <v>-225.12</v>
      </c>
      <c r="P1266" s="52">
        <f>(MA1SONY[[#This Row],[Adj Close]]-N1266)^2</f>
        <v>50679.0144</v>
      </c>
      <c r="Q1266" s="52">
        <f>ABS(MA1SONY[[#This Row],[Erorr 3]])</f>
        <v>225.12</v>
      </c>
      <c r="R1266" s="53"/>
    </row>
    <row r="1267" spans="2:18">
      <c r="B1267" s="9"/>
      <c r="C1267" s="10"/>
      <c r="K1267" s="11"/>
    </row>
    <row r="1478" spans="20:20">
      <c r="T1478" s="11"/>
    </row>
    <row r="1479" spans="20:20">
      <c r="T1479" s="11"/>
    </row>
    <row r="1480" spans="20:20">
      <c r="T1480" s="11"/>
    </row>
    <row r="1481" spans="20:20">
      <c r="T1481" s="11"/>
    </row>
    <row r="1482" spans="20:20">
      <c r="T1482" s="11"/>
    </row>
    <row r="1483" spans="20:20">
      <c r="T1483" s="11"/>
    </row>
    <row r="1484" spans="20:20">
      <c r="T1484" s="11"/>
    </row>
    <row r="1485" spans="20:20">
      <c r="T1485" s="11"/>
    </row>
    <row r="1486" spans="20:20">
      <c r="T1486" s="11"/>
    </row>
  </sheetData>
  <mergeCells count="5">
    <mergeCell ref="T2:V2"/>
    <mergeCell ref="T6:V6"/>
    <mergeCell ref="T3:V3"/>
    <mergeCell ref="T4:V4"/>
    <mergeCell ref="T5:V5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A028A-FA9A-4910-8C44-D9FB699E9593}">
  <dimension ref="B2:R1260"/>
  <sheetViews>
    <sheetView tabSelected="1" topLeftCell="A13" zoomScale="40" zoomScaleNormal="40" workbookViewId="0">
      <selection activeCell="AA45" sqref="AA45"/>
    </sheetView>
  </sheetViews>
  <sheetFormatPr defaultRowHeight="15.5"/>
  <cols>
    <col min="2" max="2" width="14" bestFit="1" customWidth="1"/>
    <col min="3" max="3" width="13.08203125" bestFit="1" customWidth="1"/>
    <col min="4" max="4" width="12.1640625" bestFit="1" customWidth="1"/>
    <col min="5" max="5" width="12.58203125" bestFit="1" customWidth="1"/>
    <col min="6" max="6" width="11.9140625" bestFit="1" customWidth="1"/>
    <col min="7" max="7" width="12.1640625" bestFit="1" customWidth="1"/>
    <col min="8" max="8" width="14.58203125" bestFit="1" customWidth="1"/>
    <col min="12" max="12" width="16.58203125" customWidth="1"/>
    <col min="13" max="13" width="13.33203125" customWidth="1"/>
    <col min="14" max="14" width="3" customWidth="1"/>
    <col min="18" max="18" width="18.75" customWidth="1"/>
  </cols>
  <sheetData>
    <row r="2" spans="2:18">
      <c r="B2" s="23" t="s">
        <v>0</v>
      </c>
      <c r="C2" s="24" t="s">
        <v>1</v>
      </c>
      <c r="D2" s="24" t="s">
        <v>37</v>
      </c>
      <c r="E2" s="24" t="s">
        <v>38</v>
      </c>
      <c r="F2" s="24" t="s">
        <v>39</v>
      </c>
      <c r="G2" s="24" t="s">
        <v>22</v>
      </c>
      <c r="H2" s="25" t="s">
        <v>23</v>
      </c>
      <c r="J2" s="67" t="s">
        <v>40</v>
      </c>
      <c r="K2" s="67"/>
      <c r="L2" s="67"/>
      <c r="O2" s="65" t="s">
        <v>33</v>
      </c>
      <c r="P2" s="65"/>
      <c r="Q2" s="65"/>
    </row>
    <row r="3" spans="2:18">
      <c r="B3" s="26">
        <v>43783.291666666664</v>
      </c>
      <c r="C3" s="22">
        <v>63.656199999999998</v>
      </c>
      <c r="D3" s="13">
        <f>C3</f>
        <v>63.656199999999998</v>
      </c>
      <c r="E3" s="55">
        <f>C3-D3</f>
        <v>0</v>
      </c>
      <c r="F3" s="55">
        <f>ABS(E3)</f>
        <v>0</v>
      </c>
      <c r="G3" s="55">
        <f>E3^2</f>
        <v>0</v>
      </c>
      <c r="H3" s="56">
        <f>F3/C3</f>
        <v>0</v>
      </c>
      <c r="J3" s="68" t="s">
        <v>32</v>
      </c>
      <c r="K3" s="68"/>
      <c r="L3" s="14">
        <v>0.98</v>
      </c>
      <c r="O3" s="69" t="s">
        <v>34</v>
      </c>
      <c r="P3" s="69"/>
      <c r="Q3" s="16">
        <v>20.67</v>
      </c>
    </row>
    <row r="4" spans="2:18">
      <c r="B4" s="26">
        <v>43784.291666666664</v>
      </c>
      <c r="C4" s="22">
        <v>64.412400000000005</v>
      </c>
      <c r="D4" s="2">
        <f t="shared" ref="D4:D67" si="0">alpha*C3+(1-alpha)*D3</f>
        <v>63.656199999999998</v>
      </c>
      <c r="E4" s="1">
        <f t="shared" ref="E4:E67" si="1">C4-D4</f>
        <v>0.75620000000000687</v>
      </c>
      <c r="F4" s="1">
        <f t="shared" ref="F4:F67" si="2">ABS(E4)</f>
        <v>0.75620000000000687</v>
      </c>
      <c r="G4" s="1">
        <f t="shared" ref="G4:G67" si="3">E4^2</f>
        <v>0.57183844000001038</v>
      </c>
      <c r="H4" s="5">
        <f t="shared" ref="H4:H67" si="4">F4/C4</f>
        <v>1.1739975532661519E-2</v>
      </c>
    </row>
    <row r="5" spans="2:18">
      <c r="B5" s="26">
        <v>43787.291666666664</v>
      </c>
      <c r="C5" s="22">
        <v>64.737200000000001</v>
      </c>
      <c r="D5" s="2">
        <f t="shared" si="0"/>
        <v>64.397276000000005</v>
      </c>
      <c r="E5" s="1">
        <f t="shared" si="1"/>
        <v>0.33992399999999634</v>
      </c>
      <c r="F5" s="1">
        <f t="shared" si="2"/>
        <v>0.33992399999999634</v>
      </c>
      <c r="G5" s="1">
        <f t="shared" si="3"/>
        <v>0.11554832577599751</v>
      </c>
      <c r="H5" s="5">
        <f t="shared" si="4"/>
        <v>5.2508295076091694E-3</v>
      </c>
      <c r="J5" s="65" t="s">
        <v>17</v>
      </c>
      <c r="K5" s="65"/>
      <c r="L5" s="65"/>
      <c r="M5" s="65"/>
      <c r="O5" s="70" t="s">
        <v>35</v>
      </c>
      <c r="P5" s="71"/>
      <c r="Q5" s="71"/>
      <c r="R5" s="72"/>
    </row>
    <row r="6" spans="2:18">
      <c r="B6" s="26">
        <v>43788.291666666664</v>
      </c>
      <c r="C6" s="22">
        <v>64.540899999999993</v>
      </c>
      <c r="D6" s="2">
        <f t="shared" si="0"/>
        <v>64.730401520000001</v>
      </c>
      <c r="E6" s="1">
        <f t="shared" si="1"/>
        <v>-0.18950152000000742</v>
      </c>
      <c r="F6" s="1">
        <f t="shared" si="2"/>
        <v>0.18950152000000742</v>
      </c>
      <c r="G6" s="1">
        <f t="shared" si="3"/>
        <v>3.5910826082313212E-2</v>
      </c>
      <c r="H6" s="5">
        <f t="shared" si="4"/>
        <v>2.9361462266563904E-3</v>
      </c>
      <c r="J6" s="66" t="s">
        <v>28</v>
      </c>
      <c r="K6" s="66"/>
      <c r="L6" s="66"/>
      <c r="M6" s="15">
        <f>AVERAGE(ESSONY[Error])</f>
        <v>0.13095456171768383</v>
      </c>
      <c r="O6" s="62" t="s">
        <v>24</v>
      </c>
      <c r="P6" s="63"/>
      <c r="Q6" s="64"/>
      <c r="R6" s="17">
        <v>0.13</v>
      </c>
    </row>
    <row r="7" spans="2:18">
      <c r="B7" s="26">
        <v>43789.291666666664</v>
      </c>
      <c r="C7" s="22">
        <v>63.789499999999997</v>
      </c>
      <c r="D7" s="2">
        <f t="shared" si="0"/>
        <v>64.544690030399991</v>
      </c>
      <c r="E7" s="1">
        <f t="shared" si="1"/>
        <v>-0.75519003039999433</v>
      </c>
      <c r="F7" s="1">
        <f t="shared" si="2"/>
        <v>0.75519003039999433</v>
      </c>
      <c r="G7" s="1">
        <f t="shared" si="3"/>
        <v>0.57031198201554434</v>
      </c>
      <c r="H7" s="5">
        <f t="shared" si="4"/>
        <v>1.1838782721294169E-2</v>
      </c>
      <c r="J7" s="66" t="s">
        <v>29</v>
      </c>
      <c r="K7" s="66"/>
      <c r="L7" s="66"/>
      <c r="M7" s="15">
        <f>AVERAGE(ESSONY[Abs Error])</f>
        <v>1.9428051694858361</v>
      </c>
      <c r="O7" s="59" t="s">
        <v>36</v>
      </c>
      <c r="P7" s="60"/>
      <c r="Q7" s="61"/>
      <c r="R7" s="4">
        <v>0.99</v>
      </c>
    </row>
    <row r="8" spans="2:18">
      <c r="B8" s="26">
        <v>43790.291666666664</v>
      </c>
      <c r="C8" s="22">
        <v>63.503500000000003</v>
      </c>
      <c r="D8" s="2">
        <f t="shared" si="0"/>
        <v>63.804603800608</v>
      </c>
      <c r="E8" s="1">
        <f t="shared" si="1"/>
        <v>-0.30110380060799713</v>
      </c>
      <c r="F8" s="1">
        <f t="shared" si="2"/>
        <v>0.30110380060799713</v>
      </c>
      <c r="G8" s="1">
        <f t="shared" si="3"/>
        <v>9.0663498740580495E-2</v>
      </c>
      <c r="H8" s="5">
        <f t="shared" si="4"/>
        <v>4.7415307913421644E-3</v>
      </c>
      <c r="J8" s="66" t="s">
        <v>30</v>
      </c>
      <c r="K8" s="66"/>
      <c r="L8" s="66"/>
      <c r="M8" s="15">
        <f>SQRT(AVERAGE(ESSONY[Sq Error]))</f>
        <v>2.6404157603882479</v>
      </c>
      <c r="O8" s="62" t="s">
        <v>25</v>
      </c>
      <c r="P8" s="63"/>
      <c r="Q8" s="64"/>
      <c r="R8" s="17">
        <v>1.94</v>
      </c>
    </row>
    <row r="9" spans="2:18">
      <c r="B9" s="26">
        <v>43791.291666666664</v>
      </c>
      <c r="C9" s="22">
        <v>63.447800000000001</v>
      </c>
      <c r="D9" s="2">
        <f t="shared" si="0"/>
        <v>63.509522076012161</v>
      </c>
      <c r="E9" s="1">
        <f t="shared" si="1"/>
        <v>-6.1722076012159732E-2</v>
      </c>
      <c r="F9" s="1">
        <f t="shared" si="2"/>
        <v>6.1722076012159732E-2</v>
      </c>
      <c r="G9" s="1">
        <f t="shared" si="3"/>
        <v>3.8096146672508238E-3</v>
      </c>
      <c r="H9" s="5">
        <f t="shared" si="4"/>
        <v>9.7280088532872267E-4</v>
      </c>
      <c r="J9" s="66" t="s">
        <v>31</v>
      </c>
      <c r="K9" s="66"/>
      <c r="L9" s="66"/>
      <c r="M9" s="15">
        <f>AVERAGE(ESSONY[Abs Pct Error])</f>
        <v>1.4042335648941261E-2</v>
      </c>
      <c r="O9" s="59" t="s">
        <v>36</v>
      </c>
      <c r="P9" s="60"/>
      <c r="Q9" s="61"/>
      <c r="R9" s="4">
        <v>0.99</v>
      </c>
    </row>
    <row r="10" spans="2:18">
      <c r="B10" s="26">
        <v>43794.291666666664</v>
      </c>
      <c r="C10" s="22">
        <v>64.560299999999998</v>
      </c>
      <c r="D10" s="2">
        <f t="shared" si="0"/>
        <v>63.44903444152024</v>
      </c>
      <c r="E10" s="1">
        <f t="shared" si="1"/>
        <v>1.1112655584797579</v>
      </c>
      <c r="F10" s="1">
        <f t="shared" si="2"/>
        <v>1.1112655584797579</v>
      </c>
      <c r="G10" s="1">
        <f t="shared" si="3"/>
        <v>1.2349111414633283</v>
      </c>
      <c r="H10" s="5">
        <f t="shared" si="4"/>
        <v>1.721283139142411E-2</v>
      </c>
      <c r="O10" s="62" t="s">
        <v>26</v>
      </c>
      <c r="P10" s="63"/>
      <c r="Q10" s="64"/>
      <c r="R10" s="17">
        <v>2.64</v>
      </c>
    </row>
    <row r="11" spans="2:18">
      <c r="B11" s="26">
        <v>43795.291666666664</v>
      </c>
      <c r="C11" s="22">
        <v>64.056100000000001</v>
      </c>
      <c r="D11" s="2">
        <f t="shared" si="0"/>
        <v>64.538074688830406</v>
      </c>
      <c r="E11" s="1">
        <f t="shared" si="1"/>
        <v>-0.48197468883040528</v>
      </c>
      <c r="F11" s="1">
        <f t="shared" si="2"/>
        <v>0.48197468883040528</v>
      </c>
      <c r="G11" s="1">
        <f t="shared" si="3"/>
        <v>0.23229960067316599</v>
      </c>
      <c r="H11" s="5">
        <f t="shared" si="4"/>
        <v>7.5242590296693878E-3</v>
      </c>
      <c r="O11" s="59" t="s">
        <v>36</v>
      </c>
      <c r="P11" s="60"/>
      <c r="Q11" s="61"/>
      <c r="R11" s="4">
        <v>0.98</v>
      </c>
    </row>
    <row r="12" spans="2:18">
      <c r="B12" s="26">
        <v>43796.291666666664</v>
      </c>
      <c r="C12" s="22">
        <v>64.916499999999999</v>
      </c>
      <c r="D12" s="2">
        <f t="shared" si="0"/>
        <v>64.065739493776604</v>
      </c>
      <c r="E12" s="1">
        <f t="shared" si="1"/>
        <v>0.85076050622339494</v>
      </c>
      <c r="F12" s="1">
        <f t="shared" si="2"/>
        <v>0.85076050622339494</v>
      </c>
      <c r="G12" s="1">
        <f t="shared" si="3"/>
        <v>0.72379343894948722</v>
      </c>
      <c r="H12" s="5">
        <f t="shared" si="4"/>
        <v>1.3105458646467307E-2</v>
      </c>
      <c r="O12" s="62" t="s">
        <v>27</v>
      </c>
      <c r="P12" s="63"/>
      <c r="Q12" s="64"/>
      <c r="R12" s="17">
        <v>0.01</v>
      </c>
    </row>
    <row r="13" spans="2:18">
      <c r="B13" s="26">
        <v>43798.291666666664</v>
      </c>
      <c r="C13" s="22">
        <v>64.773600000000002</v>
      </c>
      <c r="D13" s="2">
        <f t="shared" si="0"/>
        <v>64.89948478987553</v>
      </c>
      <c r="E13" s="1">
        <f t="shared" si="1"/>
        <v>-0.12588478987552776</v>
      </c>
      <c r="F13" s="1">
        <f t="shared" si="2"/>
        <v>0.12588478987552776</v>
      </c>
      <c r="G13" s="1">
        <f t="shared" si="3"/>
        <v>1.5846980322005776E-2</v>
      </c>
      <c r="H13" s="5">
        <f t="shared" si="4"/>
        <v>1.9434582897280336E-3</v>
      </c>
      <c r="O13" s="59" t="s">
        <v>36</v>
      </c>
      <c r="P13" s="60"/>
      <c r="Q13" s="61"/>
      <c r="R13" s="4">
        <v>0.94</v>
      </c>
    </row>
    <row r="14" spans="2:18">
      <c r="B14" s="26">
        <v>43801.291666666664</v>
      </c>
      <c r="C14" s="22">
        <v>64.024600000000007</v>
      </c>
      <c r="D14" s="2">
        <f t="shared" si="0"/>
        <v>64.77611769579751</v>
      </c>
      <c r="E14" s="1">
        <f t="shared" si="1"/>
        <v>-0.75151769579750294</v>
      </c>
      <c r="F14" s="1">
        <f t="shared" si="2"/>
        <v>0.75151769579750294</v>
      </c>
      <c r="G14" s="1">
        <f t="shared" si="3"/>
        <v>0.56477884709678816</v>
      </c>
      <c r="H14" s="5">
        <f t="shared" si="4"/>
        <v>1.1737952221450862E-2</v>
      </c>
    </row>
    <row r="15" spans="2:18">
      <c r="B15" s="26">
        <v>43802.291666666664</v>
      </c>
      <c r="C15" s="22">
        <v>62.883099999999999</v>
      </c>
      <c r="D15" s="2">
        <f t="shared" si="0"/>
        <v>64.039630353915953</v>
      </c>
      <c r="E15" s="1">
        <f t="shared" si="1"/>
        <v>-1.1565303539159544</v>
      </c>
      <c r="F15" s="1">
        <f t="shared" si="2"/>
        <v>1.1565303539159544</v>
      </c>
      <c r="G15" s="1">
        <f t="shared" si="3"/>
        <v>1.3375624595289628</v>
      </c>
      <c r="H15" s="5">
        <f t="shared" si="4"/>
        <v>1.8391751582157279E-2</v>
      </c>
    </row>
    <row r="16" spans="2:18">
      <c r="B16" s="26">
        <v>43803.291666666664</v>
      </c>
      <c r="C16" s="22">
        <v>63.438099999999999</v>
      </c>
      <c r="D16" s="2">
        <f t="shared" si="0"/>
        <v>62.906230607078314</v>
      </c>
      <c r="E16" s="1">
        <f t="shared" si="1"/>
        <v>0.53186939292168489</v>
      </c>
      <c r="F16" s="1">
        <f t="shared" si="2"/>
        <v>0.53186939292168489</v>
      </c>
      <c r="G16" s="1">
        <f t="shared" si="3"/>
        <v>0.28288505112688161</v>
      </c>
      <c r="H16" s="5">
        <f t="shared" si="4"/>
        <v>8.3840687681643201E-3</v>
      </c>
    </row>
    <row r="17" spans="2:8">
      <c r="B17" s="26">
        <v>43804.291666666664</v>
      </c>
      <c r="C17" s="22">
        <v>64.368799999999993</v>
      </c>
      <c r="D17" s="2">
        <f t="shared" si="0"/>
        <v>63.427462612141561</v>
      </c>
      <c r="E17" s="1">
        <f t="shared" si="1"/>
        <v>0.94133738785843235</v>
      </c>
      <c r="F17" s="1">
        <f t="shared" si="2"/>
        <v>0.94133738785843235</v>
      </c>
      <c r="G17" s="1">
        <f t="shared" si="3"/>
        <v>0.88611607778013668</v>
      </c>
      <c r="H17" s="5">
        <f t="shared" si="4"/>
        <v>1.4624125164030282E-2</v>
      </c>
    </row>
    <row r="18" spans="2:8">
      <c r="B18" s="26">
        <v>43805.291666666664</v>
      </c>
      <c r="C18" s="22">
        <v>65.612099999999998</v>
      </c>
      <c r="D18" s="2">
        <f t="shared" si="0"/>
        <v>64.349973252242819</v>
      </c>
      <c r="E18" s="1">
        <f t="shared" si="1"/>
        <v>1.2621267477571791</v>
      </c>
      <c r="F18" s="1">
        <f t="shared" si="2"/>
        <v>1.2621267477571791</v>
      </c>
      <c r="G18" s="1">
        <f t="shared" si="3"/>
        <v>1.5929639274041141</v>
      </c>
      <c r="H18" s="5">
        <f t="shared" si="4"/>
        <v>1.9236188869997749E-2</v>
      </c>
    </row>
    <row r="19" spans="2:8">
      <c r="B19" s="26">
        <v>43808.291666666664</v>
      </c>
      <c r="C19" s="22">
        <v>64.693600000000004</v>
      </c>
      <c r="D19" s="2">
        <f t="shared" si="0"/>
        <v>65.586857465044858</v>
      </c>
      <c r="E19" s="1">
        <f t="shared" si="1"/>
        <v>-0.89325746504485437</v>
      </c>
      <c r="F19" s="1">
        <f t="shared" si="2"/>
        <v>0.89325746504485437</v>
      </c>
      <c r="G19" s="1">
        <f t="shared" si="3"/>
        <v>0.79790889885835925</v>
      </c>
      <c r="H19" s="5">
        <f t="shared" si="4"/>
        <v>1.3807509012403921E-2</v>
      </c>
    </row>
    <row r="20" spans="2:8">
      <c r="B20" s="26">
        <v>43809.291666666664</v>
      </c>
      <c r="C20" s="22">
        <v>65.071700000000007</v>
      </c>
      <c r="D20" s="2">
        <f t="shared" si="0"/>
        <v>64.711465149300906</v>
      </c>
      <c r="E20" s="1">
        <f t="shared" si="1"/>
        <v>0.36023485069910066</v>
      </c>
      <c r="F20" s="1">
        <f t="shared" si="2"/>
        <v>0.36023485069910066</v>
      </c>
      <c r="G20" s="1">
        <f t="shared" si="3"/>
        <v>0.12976914765820335</v>
      </c>
      <c r="H20" s="5">
        <f t="shared" si="4"/>
        <v>5.5359680275619142E-3</v>
      </c>
    </row>
    <row r="21" spans="2:8">
      <c r="B21" s="26">
        <v>43810.291666666664</v>
      </c>
      <c r="C21" s="22">
        <v>65.6267</v>
      </c>
      <c r="D21" s="2">
        <f t="shared" si="0"/>
        <v>65.064495302986032</v>
      </c>
      <c r="E21" s="1">
        <f t="shared" si="1"/>
        <v>0.5622046970139678</v>
      </c>
      <c r="F21" s="1">
        <f t="shared" si="2"/>
        <v>0.5622046970139678</v>
      </c>
      <c r="G21" s="1">
        <f t="shared" si="3"/>
        <v>0.31607412134456736</v>
      </c>
      <c r="H21" s="5">
        <f t="shared" si="4"/>
        <v>8.5667067979034121E-3</v>
      </c>
    </row>
    <row r="22" spans="2:8">
      <c r="B22" s="26">
        <v>43811.291666666664</v>
      </c>
      <c r="C22" s="22">
        <v>65.793899999999994</v>
      </c>
      <c r="D22" s="2">
        <f t="shared" si="0"/>
        <v>65.615455906059722</v>
      </c>
      <c r="E22" s="1">
        <f t="shared" si="1"/>
        <v>0.17844409394027139</v>
      </c>
      <c r="F22" s="1">
        <f t="shared" si="2"/>
        <v>0.17844409394027139</v>
      </c>
      <c r="G22" s="1">
        <f t="shared" si="3"/>
        <v>3.18422946621644E-2</v>
      </c>
      <c r="H22" s="5">
        <f t="shared" si="4"/>
        <v>2.7121677532456869E-3</v>
      </c>
    </row>
    <row r="23" spans="2:8">
      <c r="B23" s="26">
        <v>43812.291666666664</v>
      </c>
      <c r="C23" s="22">
        <v>66.688299999999998</v>
      </c>
      <c r="D23" s="2">
        <f t="shared" si="0"/>
        <v>65.790331118121188</v>
      </c>
      <c r="E23" s="1">
        <f t="shared" si="1"/>
        <v>0.89796888187881052</v>
      </c>
      <c r="F23" s="1">
        <f t="shared" si="2"/>
        <v>0.89796888187881052</v>
      </c>
      <c r="G23" s="1">
        <f t="shared" si="3"/>
        <v>0.80634811282268115</v>
      </c>
      <c r="H23" s="5">
        <f t="shared" si="4"/>
        <v>1.3465163782534725E-2</v>
      </c>
    </row>
    <row r="24" spans="2:8">
      <c r="B24" s="26">
        <v>43815.291666666664</v>
      </c>
      <c r="C24" s="22">
        <v>67.829800000000006</v>
      </c>
      <c r="D24" s="2">
        <f t="shared" si="0"/>
        <v>66.670340622362431</v>
      </c>
      <c r="E24" s="1">
        <f t="shared" si="1"/>
        <v>1.1594593776375746</v>
      </c>
      <c r="F24" s="1">
        <f t="shared" si="2"/>
        <v>1.1594593776375746</v>
      </c>
      <c r="G24" s="1">
        <f t="shared" si="3"/>
        <v>1.3443460483917118</v>
      </c>
      <c r="H24" s="5">
        <f t="shared" si="4"/>
        <v>1.7093657620066319E-2</v>
      </c>
    </row>
    <row r="25" spans="2:8">
      <c r="B25" s="26">
        <v>43816.291666666664</v>
      </c>
      <c r="C25" s="22">
        <v>67.963200000000001</v>
      </c>
      <c r="D25" s="2">
        <f t="shared" si="0"/>
        <v>67.806610812447261</v>
      </c>
      <c r="E25" s="1">
        <f t="shared" si="1"/>
        <v>0.15658918755273987</v>
      </c>
      <c r="F25" s="1">
        <f t="shared" si="2"/>
        <v>0.15658918755273987</v>
      </c>
      <c r="G25" s="1">
        <f t="shared" si="3"/>
        <v>2.4520173658427145E-2</v>
      </c>
      <c r="H25" s="5">
        <f t="shared" si="4"/>
        <v>2.3040290562060038E-3</v>
      </c>
    </row>
    <row r="26" spans="2:8">
      <c r="B26" s="26">
        <v>43817.291666666664</v>
      </c>
      <c r="C26" s="22">
        <v>67.800799999999995</v>
      </c>
      <c r="D26" s="2">
        <f t="shared" si="0"/>
        <v>67.960068216248956</v>
      </c>
      <c r="E26" s="1">
        <f t="shared" si="1"/>
        <v>-0.15926821624896093</v>
      </c>
      <c r="F26" s="1">
        <f t="shared" si="2"/>
        <v>0.15926821624896093</v>
      </c>
      <c r="G26" s="1">
        <f t="shared" si="3"/>
        <v>2.536636470712578E-2</v>
      </c>
      <c r="H26" s="5">
        <f t="shared" si="4"/>
        <v>2.3490610177012801E-3</v>
      </c>
    </row>
    <row r="27" spans="2:8">
      <c r="B27" s="26">
        <v>43818.291666666664</v>
      </c>
      <c r="C27" s="22">
        <v>67.868600000000001</v>
      </c>
      <c r="D27" s="2">
        <f t="shared" si="0"/>
        <v>67.803985364324973</v>
      </c>
      <c r="E27" s="1">
        <f t="shared" si="1"/>
        <v>6.4614635675027898E-2</v>
      </c>
      <c r="F27" s="1">
        <f t="shared" si="2"/>
        <v>6.4614635675027898E-2</v>
      </c>
      <c r="G27" s="1">
        <f t="shared" si="3"/>
        <v>4.1750511434165876E-3</v>
      </c>
      <c r="H27" s="5">
        <f t="shared" si="4"/>
        <v>9.5205493667215621E-4</v>
      </c>
    </row>
    <row r="28" spans="2:8">
      <c r="B28" s="26">
        <v>43819.291666666664</v>
      </c>
      <c r="C28" s="22">
        <v>67.727999999999994</v>
      </c>
      <c r="D28" s="2">
        <f t="shared" si="0"/>
        <v>67.8673077072865</v>
      </c>
      <c r="E28" s="1">
        <f t="shared" si="1"/>
        <v>-0.13930770728650543</v>
      </c>
      <c r="F28" s="1">
        <f t="shared" si="2"/>
        <v>0.13930770728650543</v>
      </c>
      <c r="G28" s="1">
        <f t="shared" si="3"/>
        <v>1.9406637309422679E-2</v>
      </c>
      <c r="H28" s="5">
        <f t="shared" si="4"/>
        <v>2.0568702351539312E-3</v>
      </c>
    </row>
    <row r="29" spans="2:8">
      <c r="B29" s="26">
        <v>43822.291666666664</v>
      </c>
      <c r="C29" s="22">
        <v>68.833299999999994</v>
      </c>
      <c r="D29" s="2">
        <f t="shared" si="0"/>
        <v>67.730786154145719</v>
      </c>
      <c r="E29" s="1">
        <f t="shared" si="1"/>
        <v>1.1025138458542756</v>
      </c>
      <c r="F29" s="1">
        <f t="shared" si="2"/>
        <v>1.1025138458542756</v>
      </c>
      <c r="G29" s="1">
        <f t="shared" si="3"/>
        <v>1.2155367803003854</v>
      </c>
      <c r="H29" s="5">
        <f t="shared" si="4"/>
        <v>1.6017158059460693E-2</v>
      </c>
    </row>
    <row r="30" spans="2:8">
      <c r="B30" s="26">
        <v>43823.291666666664</v>
      </c>
      <c r="C30" s="22">
        <v>68.898700000000005</v>
      </c>
      <c r="D30" s="2">
        <f t="shared" si="0"/>
        <v>68.811249723082909</v>
      </c>
      <c r="E30" s="1">
        <f t="shared" si="1"/>
        <v>8.7450276917095948E-2</v>
      </c>
      <c r="F30" s="1">
        <f t="shared" si="2"/>
        <v>8.7450276917095948E-2</v>
      </c>
      <c r="G30" s="1">
        <f t="shared" si="3"/>
        <v>7.647550932876764E-3</v>
      </c>
      <c r="H30" s="5">
        <f t="shared" si="4"/>
        <v>1.2692587366248701E-3</v>
      </c>
    </row>
    <row r="31" spans="2:8">
      <c r="B31" s="26">
        <v>43825.291666666664</v>
      </c>
      <c r="C31" s="22">
        <v>70.265699999999995</v>
      </c>
      <c r="D31" s="2">
        <f t="shared" si="0"/>
        <v>68.896950994461676</v>
      </c>
      <c r="E31" s="1">
        <f t="shared" si="1"/>
        <v>1.3687490055383194</v>
      </c>
      <c r="F31" s="1">
        <f t="shared" si="2"/>
        <v>1.3687490055383194</v>
      </c>
      <c r="G31" s="1">
        <f t="shared" si="3"/>
        <v>1.8734738401621382</v>
      </c>
      <c r="H31" s="5">
        <f t="shared" si="4"/>
        <v>1.9479618157056993E-2</v>
      </c>
    </row>
    <row r="32" spans="2:8">
      <c r="B32" s="26">
        <v>43826.291666666664</v>
      </c>
      <c r="C32" s="22">
        <v>70.239000000000004</v>
      </c>
      <c r="D32" s="2">
        <f t="shared" si="0"/>
        <v>70.238325019889231</v>
      </c>
      <c r="E32" s="1">
        <f t="shared" si="1"/>
        <v>6.7498011077304909E-4</v>
      </c>
      <c r="F32" s="1">
        <f t="shared" si="2"/>
        <v>6.7498011077304909E-4</v>
      </c>
      <c r="G32" s="1">
        <f t="shared" si="3"/>
        <v>4.5559814993919764E-7</v>
      </c>
      <c r="H32" s="5">
        <f t="shared" si="4"/>
        <v>9.609762536098877E-6</v>
      </c>
    </row>
    <row r="33" spans="2:8">
      <c r="B33" s="26">
        <v>43829.291666666664</v>
      </c>
      <c r="C33" s="22">
        <v>70.655900000000003</v>
      </c>
      <c r="D33" s="2">
        <f t="shared" si="0"/>
        <v>70.238986500397786</v>
      </c>
      <c r="E33" s="1">
        <f t="shared" si="1"/>
        <v>0.41691349960221658</v>
      </c>
      <c r="F33" s="1">
        <f t="shared" si="2"/>
        <v>0.41691349960221658</v>
      </c>
      <c r="G33" s="1">
        <f t="shared" si="3"/>
        <v>0.17381686615056743</v>
      </c>
      <c r="H33" s="5">
        <f t="shared" si="4"/>
        <v>5.9006183432978214E-3</v>
      </c>
    </row>
    <row r="34" spans="2:8">
      <c r="B34" s="26">
        <v>43830.291666666664</v>
      </c>
      <c r="C34" s="22">
        <v>71.1721</v>
      </c>
      <c r="D34" s="2">
        <f t="shared" si="0"/>
        <v>70.647561730007965</v>
      </c>
      <c r="E34" s="1">
        <f t="shared" si="1"/>
        <v>0.52453826999203557</v>
      </c>
      <c r="F34" s="1">
        <f t="shared" si="2"/>
        <v>0.52453826999203557</v>
      </c>
      <c r="G34" s="1">
        <f t="shared" si="3"/>
        <v>0.27514039668623758</v>
      </c>
      <c r="H34" s="5">
        <f t="shared" si="4"/>
        <v>7.369998496489995E-3</v>
      </c>
    </row>
    <row r="35" spans="2:8">
      <c r="B35" s="26">
        <v>43832.291666666664</v>
      </c>
      <c r="C35" s="22">
        <v>72.796000000000006</v>
      </c>
      <c r="D35" s="2">
        <f t="shared" si="0"/>
        <v>71.161609234600164</v>
      </c>
      <c r="E35" s="1">
        <f t="shared" si="1"/>
        <v>1.6343907653998428</v>
      </c>
      <c r="F35" s="1">
        <f t="shared" si="2"/>
        <v>1.6343907653998428</v>
      </c>
      <c r="G35" s="1">
        <f t="shared" si="3"/>
        <v>2.6712331740242843</v>
      </c>
      <c r="H35" s="5">
        <f t="shared" si="4"/>
        <v>2.245165620913021E-2</v>
      </c>
    </row>
    <row r="36" spans="2:8">
      <c r="B36" s="26">
        <v>43833.291666666664</v>
      </c>
      <c r="C36" s="22">
        <v>72.088300000000004</v>
      </c>
      <c r="D36" s="2">
        <f t="shared" si="0"/>
        <v>72.763312184692012</v>
      </c>
      <c r="E36" s="1">
        <f t="shared" si="1"/>
        <v>-0.67501218469200808</v>
      </c>
      <c r="F36" s="1">
        <f t="shared" si="2"/>
        <v>0.67501218469200808</v>
      </c>
      <c r="G36" s="1">
        <f t="shared" si="3"/>
        <v>0.4556414494826776</v>
      </c>
      <c r="H36" s="5">
        <f t="shared" si="4"/>
        <v>9.3636857117175478E-3</v>
      </c>
    </row>
    <row r="37" spans="2:8">
      <c r="B37" s="26">
        <v>43836.291666666664</v>
      </c>
      <c r="C37" s="22">
        <v>72.662700000000001</v>
      </c>
      <c r="D37" s="2">
        <f t="shared" si="0"/>
        <v>72.101800243693845</v>
      </c>
      <c r="E37" s="1">
        <f t="shared" si="1"/>
        <v>0.56089975630615641</v>
      </c>
      <c r="F37" s="1">
        <f t="shared" si="2"/>
        <v>0.56089975630615641</v>
      </c>
      <c r="G37" s="1">
        <f t="shared" si="3"/>
        <v>0.31460853662430566</v>
      </c>
      <c r="H37" s="5">
        <f t="shared" si="4"/>
        <v>7.7192253564229846E-3</v>
      </c>
    </row>
    <row r="38" spans="2:8">
      <c r="B38" s="26">
        <v>43837.291666666664</v>
      </c>
      <c r="C38" s="22">
        <v>72.320999999999998</v>
      </c>
      <c r="D38" s="2">
        <f t="shared" si="0"/>
        <v>72.651482004873884</v>
      </c>
      <c r="E38" s="1">
        <f t="shared" si="1"/>
        <v>-0.33048200487388613</v>
      </c>
      <c r="F38" s="1">
        <f t="shared" si="2"/>
        <v>0.33048200487388613</v>
      </c>
      <c r="G38" s="1">
        <f t="shared" si="3"/>
        <v>0.10921835554546329</v>
      </c>
      <c r="H38" s="5">
        <f t="shared" si="4"/>
        <v>4.5696548011488524E-3</v>
      </c>
    </row>
    <row r="39" spans="2:8">
      <c r="B39" s="26">
        <v>43838.291666666664</v>
      </c>
      <c r="C39" s="22">
        <v>73.484399999999994</v>
      </c>
      <c r="D39" s="2">
        <f t="shared" si="0"/>
        <v>72.327609640097478</v>
      </c>
      <c r="E39" s="1">
        <f t="shared" si="1"/>
        <v>1.1567903599025158</v>
      </c>
      <c r="F39" s="1">
        <f t="shared" si="2"/>
        <v>1.1567903599025158</v>
      </c>
      <c r="G39" s="1">
        <f t="shared" si="3"/>
        <v>1.338163936763392</v>
      </c>
      <c r="H39" s="5">
        <f t="shared" si="4"/>
        <v>1.5741985508523113E-2</v>
      </c>
    </row>
    <row r="40" spans="2:8">
      <c r="B40" s="26">
        <v>43839.291666666664</v>
      </c>
      <c r="C40" s="22">
        <v>75.045199999999994</v>
      </c>
      <c r="D40" s="2">
        <f t="shared" si="0"/>
        <v>73.461264192801934</v>
      </c>
      <c r="E40" s="1">
        <f t="shared" si="1"/>
        <v>1.5839358071980598</v>
      </c>
      <c r="F40" s="1">
        <f t="shared" si="2"/>
        <v>1.5839358071980598</v>
      </c>
      <c r="G40" s="1">
        <f t="shared" si="3"/>
        <v>2.5088526413241694</v>
      </c>
      <c r="H40" s="5">
        <f t="shared" si="4"/>
        <v>2.1106423957802229E-2</v>
      </c>
    </row>
    <row r="41" spans="2:8">
      <c r="B41" s="26">
        <v>43840.291666666664</v>
      </c>
      <c r="C41" s="22">
        <v>75.2149</v>
      </c>
      <c r="D41" s="2">
        <f t="shared" si="0"/>
        <v>75.013521283856022</v>
      </c>
      <c r="E41" s="1">
        <f t="shared" si="1"/>
        <v>0.20137871614397795</v>
      </c>
      <c r="F41" s="1">
        <f t="shared" si="2"/>
        <v>0.20137871614397795</v>
      </c>
      <c r="G41" s="1">
        <f t="shared" si="3"/>
        <v>4.055338731579685E-2</v>
      </c>
      <c r="H41" s="5">
        <f t="shared" si="4"/>
        <v>2.6773779682480194E-3</v>
      </c>
    </row>
    <row r="42" spans="2:8">
      <c r="B42" s="26">
        <v>43843.291666666664</v>
      </c>
      <c r="C42" s="22">
        <v>76.821799999999996</v>
      </c>
      <c r="D42" s="2">
        <f t="shared" si="0"/>
        <v>75.21087242567711</v>
      </c>
      <c r="E42" s="1">
        <f t="shared" si="1"/>
        <v>1.6109275743228864</v>
      </c>
      <c r="F42" s="1">
        <f t="shared" si="2"/>
        <v>1.6109275743228864</v>
      </c>
      <c r="G42" s="1">
        <f t="shared" si="3"/>
        <v>2.5950876497138187</v>
      </c>
      <c r="H42" s="5">
        <f t="shared" si="4"/>
        <v>2.0969667129940806E-2</v>
      </c>
    </row>
    <row r="43" spans="2:8">
      <c r="B43" s="26">
        <v>43844.291666666664</v>
      </c>
      <c r="C43" s="22">
        <v>75.784400000000005</v>
      </c>
      <c r="D43" s="2">
        <f t="shared" si="0"/>
        <v>76.789581448513545</v>
      </c>
      <c r="E43" s="1">
        <f t="shared" si="1"/>
        <v>-1.0051814485135395</v>
      </c>
      <c r="F43" s="1">
        <f t="shared" si="2"/>
        <v>1.0051814485135395</v>
      </c>
      <c r="G43" s="1">
        <f t="shared" si="3"/>
        <v>1.0103897444357774</v>
      </c>
      <c r="H43" s="5">
        <f t="shared" si="4"/>
        <v>1.3263698709939506E-2</v>
      </c>
    </row>
    <row r="44" spans="2:8">
      <c r="B44" s="26">
        <v>43845.291666666664</v>
      </c>
      <c r="C44" s="22">
        <v>75.459699999999998</v>
      </c>
      <c r="D44" s="2">
        <f t="shared" si="0"/>
        <v>75.804503628970281</v>
      </c>
      <c r="E44" s="1">
        <f t="shared" si="1"/>
        <v>-0.34480362897028272</v>
      </c>
      <c r="F44" s="1">
        <f t="shared" si="2"/>
        <v>0.34480362897028272</v>
      </c>
      <c r="G44" s="1">
        <f t="shared" si="3"/>
        <v>0.11888954255107638</v>
      </c>
      <c r="H44" s="5">
        <f t="shared" si="4"/>
        <v>4.5693745001674103E-3</v>
      </c>
    </row>
    <row r="45" spans="2:8">
      <c r="B45" s="26">
        <v>43846.291666666664</v>
      </c>
      <c r="C45" s="22">
        <v>76.404899999999998</v>
      </c>
      <c r="D45" s="2">
        <f t="shared" si="0"/>
        <v>75.466596072579392</v>
      </c>
      <c r="E45" s="1">
        <f t="shared" si="1"/>
        <v>0.93830392742060553</v>
      </c>
      <c r="F45" s="1">
        <f t="shared" si="2"/>
        <v>0.93830392742060553</v>
      </c>
      <c r="G45" s="1">
        <f t="shared" si="3"/>
        <v>0.88041426021293301</v>
      </c>
      <c r="H45" s="5">
        <f t="shared" si="4"/>
        <v>1.2280677383526522E-2</v>
      </c>
    </row>
    <row r="46" spans="2:8">
      <c r="B46" s="26">
        <v>43847.291666666664</v>
      </c>
      <c r="C46" s="22">
        <v>77.250799999999998</v>
      </c>
      <c r="D46" s="2">
        <f t="shared" si="0"/>
        <v>76.386133921451588</v>
      </c>
      <c r="E46" s="1">
        <f t="shared" si="1"/>
        <v>0.86466607854841016</v>
      </c>
      <c r="F46" s="1">
        <f t="shared" si="2"/>
        <v>0.86466607854841016</v>
      </c>
      <c r="G46" s="1">
        <f t="shared" si="3"/>
        <v>0.7476474273922854</v>
      </c>
      <c r="H46" s="5">
        <f t="shared" si="4"/>
        <v>1.1192972481170554E-2</v>
      </c>
    </row>
    <row r="47" spans="2:8">
      <c r="B47" s="26">
        <v>43851.291666666664</v>
      </c>
      <c r="C47" s="22">
        <v>76.7273</v>
      </c>
      <c r="D47" s="2">
        <f t="shared" si="0"/>
        <v>77.233506678429023</v>
      </c>
      <c r="E47" s="1">
        <f t="shared" si="1"/>
        <v>-0.50620667842902378</v>
      </c>
      <c r="F47" s="1">
        <f t="shared" si="2"/>
        <v>0.50620667842902378</v>
      </c>
      <c r="G47" s="1">
        <f t="shared" si="3"/>
        <v>0.25624520128614509</v>
      </c>
      <c r="H47" s="5">
        <f t="shared" si="4"/>
        <v>6.5974780609903355E-3</v>
      </c>
    </row>
    <row r="48" spans="2:8">
      <c r="B48" s="26">
        <v>43852.291666666664</v>
      </c>
      <c r="C48" s="22">
        <v>77.001099999999994</v>
      </c>
      <c r="D48" s="2">
        <f t="shared" si="0"/>
        <v>76.737424133568581</v>
      </c>
      <c r="E48" s="1">
        <f t="shared" si="1"/>
        <v>0.26367586643141294</v>
      </c>
      <c r="F48" s="1">
        <f t="shared" si="2"/>
        <v>0.26367586643141294</v>
      </c>
      <c r="G48" s="1">
        <f t="shared" si="3"/>
        <v>6.9524962538356314E-2</v>
      </c>
      <c r="H48" s="5">
        <f t="shared" si="4"/>
        <v>3.4243129829497625E-3</v>
      </c>
    </row>
    <row r="49" spans="2:8">
      <c r="B49" s="26">
        <v>43853.291666666664</v>
      </c>
      <c r="C49" s="22">
        <v>77.372</v>
      </c>
      <c r="D49" s="2">
        <f t="shared" si="0"/>
        <v>76.995826482671362</v>
      </c>
      <c r="E49" s="1">
        <f t="shared" si="1"/>
        <v>0.37617351732863824</v>
      </c>
      <c r="F49" s="1">
        <f t="shared" si="2"/>
        <v>0.37617351732863824</v>
      </c>
      <c r="G49" s="1">
        <f t="shared" si="3"/>
        <v>0.1415065151393993</v>
      </c>
      <c r="H49" s="5">
        <f t="shared" si="4"/>
        <v>4.8618817831856259E-3</v>
      </c>
    </row>
    <row r="50" spans="2:8">
      <c r="B50" s="26">
        <v>43854.291666666664</v>
      </c>
      <c r="C50" s="22">
        <v>77.149000000000001</v>
      </c>
      <c r="D50" s="2">
        <f t="shared" si="0"/>
        <v>77.36447652965343</v>
      </c>
      <c r="E50" s="1">
        <f t="shared" si="1"/>
        <v>-0.21547652965342934</v>
      </c>
      <c r="F50" s="1">
        <f t="shared" si="2"/>
        <v>0.21547652965342934</v>
      </c>
      <c r="G50" s="1">
        <f t="shared" si="3"/>
        <v>4.6430134831485212E-2</v>
      </c>
      <c r="H50" s="5">
        <f t="shared" si="4"/>
        <v>2.7929918683771578E-3</v>
      </c>
    </row>
    <row r="51" spans="2:8">
      <c r="B51" s="26">
        <v>43857.291666666664</v>
      </c>
      <c r="C51" s="22">
        <v>74.880399999999995</v>
      </c>
      <c r="D51" s="2">
        <f t="shared" si="0"/>
        <v>77.153309530593077</v>
      </c>
      <c r="E51" s="1">
        <f t="shared" si="1"/>
        <v>-2.2729095305930826</v>
      </c>
      <c r="F51" s="1">
        <f t="shared" si="2"/>
        <v>2.2729095305930826</v>
      </c>
      <c r="G51" s="1">
        <f t="shared" si="3"/>
        <v>5.1661177342608671</v>
      </c>
      <c r="H51" s="5">
        <f t="shared" si="4"/>
        <v>3.0353864704155999E-2</v>
      </c>
    </row>
    <row r="52" spans="2:8">
      <c r="B52" s="26">
        <v>43858.291666666664</v>
      </c>
      <c r="C52" s="22">
        <v>76.998699999999999</v>
      </c>
      <c r="D52" s="2">
        <f t="shared" si="0"/>
        <v>74.925858190611862</v>
      </c>
      <c r="E52" s="1">
        <f t="shared" si="1"/>
        <v>2.0728418093881373</v>
      </c>
      <c r="F52" s="1">
        <f t="shared" si="2"/>
        <v>2.0728418093881373</v>
      </c>
      <c r="G52" s="1">
        <f t="shared" si="3"/>
        <v>4.2966731667474871</v>
      </c>
      <c r="H52" s="5">
        <f t="shared" si="4"/>
        <v>2.6920478000123864E-2</v>
      </c>
    </row>
    <row r="53" spans="2:8">
      <c r="B53" s="26">
        <v>43859.291666666664</v>
      </c>
      <c r="C53" s="22">
        <v>78.610500000000002</v>
      </c>
      <c r="D53" s="2">
        <f t="shared" si="0"/>
        <v>76.957243163812237</v>
      </c>
      <c r="E53" s="1">
        <f t="shared" si="1"/>
        <v>1.6532568361877651</v>
      </c>
      <c r="F53" s="1">
        <f t="shared" si="2"/>
        <v>1.6532568361877651</v>
      </c>
      <c r="G53" s="1">
        <f t="shared" si="3"/>
        <v>2.7332581664015789</v>
      </c>
      <c r="H53" s="5">
        <f t="shared" si="4"/>
        <v>2.1030992503390324E-2</v>
      </c>
    </row>
    <row r="54" spans="2:8">
      <c r="B54" s="26">
        <v>43860.291666666664</v>
      </c>
      <c r="C54" s="22">
        <v>78.496600000000001</v>
      </c>
      <c r="D54" s="2">
        <f t="shared" si="0"/>
        <v>78.577434863276252</v>
      </c>
      <c r="E54" s="1">
        <f t="shared" si="1"/>
        <v>-8.0834863276251667E-2</v>
      </c>
      <c r="F54" s="1">
        <f t="shared" si="2"/>
        <v>8.0834863276251667E-2</v>
      </c>
      <c r="G54" s="1">
        <f t="shared" si="3"/>
        <v>6.5342751208903004E-3</v>
      </c>
      <c r="H54" s="5">
        <f t="shared" si="4"/>
        <v>1.0297880835125556E-3</v>
      </c>
    </row>
    <row r="55" spans="2:8">
      <c r="B55" s="26">
        <v>43861.291666666664</v>
      </c>
      <c r="C55" s="22">
        <v>75.016099999999994</v>
      </c>
      <c r="D55" s="2">
        <f t="shared" si="0"/>
        <v>78.498216697265534</v>
      </c>
      <c r="E55" s="1">
        <f t="shared" si="1"/>
        <v>-3.4821166972655391</v>
      </c>
      <c r="F55" s="1">
        <f t="shared" si="2"/>
        <v>3.4821166972655391</v>
      </c>
      <c r="G55" s="1">
        <f t="shared" si="3"/>
        <v>12.125136693375467</v>
      </c>
      <c r="H55" s="5">
        <f t="shared" si="4"/>
        <v>4.6418258177451766E-2</v>
      </c>
    </row>
    <row r="56" spans="2:8">
      <c r="B56" s="26">
        <v>43864.291666666664</v>
      </c>
      <c r="C56" s="22">
        <v>74.810100000000006</v>
      </c>
      <c r="D56" s="2">
        <f t="shared" si="0"/>
        <v>75.085742333945305</v>
      </c>
      <c r="E56" s="1">
        <f t="shared" si="1"/>
        <v>-0.27564233394529936</v>
      </c>
      <c r="F56" s="1">
        <f t="shared" si="2"/>
        <v>0.27564233394529936</v>
      </c>
      <c r="G56" s="1">
        <f t="shared" si="3"/>
        <v>7.5978696262811923E-2</v>
      </c>
      <c r="H56" s="5">
        <f t="shared" si="4"/>
        <v>3.6845604262699732E-3</v>
      </c>
    </row>
    <row r="57" spans="2:8">
      <c r="B57" s="26">
        <v>43865.291666666664</v>
      </c>
      <c r="C57" s="22">
        <v>77.279899999999998</v>
      </c>
      <c r="D57" s="2">
        <f t="shared" si="0"/>
        <v>74.815612846678917</v>
      </c>
      <c r="E57" s="1">
        <f t="shared" si="1"/>
        <v>2.4642871533210808</v>
      </c>
      <c r="F57" s="1">
        <f t="shared" si="2"/>
        <v>2.4642871533210808</v>
      </c>
      <c r="G57" s="1">
        <f t="shared" si="3"/>
        <v>6.0727111740233157</v>
      </c>
      <c r="H57" s="5">
        <f t="shared" si="4"/>
        <v>3.1887814985799422E-2</v>
      </c>
    </row>
    <row r="58" spans="2:8">
      <c r="B58" s="26">
        <v>43866.291666666664</v>
      </c>
      <c r="C58" s="22">
        <v>77.91</v>
      </c>
      <c r="D58" s="2">
        <f t="shared" si="0"/>
        <v>77.230614256933578</v>
      </c>
      <c r="E58" s="1">
        <f t="shared" si="1"/>
        <v>0.67938574306641897</v>
      </c>
      <c r="F58" s="1">
        <f t="shared" si="2"/>
        <v>0.67938574306641897</v>
      </c>
      <c r="G58" s="1">
        <f t="shared" si="3"/>
        <v>0.46156498788191025</v>
      </c>
      <c r="H58" s="5">
        <f t="shared" si="4"/>
        <v>8.720135323660878E-3</v>
      </c>
    </row>
    <row r="59" spans="2:8">
      <c r="B59" s="26">
        <v>43867.291666666664</v>
      </c>
      <c r="C59" s="22">
        <v>78.821399999999997</v>
      </c>
      <c r="D59" s="2">
        <f t="shared" si="0"/>
        <v>77.896412285138666</v>
      </c>
      <c r="E59" s="1">
        <f t="shared" si="1"/>
        <v>0.9249877148613308</v>
      </c>
      <c r="F59" s="1">
        <f t="shared" si="2"/>
        <v>0.9249877148613308</v>
      </c>
      <c r="G59" s="1">
        <f t="shared" si="3"/>
        <v>0.8556022726443866</v>
      </c>
      <c r="H59" s="5">
        <f t="shared" si="4"/>
        <v>1.173523579714812E-2</v>
      </c>
    </row>
    <row r="60" spans="2:8">
      <c r="B60" s="26">
        <v>43868.291666666664</v>
      </c>
      <c r="C60" s="22">
        <v>77.75</v>
      </c>
      <c r="D60" s="2">
        <f t="shared" si="0"/>
        <v>78.802900245702759</v>
      </c>
      <c r="E60" s="1">
        <f t="shared" si="1"/>
        <v>-1.0529002457027588</v>
      </c>
      <c r="F60" s="1">
        <f t="shared" si="2"/>
        <v>1.0529002457027588</v>
      </c>
      <c r="G60" s="1">
        <f t="shared" si="3"/>
        <v>1.1085989274009298</v>
      </c>
      <c r="H60" s="5">
        <f t="shared" si="4"/>
        <v>1.3542125346659276E-2</v>
      </c>
    </row>
    <row r="61" spans="2:8">
      <c r="B61" s="26">
        <v>43871.291666666664</v>
      </c>
      <c r="C61" s="22">
        <v>78.119200000000006</v>
      </c>
      <c r="D61" s="2">
        <f t="shared" si="0"/>
        <v>77.771058004914053</v>
      </c>
      <c r="E61" s="1">
        <f t="shared" si="1"/>
        <v>0.34814199508595323</v>
      </c>
      <c r="F61" s="1">
        <f t="shared" si="2"/>
        <v>0.34814199508595323</v>
      </c>
      <c r="G61" s="1">
        <f t="shared" si="3"/>
        <v>0.12120284874242788</v>
      </c>
      <c r="H61" s="5">
        <f t="shared" si="4"/>
        <v>4.4565483912527674E-3</v>
      </c>
    </row>
    <row r="62" spans="2:8">
      <c r="B62" s="26">
        <v>43872.291666666664</v>
      </c>
      <c r="C62" s="22">
        <v>77.647900000000007</v>
      </c>
      <c r="D62" s="2">
        <f t="shared" si="0"/>
        <v>78.112237160098289</v>
      </c>
      <c r="E62" s="1">
        <f t="shared" si="1"/>
        <v>-0.46433716009828174</v>
      </c>
      <c r="F62" s="1">
        <f t="shared" si="2"/>
        <v>0.46433716009828174</v>
      </c>
      <c r="G62" s="1">
        <f t="shared" si="3"/>
        <v>0.21560899824813734</v>
      </c>
      <c r="H62" s="5">
        <f t="shared" si="4"/>
        <v>5.9800350054319785E-3</v>
      </c>
    </row>
    <row r="63" spans="2:8">
      <c r="B63" s="26">
        <v>43873.291666666664</v>
      </c>
      <c r="C63" s="22">
        <v>79.491900000000001</v>
      </c>
      <c r="D63" s="2">
        <f t="shared" si="0"/>
        <v>77.657186743201976</v>
      </c>
      <c r="E63" s="1">
        <f t="shared" si="1"/>
        <v>1.8347132567980253</v>
      </c>
      <c r="F63" s="1">
        <f t="shared" si="2"/>
        <v>1.8347132567980253</v>
      </c>
      <c r="G63" s="1">
        <f t="shared" si="3"/>
        <v>3.3661727346704167</v>
      </c>
      <c r="H63" s="5">
        <f t="shared" si="4"/>
        <v>2.3080505772261391E-2</v>
      </c>
    </row>
    <row r="64" spans="2:8">
      <c r="B64" s="26">
        <v>43874.291666666664</v>
      </c>
      <c r="C64" s="22">
        <v>78.925799999999995</v>
      </c>
      <c r="D64" s="2">
        <f t="shared" si="0"/>
        <v>79.455205734864037</v>
      </c>
      <c r="E64" s="1">
        <f t="shared" si="1"/>
        <v>-0.52940573486404219</v>
      </c>
      <c r="F64" s="1">
        <f t="shared" si="2"/>
        <v>0.52940573486404219</v>
      </c>
      <c r="G64" s="1">
        <f t="shared" si="3"/>
        <v>0.28027043210693653</v>
      </c>
      <c r="H64" s="5">
        <f t="shared" si="4"/>
        <v>6.7076385017832219E-3</v>
      </c>
    </row>
    <row r="65" spans="2:8">
      <c r="B65" s="26">
        <v>43875.291666666664</v>
      </c>
      <c r="C65" s="22">
        <v>78.945300000000003</v>
      </c>
      <c r="D65" s="2">
        <f t="shared" si="0"/>
        <v>78.936388114697266</v>
      </c>
      <c r="E65" s="1">
        <f t="shared" si="1"/>
        <v>8.9118853027372325E-3</v>
      </c>
      <c r="F65" s="1">
        <f t="shared" si="2"/>
        <v>8.9118853027372325E-3</v>
      </c>
      <c r="G65" s="1">
        <f t="shared" si="3"/>
        <v>7.9421699649143888E-5</v>
      </c>
      <c r="H65" s="5">
        <f t="shared" si="4"/>
        <v>1.1288683813649745E-4</v>
      </c>
    </row>
    <row r="66" spans="2:8">
      <c r="B66" s="26">
        <v>43879.291666666664</v>
      </c>
      <c r="C66" s="22">
        <v>77.499700000000004</v>
      </c>
      <c r="D66" s="2">
        <f t="shared" si="0"/>
        <v>78.945121762293951</v>
      </c>
      <c r="E66" s="1">
        <f t="shared" si="1"/>
        <v>-1.4454217622939467</v>
      </c>
      <c r="F66" s="1">
        <f t="shared" si="2"/>
        <v>1.4454217622939467</v>
      </c>
      <c r="G66" s="1">
        <f t="shared" si="3"/>
        <v>2.0892440709129385</v>
      </c>
      <c r="H66" s="5">
        <f t="shared" si="4"/>
        <v>1.8650675580601558E-2</v>
      </c>
    </row>
    <row r="67" spans="2:8">
      <c r="B67" s="26">
        <v>43880.291666666664</v>
      </c>
      <c r="C67" s="22">
        <v>78.622100000000003</v>
      </c>
      <c r="D67" s="2">
        <f t="shared" si="0"/>
        <v>77.528608435245886</v>
      </c>
      <c r="E67" s="1">
        <f t="shared" si="1"/>
        <v>1.0934915647541175</v>
      </c>
      <c r="F67" s="1">
        <f t="shared" si="2"/>
        <v>1.0934915647541175</v>
      </c>
      <c r="G67" s="1">
        <f t="shared" si="3"/>
        <v>1.1957238021884082</v>
      </c>
      <c r="H67" s="5">
        <f t="shared" si="4"/>
        <v>1.390819584765756E-2</v>
      </c>
    </row>
    <row r="68" spans="2:8">
      <c r="B68" s="26">
        <v>43881.291666666664</v>
      </c>
      <c r="C68" s="22">
        <v>77.815600000000003</v>
      </c>
      <c r="D68" s="2">
        <f t="shared" ref="D68:D131" si="5">alpha*C67+(1-alpha)*D67</f>
        <v>78.600230168704925</v>
      </c>
      <c r="E68" s="1">
        <f t="shared" ref="E68:E131" si="6">C68-D68</f>
        <v>-0.78463016870492197</v>
      </c>
      <c r="F68" s="1">
        <f t="shared" ref="F68:F131" si="7">ABS(E68)</f>
        <v>0.78463016870492197</v>
      </c>
      <c r="G68" s="1">
        <f t="shared" ref="G68:G131" si="8">E68^2</f>
        <v>0.61564450164191431</v>
      </c>
      <c r="H68" s="5">
        <f t="shared" ref="H68:H131" si="9">F68/C68</f>
        <v>1.008319885350652E-2</v>
      </c>
    </row>
    <row r="69" spans="2:8">
      <c r="B69" s="26">
        <v>43882.291666666664</v>
      </c>
      <c r="C69" s="22">
        <v>76.054199999999994</v>
      </c>
      <c r="D69" s="2">
        <f t="shared" si="5"/>
        <v>77.831292603374095</v>
      </c>
      <c r="E69" s="1">
        <f t="shared" si="6"/>
        <v>-1.7770926033741006</v>
      </c>
      <c r="F69" s="1">
        <f t="shared" si="7"/>
        <v>1.7770926033741006</v>
      </c>
      <c r="G69" s="1">
        <f t="shared" si="8"/>
        <v>3.1580581209669383</v>
      </c>
      <c r="H69" s="5">
        <f t="shared" si="9"/>
        <v>2.3366133670120793E-2</v>
      </c>
    </row>
    <row r="70" spans="2:8">
      <c r="B70" s="26">
        <v>43885.291666666664</v>
      </c>
      <c r="C70" s="22">
        <v>72.441599999999994</v>
      </c>
      <c r="D70" s="2">
        <f t="shared" si="5"/>
        <v>76.089741852067476</v>
      </c>
      <c r="E70" s="1">
        <f t="shared" si="6"/>
        <v>-3.6481418520674822</v>
      </c>
      <c r="F70" s="1">
        <f t="shared" si="7"/>
        <v>3.6481418520674822</v>
      </c>
      <c r="G70" s="1">
        <f t="shared" si="8"/>
        <v>13.308938972806359</v>
      </c>
      <c r="H70" s="5">
        <f t="shared" si="9"/>
        <v>5.0359763617417098E-2</v>
      </c>
    </row>
    <row r="71" spans="2:8">
      <c r="B71" s="26">
        <v>43886.291666666664</v>
      </c>
      <c r="C71" s="22">
        <v>69.987799999999993</v>
      </c>
      <c r="D71" s="2">
        <f t="shared" si="5"/>
        <v>72.514562837041353</v>
      </c>
      <c r="E71" s="1">
        <f t="shared" si="6"/>
        <v>-2.5267628370413604</v>
      </c>
      <c r="F71" s="1">
        <f t="shared" si="7"/>
        <v>2.5267628370413604</v>
      </c>
      <c r="G71" s="1">
        <f t="shared" si="8"/>
        <v>6.3845304346533043</v>
      </c>
      <c r="H71" s="5">
        <f t="shared" si="9"/>
        <v>3.6102904178176208E-2</v>
      </c>
    </row>
    <row r="72" spans="2:8">
      <c r="B72" s="26">
        <v>43887.291666666664</v>
      </c>
      <c r="C72" s="22">
        <v>71.098100000000002</v>
      </c>
      <c r="D72" s="2">
        <f t="shared" si="5"/>
        <v>70.038335256740822</v>
      </c>
      <c r="E72" s="1">
        <f t="shared" si="6"/>
        <v>1.0597647432591799</v>
      </c>
      <c r="F72" s="1">
        <f t="shared" si="7"/>
        <v>1.0597647432591799</v>
      </c>
      <c r="G72" s="1">
        <f t="shared" si="8"/>
        <v>1.1231013110551955</v>
      </c>
      <c r="H72" s="5">
        <f t="shared" si="9"/>
        <v>1.4905668973702249E-2</v>
      </c>
    </row>
    <row r="73" spans="2:8">
      <c r="B73" s="26">
        <v>43888.291666666664</v>
      </c>
      <c r="C73" s="22">
        <v>66.450599999999994</v>
      </c>
      <c r="D73" s="2">
        <f t="shared" si="5"/>
        <v>71.076904705134808</v>
      </c>
      <c r="E73" s="1">
        <f t="shared" si="6"/>
        <v>-4.6263047051348138</v>
      </c>
      <c r="F73" s="1">
        <f t="shared" si="7"/>
        <v>4.6263047051348138</v>
      </c>
      <c r="G73" s="1">
        <f t="shared" si="8"/>
        <v>21.402695224752517</v>
      </c>
      <c r="H73" s="5">
        <f t="shared" si="9"/>
        <v>6.9620209676584027E-2</v>
      </c>
    </row>
    <row r="74" spans="2:8">
      <c r="B74" s="26">
        <v>43889.291666666664</v>
      </c>
      <c r="C74" s="22">
        <v>66.411699999999996</v>
      </c>
      <c r="D74" s="2">
        <f t="shared" si="5"/>
        <v>66.543126094102689</v>
      </c>
      <c r="E74" s="1">
        <f t="shared" si="6"/>
        <v>-0.13142609410269301</v>
      </c>
      <c r="F74" s="1">
        <f t="shared" si="7"/>
        <v>0.13142609410269301</v>
      </c>
      <c r="G74" s="1">
        <f t="shared" si="8"/>
        <v>1.7272818211089919E-2</v>
      </c>
      <c r="H74" s="5">
        <f t="shared" si="9"/>
        <v>1.9789599438456329E-3</v>
      </c>
    </row>
    <row r="75" spans="2:8">
      <c r="B75" s="26">
        <v>43892.291666666664</v>
      </c>
      <c r="C75" s="22">
        <v>72.5946</v>
      </c>
      <c r="D75" s="2">
        <f t="shared" si="5"/>
        <v>66.414328521882055</v>
      </c>
      <c r="E75" s="1">
        <f t="shared" si="6"/>
        <v>6.1802714781179446</v>
      </c>
      <c r="F75" s="1">
        <f t="shared" si="7"/>
        <v>6.1802714781179446</v>
      </c>
      <c r="G75" s="1">
        <f t="shared" si="8"/>
        <v>38.195755543238164</v>
      </c>
      <c r="H75" s="5">
        <f t="shared" si="9"/>
        <v>8.5134038594026892E-2</v>
      </c>
    </row>
    <row r="76" spans="2:8">
      <c r="B76" s="26">
        <v>43893.291666666664</v>
      </c>
      <c r="C76" s="22">
        <v>70.289100000000005</v>
      </c>
      <c r="D76" s="2">
        <f t="shared" si="5"/>
        <v>72.470994570437639</v>
      </c>
      <c r="E76" s="1">
        <f t="shared" si="6"/>
        <v>-2.1818945704376347</v>
      </c>
      <c r="F76" s="1">
        <f t="shared" si="7"/>
        <v>2.1818945704376347</v>
      </c>
      <c r="G76" s="1">
        <f t="shared" si="8"/>
        <v>4.76066391650523</v>
      </c>
      <c r="H76" s="5">
        <f t="shared" si="9"/>
        <v>3.1041720130683625E-2</v>
      </c>
    </row>
    <row r="77" spans="2:8">
      <c r="B77" s="26">
        <v>43894.291666666664</v>
      </c>
      <c r="C77" s="22">
        <v>73.549400000000006</v>
      </c>
      <c r="D77" s="2">
        <f t="shared" si="5"/>
        <v>70.332737891408755</v>
      </c>
      <c r="E77" s="1">
        <f t="shared" si="6"/>
        <v>3.216662108591251</v>
      </c>
      <c r="F77" s="1">
        <f t="shared" si="7"/>
        <v>3.216662108591251</v>
      </c>
      <c r="G77" s="1">
        <f t="shared" si="8"/>
        <v>10.346915120846713</v>
      </c>
      <c r="H77" s="5">
        <f t="shared" si="9"/>
        <v>4.3734715831689322E-2</v>
      </c>
    </row>
    <row r="78" spans="2:8">
      <c r="B78" s="26">
        <v>43895.291666666664</v>
      </c>
      <c r="C78" s="22">
        <v>71.163700000000006</v>
      </c>
      <c r="D78" s="2">
        <f t="shared" si="5"/>
        <v>73.485066757828179</v>
      </c>
      <c r="E78" s="1">
        <f t="shared" si="6"/>
        <v>-2.3213667578281729</v>
      </c>
      <c r="F78" s="1">
        <f t="shared" si="7"/>
        <v>2.3213667578281729</v>
      </c>
      <c r="G78" s="1">
        <f t="shared" si="8"/>
        <v>5.3887436243496829</v>
      </c>
      <c r="H78" s="5">
        <f t="shared" si="9"/>
        <v>3.2620096451254965E-2</v>
      </c>
    </row>
    <row r="79" spans="2:8">
      <c r="B79" s="26">
        <v>43896.291666666664</v>
      </c>
      <c r="C79" s="22">
        <v>70.218599999999995</v>
      </c>
      <c r="D79" s="2">
        <f t="shared" si="5"/>
        <v>71.210127335156571</v>
      </c>
      <c r="E79" s="1">
        <f t="shared" si="6"/>
        <v>-0.99152733515657587</v>
      </c>
      <c r="F79" s="1">
        <f t="shared" si="7"/>
        <v>0.99152733515657587</v>
      </c>
      <c r="G79" s="1">
        <f t="shared" si="8"/>
        <v>0.9831264563627008</v>
      </c>
      <c r="H79" s="5">
        <f t="shared" si="9"/>
        <v>1.4120579663459197E-2</v>
      </c>
    </row>
    <row r="80" spans="2:8">
      <c r="B80" s="26">
        <v>43899.291666666664</v>
      </c>
      <c r="C80" s="22">
        <v>64.664900000000003</v>
      </c>
      <c r="D80" s="2">
        <f t="shared" si="5"/>
        <v>70.238430546703128</v>
      </c>
      <c r="E80" s="1">
        <f t="shared" si="6"/>
        <v>-5.5735305467031253</v>
      </c>
      <c r="F80" s="1">
        <f t="shared" si="7"/>
        <v>5.5735305467031253</v>
      </c>
      <c r="G80" s="1">
        <f t="shared" si="8"/>
        <v>31.06424275503284</v>
      </c>
      <c r="H80" s="5">
        <f t="shared" si="9"/>
        <v>8.6190971403390784E-2</v>
      </c>
    </row>
    <row r="81" spans="2:8">
      <c r="B81" s="26">
        <v>43900.291666666664</v>
      </c>
      <c r="C81" s="22">
        <v>69.322199999999995</v>
      </c>
      <c r="D81" s="2">
        <f t="shared" si="5"/>
        <v>64.776370610934066</v>
      </c>
      <c r="E81" s="1">
        <f t="shared" si="6"/>
        <v>4.5458293890659291</v>
      </c>
      <c r="F81" s="1">
        <f t="shared" si="7"/>
        <v>4.5458293890659291</v>
      </c>
      <c r="G81" s="1">
        <f t="shared" si="8"/>
        <v>20.664564834495518</v>
      </c>
      <c r="H81" s="5">
        <f t="shared" si="9"/>
        <v>6.5575376849925843E-2</v>
      </c>
    </row>
    <row r="82" spans="2:8">
      <c r="B82" s="26">
        <v>43901.291666666664</v>
      </c>
      <c r="C82" s="22">
        <v>66.914599999999993</v>
      </c>
      <c r="D82" s="2">
        <f t="shared" si="5"/>
        <v>69.231283412218687</v>
      </c>
      <c r="E82" s="1">
        <f t="shared" si="6"/>
        <v>-2.3166834122186941</v>
      </c>
      <c r="F82" s="1">
        <f t="shared" si="7"/>
        <v>2.3166834122186941</v>
      </c>
      <c r="G82" s="1">
        <f t="shared" si="8"/>
        <v>5.3670220324492517</v>
      </c>
      <c r="H82" s="5">
        <f t="shared" si="9"/>
        <v>3.4621493847660965E-2</v>
      </c>
    </row>
    <row r="83" spans="2:8">
      <c r="B83" s="26">
        <v>43902.291666666664</v>
      </c>
      <c r="C83" s="22">
        <v>60.306399999999996</v>
      </c>
      <c r="D83" s="2">
        <f t="shared" si="5"/>
        <v>66.960933668244365</v>
      </c>
      <c r="E83" s="1">
        <f t="shared" si="6"/>
        <v>-6.654533668244369</v>
      </c>
      <c r="F83" s="1">
        <f t="shared" si="7"/>
        <v>6.654533668244369</v>
      </c>
      <c r="G83" s="1">
        <f t="shared" si="8"/>
        <v>44.282818341797856</v>
      </c>
      <c r="H83" s="5">
        <f t="shared" si="9"/>
        <v>0.11034539730848417</v>
      </c>
    </row>
    <row r="84" spans="2:8">
      <c r="B84" s="26">
        <v>43903.291666666664</v>
      </c>
      <c r="C84" s="22">
        <v>67.531700000000001</v>
      </c>
      <c r="D84" s="2">
        <f t="shared" si="5"/>
        <v>60.439490673364887</v>
      </c>
      <c r="E84" s="1">
        <f t="shared" si="6"/>
        <v>7.0922093266351141</v>
      </c>
      <c r="F84" s="1">
        <f t="shared" si="7"/>
        <v>7.0922093266351141</v>
      </c>
      <c r="G84" s="1">
        <f t="shared" si="8"/>
        <v>50.299433132810101</v>
      </c>
      <c r="H84" s="5">
        <f t="shared" si="9"/>
        <v>0.10502044708833205</v>
      </c>
    </row>
    <row r="85" spans="2:8">
      <c r="B85" s="26">
        <v>43906.291666666664</v>
      </c>
      <c r="C85" s="22">
        <v>58.843899999999998</v>
      </c>
      <c r="D85" s="2">
        <f t="shared" si="5"/>
        <v>67.389855813467307</v>
      </c>
      <c r="E85" s="1">
        <f t="shared" si="6"/>
        <v>-8.5459558134673088</v>
      </c>
      <c r="F85" s="1">
        <f t="shared" si="7"/>
        <v>8.5459558134673088</v>
      </c>
      <c r="G85" s="1">
        <f t="shared" si="8"/>
        <v>73.033360765735694</v>
      </c>
      <c r="H85" s="5">
        <f t="shared" si="9"/>
        <v>0.14523095534910685</v>
      </c>
    </row>
    <row r="86" spans="2:8">
      <c r="B86" s="26">
        <v>43907.291666666664</v>
      </c>
      <c r="C86" s="22">
        <v>61.4313</v>
      </c>
      <c r="D86" s="2">
        <f t="shared" si="5"/>
        <v>59.014819116269344</v>
      </c>
      <c r="E86" s="1">
        <f t="shared" si="6"/>
        <v>2.4164808837306566</v>
      </c>
      <c r="F86" s="1">
        <f t="shared" si="7"/>
        <v>2.4164808837306566</v>
      </c>
      <c r="G86" s="1">
        <f t="shared" si="8"/>
        <v>5.8393798614356953</v>
      </c>
      <c r="H86" s="5">
        <f t="shared" si="9"/>
        <v>3.9336313633777188E-2</v>
      </c>
    </row>
    <row r="87" spans="2:8">
      <c r="B87" s="26">
        <v>43908.291666666664</v>
      </c>
      <c r="C87" s="22">
        <v>59.927500000000002</v>
      </c>
      <c r="D87" s="2">
        <f t="shared" si="5"/>
        <v>61.382970382325389</v>
      </c>
      <c r="E87" s="1">
        <f t="shared" si="6"/>
        <v>-1.4554703823253874</v>
      </c>
      <c r="F87" s="1">
        <f t="shared" si="7"/>
        <v>1.4554703823253874</v>
      </c>
      <c r="G87" s="1">
        <f t="shared" si="8"/>
        <v>2.1183940338264096</v>
      </c>
      <c r="H87" s="5">
        <f t="shared" si="9"/>
        <v>2.4287186722713069E-2</v>
      </c>
    </row>
    <row r="88" spans="2:8">
      <c r="B88" s="26">
        <v>43909.291666666664</v>
      </c>
      <c r="C88" s="22">
        <v>59.468299999999999</v>
      </c>
      <c r="D88" s="2">
        <f t="shared" si="5"/>
        <v>59.956609407646503</v>
      </c>
      <c r="E88" s="1">
        <f t="shared" si="6"/>
        <v>-0.48830940764650421</v>
      </c>
      <c r="F88" s="1">
        <f t="shared" si="7"/>
        <v>0.48830940764650421</v>
      </c>
      <c r="G88" s="1">
        <f t="shared" si="8"/>
        <v>0.23844607759607983</v>
      </c>
      <c r="H88" s="5">
        <f t="shared" si="9"/>
        <v>8.2112555369247848E-3</v>
      </c>
    </row>
    <row r="89" spans="2:8">
      <c r="B89" s="26">
        <v>43910.291666666664</v>
      </c>
      <c r="C89" s="22">
        <v>55.692900000000002</v>
      </c>
      <c r="D89" s="2">
        <f t="shared" si="5"/>
        <v>59.47806618815293</v>
      </c>
      <c r="E89" s="1">
        <f t="shared" si="6"/>
        <v>-3.7851661881529282</v>
      </c>
      <c r="F89" s="1">
        <f t="shared" si="7"/>
        <v>3.7851661881529282</v>
      </c>
      <c r="G89" s="1">
        <f t="shared" si="8"/>
        <v>14.327483071936168</v>
      </c>
      <c r="H89" s="5">
        <f t="shared" si="9"/>
        <v>6.7964968391894268E-2</v>
      </c>
    </row>
    <row r="90" spans="2:8">
      <c r="B90" s="26">
        <v>43913.291666666664</v>
      </c>
      <c r="C90" s="22">
        <v>54.509799999999998</v>
      </c>
      <c r="D90" s="2">
        <f t="shared" si="5"/>
        <v>55.76860332376306</v>
      </c>
      <c r="E90" s="1">
        <f t="shared" si="6"/>
        <v>-1.2588033237630611</v>
      </c>
      <c r="F90" s="1">
        <f t="shared" si="7"/>
        <v>1.2588033237630611</v>
      </c>
      <c r="G90" s="1">
        <f t="shared" si="8"/>
        <v>1.5845858079169302</v>
      </c>
      <c r="H90" s="5">
        <f t="shared" si="9"/>
        <v>2.3093156162067394E-2</v>
      </c>
    </row>
    <row r="91" spans="2:8">
      <c r="B91" s="26">
        <v>43914.291666666664</v>
      </c>
      <c r="C91" s="22">
        <v>59.978499999999997</v>
      </c>
      <c r="D91" s="2">
        <f t="shared" si="5"/>
        <v>54.534976066475259</v>
      </c>
      <c r="E91" s="1">
        <f t="shared" si="6"/>
        <v>5.4435239335247374</v>
      </c>
      <c r="F91" s="1">
        <f t="shared" si="7"/>
        <v>5.4435239335247374</v>
      </c>
      <c r="G91" s="1">
        <f t="shared" si="8"/>
        <v>29.631952814856628</v>
      </c>
      <c r="H91" s="5">
        <f t="shared" si="9"/>
        <v>9.0757920480251053E-2</v>
      </c>
    </row>
    <row r="92" spans="2:8">
      <c r="B92" s="26">
        <v>43915.291666666664</v>
      </c>
      <c r="C92" s="22">
        <v>59.648099999999999</v>
      </c>
      <c r="D92" s="2">
        <f t="shared" si="5"/>
        <v>59.8696295213295</v>
      </c>
      <c r="E92" s="1">
        <f t="shared" si="6"/>
        <v>-0.22152952132950077</v>
      </c>
      <c r="F92" s="1">
        <f t="shared" si="7"/>
        <v>0.22152952132950077</v>
      </c>
      <c r="G92" s="1">
        <f t="shared" si="8"/>
        <v>4.9075328820477736E-2</v>
      </c>
      <c r="H92" s="5">
        <f t="shared" si="9"/>
        <v>3.7139409525114926E-3</v>
      </c>
    </row>
    <row r="93" spans="2:8">
      <c r="B93" s="26">
        <v>43916.291666666664</v>
      </c>
      <c r="C93" s="22">
        <v>62.786900000000003</v>
      </c>
      <c r="D93" s="2">
        <f t="shared" si="5"/>
        <v>59.652530590426586</v>
      </c>
      <c r="E93" s="1">
        <f t="shared" si="6"/>
        <v>3.1343694095734165</v>
      </c>
      <c r="F93" s="1">
        <f t="shared" si="7"/>
        <v>3.1343694095734165</v>
      </c>
      <c r="G93" s="1">
        <f t="shared" si="8"/>
        <v>9.8242715956696074</v>
      </c>
      <c r="H93" s="5">
        <f t="shared" si="9"/>
        <v>4.9920754322532505E-2</v>
      </c>
    </row>
    <row r="94" spans="2:8">
      <c r="B94" s="26">
        <v>43917.291666666664</v>
      </c>
      <c r="C94" s="22">
        <v>60.187399999999997</v>
      </c>
      <c r="D94" s="2">
        <f t="shared" si="5"/>
        <v>62.724212611808532</v>
      </c>
      <c r="E94" s="1">
        <f t="shared" si="6"/>
        <v>-2.5368126118085357</v>
      </c>
      <c r="F94" s="1">
        <f t="shared" si="7"/>
        <v>2.5368126118085357</v>
      </c>
      <c r="G94" s="1">
        <f t="shared" si="8"/>
        <v>6.4354182274308442</v>
      </c>
      <c r="H94" s="5">
        <f t="shared" si="9"/>
        <v>4.2148566175121964E-2</v>
      </c>
    </row>
    <row r="95" spans="2:8">
      <c r="B95" s="26">
        <v>43920.291666666664</v>
      </c>
      <c r="C95" s="22">
        <v>61.905000000000001</v>
      </c>
      <c r="D95" s="2">
        <f t="shared" si="5"/>
        <v>60.238136252236167</v>
      </c>
      <c r="E95" s="1">
        <f t="shared" si="6"/>
        <v>1.6668637477638342</v>
      </c>
      <c r="F95" s="1">
        <f t="shared" si="7"/>
        <v>1.6668637477638342</v>
      </c>
      <c r="G95" s="1">
        <f t="shared" si="8"/>
        <v>2.7784347536092948</v>
      </c>
      <c r="H95" s="5">
        <f t="shared" si="9"/>
        <v>2.6926156978658172E-2</v>
      </c>
    </row>
    <row r="96" spans="2:8">
      <c r="B96" s="26">
        <v>43921.291666666664</v>
      </c>
      <c r="C96" s="22">
        <v>61.778700000000001</v>
      </c>
      <c r="D96" s="2">
        <f t="shared" si="5"/>
        <v>61.871662725044722</v>
      </c>
      <c r="E96" s="1">
        <f t="shared" si="6"/>
        <v>-9.296272504472114E-2</v>
      </c>
      <c r="F96" s="1">
        <f t="shared" si="7"/>
        <v>9.296272504472114E-2</v>
      </c>
      <c r="G96" s="1">
        <f t="shared" si="8"/>
        <v>8.6420682477404229E-3</v>
      </c>
      <c r="H96" s="5">
        <f t="shared" si="9"/>
        <v>1.5047698485840773E-3</v>
      </c>
    </row>
    <row r="97" spans="2:8">
      <c r="B97" s="26">
        <v>43922.291666666664</v>
      </c>
      <c r="C97" s="22">
        <v>58.528100000000002</v>
      </c>
      <c r="D97" s="2">
        <f t="shared" si="5"/>
        <v>61.780559254500893</v>
      </c>
      <c r="E97" s="1">
        <f t="shared" si="6"/>
        <v>-3.2524592545008915</v>
      </c>
      <c r="F97" s="1">
        <f t="shared" si="7"/>
        <v>3.2524592545008915</v>
      </c>
      <c r="G97" s="1">
        <f t="shared" si="8"/>
        <v>10.578491202188495</v>
      </c>
      <c r="H97" s="5">
        <f t="shared" si="9"/>
        <v>5.5570901062923471E-2</v>
      </c>
    </row>
    <row r="98" spans="2:8">
      <c r="B98" s="26">
        <v>43923.291666666664</v>
      </c>
      <c r="C98" s="22">
        <v>59.5047</v>
      </c>
      <c r="D98" s="2">
        <f t="shared" si="5"/>
        <v>58.59314918509002</v>
      </c>
      <c r="E98" s="1">
        <f t="shared" si="6"/>
        <v>0.91155081490997958</v>
      </c>
      <c r="F98" s="1">
        <f t="shared" si="7"/>
        <v>0.91155081490997958</v>
      </c>
      <c r="G98" s="1">
        <f t="shared" si="8"/>
        <v>0.83092488816304788</v>
      </c>
      <c r="H98" s="5">
        <f t="shared" si="9"/>
        <v>1.5318971693160028E-2</v>
      </c>
    </row>
    <row r="99" spans="2:8">
      <c r="B99" s="26">
        <v>43924.291666666664</v>
      </c>
      <c r="C99" s="22">
        <v>58.649500000000003</v>
      </c>
      <c r="D99" s="2">
        <f t="shared" si="5"/>
        <v>59.486468983701798</v>
      </c>
      <c r="E99" s="1">
        <f t="shared" si="6"/>
        <v>-0.8369689837017944</v>
      </c>
      <c r="F99" s="1">
        <f t="shared" si="7"/>
        <v>0.8369689837017944</v>
      </c>
      <c r="G99" s="1">
        <f t="shared" si="8"/>
        <v>0.7005170796788146</v>
      </c>
      <c r="H99" s="5">
        <f t="shared" si="9"/>
        <v>1.4270692566889648E-2</v>
      </c>
    </row>
    <row r="100" spans="2:8">
      <c r="B100" s="26">
        <v>43927.291666666664</v>
      </c>
      <c r="C100" s="22">
        <v>63.765999999999998</v>
      </c>
      <c r="D100" s="2">
        <f t="shared" si="5"/>
        <v>58.666239379674039</v>
      </c>
      <c r="E100" s="1">
        <f t="shared" si="6"/>
        <v>5.0997606203259593</v>
      </c>
      <c r="F100" s="1">
        <f t="shared" si="7"/>
        <v>5.0997606203259593</v>
      </c>
      <c r="G100" s="1">
        <f t="shared" si="8"/>
        <v>26.007558384627412</v>
      </c>
      <c r="H100" s="5">
        <f t="shared" si="9"/>
        <v>7.9976172573565221E-2</v>
      </c>
    </row>
    <row r="101" spans="2:8">
      <c r="B101" s="26">
        <v>43928.291666666664</v>
      </c>
      <c r="C101" s="22">
        <v>63.0274</v>
      </c>
      <c r="D101" s="2">
        <f t="shared" si="5"/>
        <v>63.664004787593477</v>
      </c>
      <c r="E101" s="1">
        <f t="shared" si="6"/>
        <v>-0.63660478759347683</v>
      </c>
      <c r="F101" s="1">
        <f t="shared" si="7"/>
        <v>0.63660478759347683</v>
      </c>
      <c r="G101" s="1">
        <f t="shared" si="8"/>
        <v>0.40526565558693572</v>
      </c>
      <c r="H101" s="5">
        <f t="shared" si="9"/>
        <v>1.0100445006354012E-2</v>
      </c>
    </row>
    <row r="102" spans="2:8">
      <c r="B102" s="26">
        <v>43929.291666666664</v>
      </c>
      <c r="C102" s="22">
        <v>64.640600000000006</v>
      </c>
      <c r="D102" s="2">
        <f t="shared" si="5"/>
        <v>63.040132095751872</v>
      </c>
      <c r="E102" s="1">
        <f t="shared" si="6"/>
        <v>1.6004679042481342</v>
      </c>
      <c r="F102" s="1">
        <f t="shared" si="7"/>
        <v>1.6004679042481342</v>
      </c>
      <c r="G102" s="1">
        <f t="shared" si="8"/>
        <v>2.561497512528415</v>
      </c>
      <c r="H102" s="5">
        <f t="shared" si="9"/>
        <v>2.4759484043281377E-2</v>
      </c>
    </row>
    <row r="103" spans="2:8">
      <c r="B103" s="26">
        <v>43930.291666666664</v>
      </c>
      <c r="C103" s="22">
        <v>65.106999999999999</v>
      </c>
      <c r="D103" s="2">
        <f t="shared" si="5"/>
        <v>64.608590641915043</v>
      </c>
      <c r="E103" s="1">
        <f t="shared" si="6"/>
        <v>0.49840935808495601</v>
      </c>
      <c r="F103" s="1">
        <f t="shared" si="7"/>
        <v>0.49840935808495601</v>
      </c>
      <c r="G103" s="1">
        <f t="shared" si="8"/>
        <v>0.24841188822665791</v>
      </c>
      <c r="H103" s="5">
        <f t="shared" si="9"/>
        <v>7.655234584375812E-3</v>
      </c>
    </row>
    <row r="104" spans="2:8">
      <c r="B104" s="26">
        <v>43934.291666666664</v>
      </c>
      <c r="C104" s="22">
        <v>66.385000000000005</v>
      </c>
      <c r="D104" s="2">
        <f t="shared" si="5"/>
        <v>65.097031812838296</v>
      </c>
      <c r="E104" s="1">
        <f t="shared" si="6"/>
        <v>1.2879681871617095</v>
      </c>
      <c r="F104" s="1">
        <f t="shared" si="7"/>
        <v>1.2879681871617095</v>
      </c>
      <c r="G104" s="1">
        <f t="shared" si="8"/>
        <v>1.6588620511406202</v>
      </c>
      <c r="H104" s="5">
        <f t="shared" si="9"/>
        <v>1.940149412008299E-2</v>
      </c>
    </row>
    <row r="105" spans="2:8">
      <c r="B105" s="26">
        <v>43935.291666666664</v>
      </c>
      <c r="C105" s="22">
        <v>69.7376</v>
      </c>
      <c r="D105" s="2">
        <f t="shared" si="5"/>
        <v>66.359240636256771</v>
      </c>
      <c r="E105" s="1">
        <f t="shared" si="6"/>
        <v>3.378359363743229</v>
      </c>
      <c r="F105" s="1">
        <f t="shared" si="7"/>
        <v>3.378359363743229</v>
      </c>
      <c r="G105" s="1">
        <f t="shared" si="8"/>
        <v>11.413311990591556</v>
      </c>
      <c r="H105" s="5">
        <f t="shared" si="9"/>
        <v>4.8443871939143721E-2</v>
      </c>
    </row>
    <row r="106" spans="2:8">
      <c r="B106" s="26">
        <v>43936.291666666664</v>
      </c>
      <c r="C106" s="22">
        <v>69.101100000000002</v>
      </c>
      <c r="D106" s="2">
        <f t="shared" si="5"/>
        <v>69.67003281272514</v>
      </c>
      <c r="E106" s="1">
        <f t="shared" si="6"/>
        <v>-0.56893281272513718</v>
      </c>
      <c r="F106" s="1">
        <f t="shared" si="7"/>
        <v>0.56893281272513718</v>
      </c>
      <c r="G106" s="1">
        <f t="shared" si="8"/>
        <v>0.32368454539533603</v>
      </c>
      <c r="H106" s="5">
        <f t="shared" si="9"/>
        <v>8.233339450821147E-3</v>
      </c>
    </row>
    <row r="107" spans="2:8">
      <c r="B107" s="26">
        <v>43937.291666666664</v>
      </c>
      <c r="C107" s="22">
        <v>69.650099999999995</v>
      </c>
      <c r="D107" s="2">
        <f t="shared" si="5"/>
        <v>69.112478656254495</v>
      </c>
      <c r="E107" s="1">
        <f t="shared" si="6"/>
        <v>0.5376213437454993</v>
      </c>
      <c r="F107" s="1">
        <f t="shared" si="7"/>
        <v>0.5376213437454993</v>
      </c>
      <c r="G107" s="1">
        <f t="shared" si="8"/>
        <v>0.28903670925071634</v>
      </c>
      <c r="H107" s="5">
        <f t="shared" si="9"/>
        <v>7.7188883252931346E-3</v>
      </c>
    </row>
    <row r="108" spans="2:8">
      <c r="B108" s="26">
        <v>43938.291666666664</v>
      </c>
      <c r="C108" s="22">
        <v>68.705100000000002</v>
      </c>
      <c r="D108" s="2">
        <f t="shared" si="5"/>
        <v>69.639347573125093</v>
      </c>
      <c r="E108" s="1">
        <f t="shared" si="6"/>
        <v>-0.93424757312509144</v>
      </c>
      <c r="F108" s="1">
        <f t="shared" si="7"/>
        <v>0.93424757312509144</v>
      </c>
      <c r="G108" s="1">
        <f t="shared" si="8"/>
        <v>0.87281852789012304</v>
      </c>
      <c r="H108" s="5">
        <f t="shared" si="9"/>
        <v>1.3597936297670645E-2</v>
      </c>
    </row>
    <row r="109" spans="2:8">
      <c r="B109" s="26">
        <v>43941.291666666664</v>
      </c>
      <c r="C109" s="22">
        <v>67.278999999999996</v>
      </c>
      <c r="D109" s="2">
        <f t="shared" si="5"/>
        <v>68.723784951462491</v>
      </c>
      <c r="E109" s="1">
        <f t="shared" si="6"/>
        <v>-1.4447849514624949</v>
      </c>
      <c r="F109" s="1">
        <f t="shared" si="7"/>
        <v>1.4447849514624949</v>
      </c>
      <c r="G109" s="1">
        <f t="shared" si="8"/>
        <v>2.0874035559724837</v>
      </c>
      <c r="H109" s="5">
        <f t="shared" si="9"/>
        <v>2.1474530707390048E-2</v>
      </c>
    </row>
    <row r="110" spans="2:8">
      <c r="B110" s="26">
        <v>43942.291666666664</v>
      </c>
      <c r="C110" s="22">
        <v>65.199399999999997</v>
      </c>
      <c r="D110" s="2">
        <f t="shared" si="5"/>
        <v>67.307895699029245</v>
      </c>
      <c r="E110" s="1">
        <f t="shared" si="6"/>
        <v>-2.1084956990292483</v>
      </c>
      <c r="F110" s="1">
        <f t="shared" si="7"/>
        <v>2.1084956990292483</v>
      </c>
      <c r="G110" s="1">
        <f t="shared" si="8"/>
        <v>4.4457541128248383</v>
      </c>
      <c r="H110" s="5">
        <f t="shared" si="9"/>
        <v>3.2339188689301565E-2</v>
      </c>
    </row>
    <row r="111" spans="2:8">
      <c r="B111" s="26">
        <v>43943.291666666664</v>
      </c>
      <c r="C111" s="22">
        <v>67.077299999999994</v>
      </c>
      <c r="D111" s="2">
        <f t="shared" si="5"/>
        <v>65.241569913980584</v>
      </c>
      <c r="E111" s="1">
        <f t="shared" si="6"/>
        <v>1.8357300860194101</v>
      </c>
      <c r="F111" s="1">
        <f t="shared" si="7"/>
        <v>1.8357300860194101</v>
      </c>
      <c r="G111" s="1">
        <f t="shared" si="8"/>
        <v>3.3699049487168309</v>
      </c>
      <c r="H111" s="5">
        <f t="shared" si="9"/>
        <v>2.7367381901469055E-2</v>
      </c>
    </row>
    <row r="112" spans="2:8">
      <c r="B112" s="26">
        <v>43944.291666666664</v>
      </c>
      <c r="C112" s="22">
        <v>66.817400000000006</v>
      </c>
      <c r="D112" s="2">
        <f t="shared" si="5"/>
        <v>67.040585398279603</v>
      </c>
      <c r="E112" s="1">
        <f t="shared" si="6"/>
        <v>-0.22318539827959682</v>
      </c>
      <c r="F112" s="1">
        <f t="shared" si="7"/>
        <v>0.22318539827959682</v>
      </c>
      <c r="G112" s="1">
        <f t="shared" si="8"/>
        <v>4.9811722005222263E-2</v>
      </c>
      <c r="H112" s="5">
        <f t="shared" si="9"/>
        <v>3.3402287170646687E-3</v>
      </c>
    </row>
    <row r="113" spans="2:8">
      <c r="B113" s="26">
        <v>43945.291666666664</v>
      </c>
      <c r="C113" s="22">
        <v>68.746399999999994</v>
      </c>
      <c r="D113" s="2">
        <f t="shared" si="5"/>
        <v>66.821863707965605</v>
      </c>
      <c r="E113" s="1">
        <f t="shared" si="6"/>
        <v>1.9245362920343894</v>
      </c>
      <c r="F113" s="1">
        <f t="shared" si="7"/>
        <v>1.9245362920343894</v>
      </c>
      <c r="G113" s="1">
        <f t="shared" si="8"/>
        <v>3.7038399393574766</v>
      </c>
      <c r="H113" s="5">
        <f t="shared" si="9"/>
        <v>2.7994721062257654E-2</v>
      </c>
    </row>
    <row r="114" spans="2:8">
      <c r="B114" s="26">
        <v>43948.291666666664</v>
      </c>
      <c r="C114" s="22">
        <v>68.795000000000002</v>
      </c>
      <c r="D114" s="2">
        <f t="shared" si="5"/>
        <v>68.707909274159306</v>
      </c>
      <c r="E114" s="1">
        <f t="shared" si="6"/>
        <v>8.7090725840695882E-2</v>
      </c>
      <c r="F114" s="1">
        <f t="shared" si="7"/>
        <v>8.7090725840695882E-2</v>
      </c>
      <c r="G114" s="1">
        <f t="shared" si="8"/>
        <v>7.5847945274592531E-3</v>
      </c>
      <c r="H114" s="5">
        <f t="shared" si="9"/>
        <v>1.2659455751245859E-3</v>
      </c>
    </row>
    <row r="115" spans="2:8">
      <c r="B115" s="26">
        <v>43949.291666666664</v>
      </c>
      <c r="C115" s="22">
        <v>67.679900000000004</v>
      </c>
      <c r="D115" s="2">
        <f t="shared" si="5"/>
        <v>68.793258185483182</v>
      </c>
      <c r="E115" s="1">
        <f t="shared" si="6"/>
        <v>-1.1133581854831789</v>
      </c>
      <c r="F115" s="1">
        <f t="shared" si="7"/>
        <v>1.1133581854831789</v>
      </c>
      <c r="G115" s="1">
        <f t="shared" si="8"/>
        <v>1.2395664491823966</v>
      </c>
      <c r="H115" s="5">
        <f t="shared" si="9"/>
        <v>1.6450352105768166E-2</v>
      </c>
    </row>
    <row r="116" spans="2:8">
      <c r="B116" s="26">
        <v>43950.291666666664</v>
      </c>
      <c r="C116" s="22">
        <v>69.902799999999999</v>
      </c>
      <c r="D116" s="2">
        <f t="shared" si="5"/>
        <v>67.70216716370966</v>
      </c>
      <c r="E116" s="1">
        <f t="shared" si="6"/>
        <v>2.2006328362903389</v>
      </c>
      <c r="F116" s="1">
        <f t="shared" si="7"/>
        <v>2.2006328362903389</v>
      </c>
      <c r="G116" s="1">
        <f t="shared" si="8"/>
        <v>4.8427848801592619</v>
      </c>
      <c r="H116" s="5">
        <f t="shared" si="9"/>
        <v>3.1481326016845376E-2</v>
      </c>
    </row>
    <row r="117" spans="2:8">
      <c r="B117" s="26">
        <v>43951.291666666664</v>
      </c>
      <c r="C117" s="22">
        <v>71.377499999999998</v>
      </c>
      <c r="D117" s="2">
        <f t="shared" si="5"/>
        <v>69.858787343274201</v>
      </c>
      <c r="E117" s="1">
        <f t="shared" si="6"/>
        <v>1.5187126567257963</v>
      </c>
      <c r="F117" s="1">
        <f t="shared" si="7"/>
        <v>1.5187126567257963</v>
      </c>
      <c r="G117" s="1">
        <f t="shared" si="8"/>
        <v>2.3064881336991263</v>
      </c>
      <c r="H117" s="5">
        <f t="shared" si="9"/>
        <v>2.1277190385286627E-2</v>
      </c>
    </row>
    <row r="118" spans="2:8">
      <c r="B118" s="26">
        <v>43952.291666666664</v>
      </c>
      <c r="C118" s="22">
        <v>70.228399999999993</v>
      </c>
      <c r="D118" s="2">
        <f t="shared" si="5"/>
        <v>71.347125746865487</v>
      </c>
      <c r="E118" s="1">
        <f t="shared" si="6"/>
        <v>-1.1187257468654934</v>
      </c>
      <c r="F118" s="1">
        <f t="shared" si="7"/>
        <v>1.1187257468654934</v>
      </c>
      <c r="G118" s="1">
        <f t="shared" si="8"/>
        <v>1.2515472966997561</v>
      </c>
      <c r="H118" s="5">
        <f t="shared" si="9"/>
        <v>1.5929819657937438E-2</v>
      </c>
    </row>
    <row r="119" spans="2:8">
      <c r="B119" s="26">
        <v>43955.291666666664</v>
      </c>
      <c r="C119" s="22">
        <v>71.221999999999994</v>
      </c>
      <c r="D119" s="2">
        <f t="shared" si="5"/>
        <v>70.250774514937305</v>
      </c>
      <c r="E119" s="1">
        <f t="shared" si="6"/>
        <v>0.97122548506268913</v>
      </c>
      <c r="F119" s="1">
        <f t="shared" si="7"/>
        <v>0.97122548506268913</v>
      </c>
      <c r="G119" s="1">
        <f t="shared" si="8"/>
        <v>0.94327894283525582</v>
      </c>
      <c r="H119" s="5">
        <f t="shared" si="9"/>
        <v>1.3636593820205684E-2</v>
      </c>
    </row>
    <row r="120" spans="2:8">
      <c r="B120" s="26">
        <v>43956.291666666664</v>
      </c>
      <c r="C120" s="22">
        <v>72.290999999999997</v>
      </c>
      <c r="D120" s="2">
        <f t="shared" si="5"/>
        <v>71.202575490298742</v>
      </c>
      <c r="E120" s="1">
        <f t="shared" si="6"/>
        <v>1.0884245097012553</v>
      </c>
      <c r="F120" s="1">
        <f t="shared" si="7"/>
        <v>1.0884245097012553</v>
      </c>
      <c r="G120" s="1">
        <f t="shared" si="8"/>
        <v>1.1846679133184179</v>
      </c>
      <c r="H120" s="5">
        <f t="shared" si="9"/>
        <v>1.5056155118911833E-2</v>
      </c>
    </row>
    <row r="121" spans="2:8">
      <c r="B121" s="26">
        <v>43957.291666666664</v>
      </c>
      <c r="C121" s="22">
        <v>73.036799999999999</v>
      </c>
      <c r="D121" s="2">
        <f t="shared" si="5"/>
        <v>72.269231509805977</v>
      </c>
      <c r="E121" s="1">
        <f t="shared" si="6"/>
        <v>0.76756849019402296</v>
      </c>
      <c r="F121" s="1">
        <f t="shared" si="7"/>
        <v>0.76756849019402296</v>
      </c>
      <c r="G121" s="1">
        <f t="shared" si="8"/>
        <v>0.5891613871387319</v>
      </c>
      <c r="H121" s="5">
        <f t="shared" si="9"/>
        <v>1.0509338993411855E-2</v>
      </c>
    </row>
    <row r="122" spans="2:8">
      <c r="B122" s="26">
        <v>43958.291666666664</v>
      </c>
      <c r="C122" s="22">
        <v>73.792400000000001</v>
      </c>
      <c r="D122" s="2">
        <f t="shared" si="5"/>
        <v>73.021448630196119</v>
      </c>
      <c r="E122" s="1">
        <f t="shared" si="6"/>
        <v>0.7709513698038819</v>
      </c>
      <c r="F122" s="1">
        <f t="shared" si="7"/>
        <v>0.7709513698038819</v>
      </c>
      <c r="G122" s="1">
        <f t="shared" si="8"/>
        <v>0.59436601460248184</v>
      </c>
      <c r="H122" s="5">
        <f t="shared" si="9"/>
        <v>1.0447571427462474E-2</v>
      </c>
    </row>
    <row r="123" spans="2:8">
      <c r="B123" s="26">
        <v>43959.291666666664</v>
      </c>
      <c r="C123" s="22">
        <v>75.548699999999997</v>
      </c>
      <c r="D123" s="2">
        <f t="shared" si="5"/>
        <v>73.776980972603923</v>
      </c>
      <c r="E123" s="1">
        <f t="shared" si="6"/>
        <v>1.7717190273960739</v>
      </c>
      <c r="F123" s="1">
        <f t="shared" si="7"/>
        <v>1.7717190273960739</v>
      </c>
      <c r="G123" s="1">
        <f t="shared" si="8"/>
        <v>3.1389883120372901</v>
      </c>
      <c r="H123" s="5">
        <f t="shared" si="9"/>
        <v>2.3451350286584335E-2</v>
      </c>
    </row>
    <row r="124" spans="2:8">
      <c r="B124" s="26">
        <v>43962.291666666664</v>
      </c>
      <c r="C124" s="22">
        <v>76.737499999999997</v>
      </c>
      <c r="D124" s="2">
        <f t="shared" si="5"/>
        <v>75.513265619452071</v>
      </c>
      <c r="E124" s="1">
        <f t="shared" si="6"/>
        <v>1.2242343805479265</v>
      </c>
      <c r="F124" s="1">
        <f t="shared" si="7"/>
        <v>1.2242343805479265</v>
      </c>
      <c r="G124" s="1">
        <f t="shared" si="8"/>
        <v>1.4987498185155654</v>
      </c>
      <c r="H124" s="5">
        <f t="shared" si="9"/>
        <v>1.5953534849948547E-2</v>
      </c>
    </row>
    <row r="125" spans="2:8">
      <c r="B125" s="26">
        <v>43963.291666666664</v>
      </c>
      <c r="C125" s="22">
        <v>75.860600000000005</v>
      </c>
      <c r="D125" s="2">
        <f t="shared" si="5"/>
        <v>76.713015312389032</v>
      </c>
      <c r="E125" s="1">
        <f t="shared" si="6"/>
        <v>-0.85241531238902724</v>
      </c>
      <c r="F125" s="1">
        <f t="shared" si="7"/>
        <v>0.85241531238902724</v>
      </c>
      <c r="G125" s="1">
        <f t="shared" si="8"/>
        <v>0.72661186479528284</v>
      </c>
      <c r="H125" s="5">
        <f t="shared" si="9"/>
        <v>1.1236601244770371E-2</v>
      </c>
    </row>
    <row r="126" spans="2:8">
      <c r="B126" s="26">
        <v>43964.291666666664</v>
      </c>
      <c r="C126" s="22">
        <v>74.944599999999994</v>
      </c>
      <c r="D126" s="2">
        <f t="shared" si="5"/>
        <v>75.877648306247792</v>
      </c>
      <c r="E126" s="1">
        <f t="shared" si="6"/>
        <v>-0.93304830624779811</v>
      </c>
      <c r="F126" s="1">
        <f t="shared" si="7"/>
        <v>0.93304830624779811</v>
      </c>
      <c r="G126" s="1">
        <f t="shared" si="8"/>
        <v>0.87057914179188489</v>
      </c>
      <c r="H126" s="5">
        <f t="shared" si="9"/>
        <v>1.2449840365387209E-2</v>
      </c>
    </row>
    <row r="127" spans="2:8">
      <c r="B127" s="26">
        <v>43965.291666666664</v>
      </c>
      <c r="C127" s="22">
        <v>75.405000000000001</v>
      </c>
      <c r="D127" s="2">
        <f t="shared" si="5"/>
        <v>74.963260966124949</v>
      </c>
      <c r="E127" s="1">
        <f t="shared" si="6"/>
        <v>0.4417390338750522</v>
      </c>
      <c r="F127" s="1">
        <f t="shared" si="7"/>
        <v>0.4417390338750522</v>
      </c>
      <c r="G127" s="1">
        <f t="shared" si="8"/>
        <v>0.19513337404886452</v>
      </c>
      <c r="H127" s="5">
        <f t="shared" si="9"/>
        <v>5.8582194002394028E-3</v>
      </c>
    </row>
    <row r="128" spans="2:8">
      <c r="B128" s="26">
        <v>43966.291666666664</v>
      </c>
      <c r="C128" s="22">
        <v>74.959199999999996</v>
      </c>
      <c r="D128" s="2">
        <f t="shared" si="5"/>
        <v>75.396165219322498</v>
      </c>
      <c r="E128" s="1">
        <f t="shared" si="6"/>
        <v>-0.43696521932250221</v>
      </c>
      <c r="F128" s="1">
        <f t="shared" si="7"/>
        <v>0.43696521932250221</v>
      </c>
      <c r="G128" s="1">
        <f t="shared" si="8"/>
        <v>0.19093860289756245</v>
      </c>
      <c r="H128" s="5">
        <f t="shared" si="9"/>
        <v>5.8293741038125037E-3</v>
      </c>
    </row>
    <row r="129" spans="2:8">
      <c r="B129" s="26">
        <v>43969.291666666664</v>
      </c>
      <c r="C129" s="22">
        <v>76.725399999999993</v>
      </c>
      <c r="D129" s="2">
        <f t="shared" si="5"/>
        <v>74.967939304386448</v>
      </c>
      <c r="E129" s="1">
        <f t="shared" si="6"/>
        <v>1.7574606956135455</v>
      </c>
      <c r="F129" s="1">
        <f t="shared" si="7"/>
        <v>1.7574606956135455</v>
      </c>
      <c r="G129" s="1">
        <f t="shared" si="8"/>
        <v>3.088668096626447</v>
      </c>
      <c r="H129" s="5">
        <f t="shared" si="9"/>
        <v>2.2905852502737627E-2</v>
      </c>
    </row>
    <row r="130" spans="2:8">
      <c r="B130" s="26">
        <v>43970.291666666664</v>
      </c>
      <c r="C130" s="22">
        <v>76.281999999999996</v>
      </c>
      <c r="D130" s="2">
        <f t="shared" si="5"/>
        <v>76.690250786087717</v>
      </c>
      <c r="E130" s="1">
        <f t="shared" si="6"/>
        <v>-0.40825078608772003</v>
      </c>
      <c r="F130" s="1">
        <f t="shared" si="7"/>
        <v>0.40825078608772003</v>
      </c>
      <c r="G130" s="1">
        <f t="shared" si="8"/>
        <v>0.16666870434124134</v>
      </c>
      <c r="H130" s="5">
        <f t="shared" si="9"/>
        <v>5.3518626424021399E-3</v>
      </c>
    </row>
    <row r="131" spans="2:8">
      <c r="B131" s="26">
        <v>43971.291666666664</v>
      </c>
      <c r="C131" s="22">
        <v>77.765600000000006</v>
      </c>
      <c r="D131" s="2">
        <f t="shared" si="5"/>
        <v>76.290165015721755</v>
      </c>
      <c r="E131" s="1">
        <f t="shared" si="6"/>
        <v>1.4754349842782517</v>
      </c>
      <c r="F131" s="1">
        <f t="shared" si="7"/>
        <v>1.4754349842782517</v>
      </c>
      <c r="G131" s="1">
        <f t="shared" si="8"/>
        <v>2.1769083928321646</v>
      </c>
      <c r="H131" s="5">
        <f t="shared" si="9"/>
        <v>1.897284897535995E-2</v>
      </c>
    </row>
    <row r="132" spans="2:8">
      <c r="B132" s="26">
        <v>43972.291666666664</v>
      </c>
      <c r="C132" s="22">
        <v>77.1858</v>
      </c>
      <c r="D132" s="2">
        <f t="shared" ref="D132:D195" si="10">alpha*C131+(1-alpha)*D131</f>
        <v>77.736091300314442</v>
      </c>
      <c r="E132" s="1">
        <f t="shared" ref="E132:E195" si="11">C132-D132</f>
        <v>-0.5502913003144414</v>
      </c>
      <c r="F132" s="1">
        <f t="shared" ref="F132:F195" si="12">ABS(E132)</f>
        <v>0.5502913003144414</v>
      </c>
      <c r="G132" s="1">
        <f t="shared" ref="G132:G195" si="13">E132^2</f>
        <v>0.30282051520175873</v>
      </c>
      <c r="H132" s="5">
        <f t="shared" ref="H132:H195" si="14">F132/C132</f>
        <v>7.1294370248729871E-3</v>
      </c>
    </row>
    <row r="133" spans="2:8">
      <c r="B133" s="26">
        <v>43973.291666666664</v>
      </c>
      <c r="C133" s="22">
        <v>77.682699999999997</v>
      </c>
      <c r="D133" s="2">
        <f t="shared" si="10"/>
        <v>77.196805826006283</v>
      </c>
      <c r="E133" s="1">
        <f t="shared" si="11"/>
        <v>0.48589417399371371</v>
      </c>
      <c r="F133" s="1">
        <f t="shared" si="12"/>
        <v>0.48589417399371371</v>
      </c>
      <c r="G133" s="1">
        <f t="shared" si="13"/>
        <v>0.23609314832103334</v>
      </c>
      <c r="H133" s="5">
        <f t="shared" si="14"/>
        <v>6.2548569243050731E-3</v>
      </c>
    </row>
    <row r="134" spans="2:8">
      <c r="B134" s="26">
        <v>43977.291666666664</v>
      </c>
      <c r="C134" s="22">
        <v>77.156499999999994</v>
      </c>
      <c r="D134" s="2">
        <f t="shared" si="10"/>
        <v>77.672982116520132</v>
      </c>
      <c r="E134" s="1">
        <f t="shared" si="11"/>
        <v>-0.51648211652013742</v>
      </c>
      <c r="F134" s="1">
        <f t="shared" si="12"/>
        <v>0.51648211652013742</v>
      </c>
      <c r="G134" s="1">
        <f t="shared" si="13"/>
        <v>0.26675377668512079</v>
      </c>
      <c r="H134" s="5">
        <f t="shared" si="14"/>
        <v>6.6939547091967293E-3</v>
      </c>
    </row>
    <row r="135" spans="2:8">
      <c r="B135" s="26">
        <v>43978.291666666664</v>
      </c>
      <c r="C135" s="22">
        <v>77.492699999999999</v>
      </c>
      <c r="D135" s="2">
        <f t="shared" si="10"/>
        <v>77.166829642330399</v>
      </c>
      <c r="E135" s="1">
        <f t="shared" si="11"/>
        <v>0.32587035766960071</v>
      </c>
      <c r="F135" s="1">
        <f t="shared" si="12"/>
        <v>0.32587035766960071</v>
      </c>
      <c r="G135" s="1">
        <f t="shared" si="13"/>
        <v>0.1061914900077135</v>
      </c>
      <c r="H135" s="5">
        <f t="shared" si="14"/>
        <v>4.205174908986275E-3</v>
      </c>
    </row>
    <row r="136" spans="2:8">
      <c r="B136" s="26">
        <v>43979.291666666664</v>
      </c>
      <c r="C136" s="22">
        <v>77.526799999999994</v>
      </c>
      <c r="D136" s="2">
        <f t="shared" si="10"/>
        <v>77.486182592846617</v>
      </c>
      <c r="E136" s="1">
        <f t="shared" si="11"/>
        <v>4.0617407153376917E-2</v>
      </c>
      <c r="F136" s="1">
        <f t="shared" si="12"/>
        <v>4.0617407153376917E-2</v>
      </c>
      <c r="G136" s="1">
        <f t="shared" si="13"/>
        <v>1.6497737638631943E-3</v>
      </c>
      <c r="H136" s="5">
        <f t="shared" si="14"/>
        <v>5.2391440319188873E-4</v>
      </c>
    </row>
    <row r="137" spans="2:8">
      <c r="B137" s="26">
        <v>43980.291666666664</v>
      </c>
      <c r="C137" s="22">
        <v>77.451300000000003</v>
      </c>
      <c r="D137" s="2">
        <f t="shared" si="10"/>
        <v>77.525987651856923</v>
      </c>
      <c r="E137" s="1">
        <f t="shared" si="11"/>
        <v>-7.4687651856919501E-2</v>
      </c>
      <c r="F137" s="1">
        <f t="shared" si="12"/>
        <v>7.4687651856919501E-2</v>
      </c>
      <c r="G137" s="1">
        <f t="shared" si="13"/>
        <v>5.5782453399004107E-3</v>
      </c>
      <c r="H137" s="5">
        <f t="shared" si="14"/>
        <v>9.6431760160151602E-4</v>
      </c>
    </row>
    <row r="138" spans="2:8">
      <c r="B138" s="26">
        <v>43983.291666666664</v>
      </c>
      <c r="C138" s="22">
        <v>78.403800000000004</v>
      </c>
      <c r="D138" s="2">
        <f t="shared" si="10"/>
        <v>77.452793753037142</v>
      </c>
      <c r="E138" s="1">
        <f t="shared" si="11"/>
        <v>0.95100624696286218</v>
      </c>
      <c r="F138" s="1">
        <f t="shared" si="12"/>
        <v>0.95100624696286218</v>
      </c>
      <c r="G138" s="1">
        <f t="shared" si="13"/>
        <v>0.90441288176238843</v>
      </c>
      <c r="H138" s="5">
        <f t="shared" si="14"/>
        <v>1.2129593807479511E-2</v>
      </c>
    </row>
    <row r="139" spans="2:8">
      <c r="B139" s="26">
        <v>43984.291666666664</v>
      </c>
      <c r="C139" s="22">
        <v>78.766800000000003</v>
      </c>
      <c r="D139" s="2">
        <f t="shared" si="10"/>
        <v>78.384779875060744</v>
      </c>
      <c r="E139" s="1">
        <f t="shared" si="11"/>
        <v>0.38202012493925963</v>
      </c>
      <c r="F139" s="1">
        <f t="shared" si="12"/>
        <v>0.38202012493925963</v>
      </c>
      <c r="G139" s="1">
        <f t="shared" si="13"/>
        <v>0.14593937585860753</v>
      </c>
      <c r="H139" s="5">
        <f t="shared" si="14"/>
        <v>4.8500145358102605E-3</v>
      </c>
    </row>
    <row r="140" spans="2:8">
      <c r="B140" s="26">
        <v>43985.291666666664</v>
      </c>
      <c r="C140" s="22">
        <v>79.200400000000002</v>
      </c>
      <c r="D140" s="2">
        <f t="shared" si="10"/>
        <v>78.75915959750121</v>
      </c>
      <c r="E140" s="1">
        <f t="shared" si="11"/>
        <v>0.44124040249879215</v>
      </c>
      <c r="F140" s="1">
        <f t="shared" si="12"/>
        <v>0.44124040249879215</v>
      </c>
      <c r="G140" s="1">
        <f t="shared" si="13"/>
        <v>0.1946930927972961</v>
      </c>
      <c r="H140" s="5">
        <f t="shared" si="14"/>
        <v>5.5711890659490629E-3</v>
      </c>
    </row>
    <row r="141" spans="2:8">
      <c r="B141" s="26">
        <v>43986.291666666664</v>
      </c>
      <c r="C141" s="22">
        <v>78.518299999999996</v>
      </c>
      <c r="D141" s="2">
        <f t="shared" si="10"/>
        <v>79.191575191950037</v>
      </c>
      <c r="E141" s="1">
        <f t="shared" si="11"/>
        <v>-0.67327519195004015</v>
      </c>
      <c r="F141" s="1">
        <f t="shared" si="12"/>
        <v>0.67327519195004015</v>
      </c>
      <c r="G141" s="1">
        <f t="shared" si="13"/>
        <v>0.45329948409536341</v>
      </c>
      <c r="H141" s="5">
        <f t="shared" si="14"/>
        <v>8.5747550819368253E-3</v>
      </c>
    </row>
    <row r="142" spans="2:8">
      <c r="B142" s="26">
        <v>43987.291666666664</v>
      </c>
      <c r="C142" s="22">
        <v>80.754599999999996</v>
      </c>
      <c r="D142" s="2">
        <f t="shared" si="10"/>
        <v>78.531765503838997</v>
      </c>
      <c r="E142" s="1">
        <f t="shared" si="11"/>
        <v>2.2228344961609992</v>
      </c>
      <c r="F142" s="1">
        <f t="shared" si="12"/>
        <v>2.2228344961609992</v>
      </c>
      <c r="G142" s="1">
        <f t="shared" si="13"/>
        <v>4.9409931973233228</v>
      </c>
      <c r="H142" s="5">
        <f t="shared" si="14"/>
        <v>2.7525794148704832E-2</v>
      </c>
    </row>
    <row r="143" spans="2:8">
      <c r="B143" s="26">
        <v>43990.291666666664</v>
      </c>
      <c r="C143" s="22">
        <v>81.231999999999999</v>
      </c>
      <c r="D143" s="2">
        <f t="shared" si="10"/>
        <v>80.710143310076774</v>
      </c>
      <c r="E143" s="1">
        <f t="shared" si="11"/>
        <v>0.52185668992322576</v>
      </c>
      <c r="F143" s="1">
        <f t="shared" si="12"/>
        <v>0.52185668992322576</v>
      </c>
      <c r="G143" s="1">
        <f t="shared" si="13"/>
        <v>0.27233440481762577</v>
      </c>
      <c r="H143" s="5">
        <f t="shared" si="14"/>
        <v>6.4242747922398291E-3</v>
      </c>
    </row>
    <row r="144" spans="2:8">
      <c r="B144" s="26">
        <v>43991.291666666664</v>
      </c>
      <c r="C144" s="22">
        <v>83.797200000000004</v>
      </c>
      <c r="D144" s="2">
        <f t="shared" si="10"/>
        <v>81.221562866201538</v>
      </c>
      <c r="E144" s="1">
        <f t="shared" si="11"/>
        <v>2.575637133798466</v>
      </c>
      <c r="F144" s="1">
        <f t="shared" si="12"/>
        <v>2.575637133798466</v>
      </c>
      <c r="G144" s="1">
        <f t="shared" si="13"/>
        <v>6.6339066450015771</v>
      </c>
      <c r="H144" s="5">
        <f t="shared" si="14"/>
        <v>3.073655365332572E-2</v>
      </c>
    </row>
    <row r="145" spans="2:8">
      <c r="B145" s="26">
        <v>43992.291666666664</v>
      </c>
      <c r="C145" s="22">
        <v>85.953000000000003</v>
      </c>
      <c r="D145" s="2">
        <f t="shared" si="10"/>
        <v>83.745687257324036</v>
      </c>
      <c r="E145" s="1">
        <f t="shared" si="11"/>
        <v>2.2073127426759669</v>
      </c>
      <c r="F145" s="1">
        <f t="shared" si="12"/>
        <v>2.2073127426759669</v>
      </c>
      <c r="G145" s="1">
        <f t="shared" si="13"/>
        <v>4.8722295439796994</v>
      </c>
      <c r="H145" s="5">
        <f t="shared" si="14"/>
        <v>2.5680461911462855E-2</v>
      </c>
    </row>
    <row r="146" spans="2:8">
      <c r="B146" s="26">
        <v>43993.291666666664</v>
      </c>
      <c r="C146" s="22">
        <v>81.826400000000007</v>
      </c>
      <c r="D146" s="2">
        <f t="shared" si="10"/>
        <v>85.908853745146487</v>
      </c>
      <c r="E146" s="1">
        <f t="shared" si="11"/>
        <v>-4.0824537451464806</v>
      </c>
      <c r="F146" s="1">
        <f t="shared" si="12"/>
        <v>4.0824537451464806</v>
      </c>
      <c r="G146" s="1">
        <f t="shared" si="13"/>
        <v>16.666428581260526</v>
      </c>
      <c r="H146" s="5">
        <f t="shared" si="14"/>
        <v>4.9891645546504312E-2</v>
      </c>
    </row>
    <row r="147" spans="2:8">
      <c r="B147" s="26">
        <v>43994.291666666664</v>
      </c>
      <c r="C147" s="22">
        <v>82.532799999999995</v>
      </c>
      <c r="D147" s="2">
        <f t="shared" si="10"/>
        <v>81.908049074902934</v>
      </c>
      <c r="E147" s="1">
        <f t="shared" si="11"/>
        <v>0.62475092509706087</v>
      </c>
      <c r="F147" s="1">
        <f t="shared" si="12"/>
        <v>0.62475092509706087</v>
      </c>
      <c r="G147" s="1">
        <f t="shared" si="13"/>
        <v>0.39031371840963336</v>
      </c>
      <c r="H147" s="5">
        <f t="shared" si="14"/>
        <v>7.5697289453049077E-3</v>
      </c>
    </row>
    <row r="148" spans="2:8">
      <c r="B148" s="26">
        <v>43997.291666666664</v>
      </c>
      <c r="C148" s="22">
        <v>83.553600000000003</v>
      </c>
      <c r="D148" s="2">
        <f t="shared" si="10"/>
        <v>82.520304981498057</v>
      </c>
      <c r="E148" s="1">
        <f t="shared" si="11"/>
        <v>1.0332950185019456</v>
      </c>
      <c r="F148" s="1">
        <f t="shared" si="12"/>
        <v>1.0332950185019456</v>
      </c>
      <c r="G148" s="1">
        <f t="shared" si="13"/>
        <v>1.0676985952609361</v>
      </c>
      <c r="H148" s="5">
        <f t="shared" si="14"/>
        <v>1.2366852158398268E-2</v>
      </c>
    </row>
    <row r="149" spans="2:8">
      <c r="B149" s="26">
        <v>43998.291666666664</v>
      </c>
      <c r="C149" s="22">
        <v>85.767899999999997</v>
      </c>
      <c r="D149" s="2">
        <f t="shared" si="10"/>
        <v>83.532934099629969</v>
      </c>
      <c r="E149" s="1">
        <f t="shared" si="11"/>
        <v>2.2349659003700282</v>
      </c>
      <c r="F149" s="1">
        <f t="shared" si="12"/>
        <v>2.2349659003700282</v>
      </c>
      <c r="G149" s="1">
        <f t="shared" si="13"/>
        <v>4.9950725758168106</v>
      </c>
      <c r="H149" s="5">
        <f t="shared" si="14"/>
        <v>2.6058302702643161E-2</v>
      </c>
    </row>
    <row r="150" spans="2:8">
      <c r="B150" s="26">
        <v>43999.291666666664</v>
      </c>
      <c r="C150" s="22">
        <v>85.648600000000002</v>
      </c>
      <c r="D150" s="2">
        <f t="shared" si="10"/>
        <v>85.723200681992608</v>
      </c>
      <c r="E150" s="1">
        <f t="shared" si="11"/>
        <v>-7.460068199260661E-2</v>
      </c>
      <c r="F150" s="1">
        <f t="shared" si="12"/>
        <v>7.460068199260661E-2</v>
      </c>
      <c r="G150" s="1">
        <f t="shared" si="13"/>
        <v>5.56526175376202E-3</v>
      </c>
      <c r="H150" s="5">
        <f t="shared" si="14"/>
        <v>8.7100877297009651E-4</v>
      </c>
    </row>
    <row r="151" spans="2:8">
      <c r="B151" s="26">
        <v>44000.291666666664</v>
      </c>
      <c r="C151" s="22">
        <v>85.682699999999997</v>
      </c>
      <c r="D151" s="2">
        <f t="shared" si="10"/>
        <v>85.650092013639849</v>
      </c>
      <c r="E151" s="1">
        <f t="shared" si="11"/>
        <v>3.2607986360147834E-2</v>
      </c>
      <c r="F151" s="1">
        <f t="shared" si="12"/>
        <v>3.2607986360147834E-2</v>
      </c>
      <c r="G151" s="1">
        <f t="shared" si="13"/>
        <v>1.0632807744635872E-3</v>
      </c>
      <c r="H151" s="5">
        <f t="shared" si="14"/>
        <v>3.8056674638109949E-4</v>
      </c>
    </row>
    <row r="152" spans="2:8">
      <c r="B152" s="26">
        <v>44001.291666666664</v>
      </c>
      <c r="C152" s="22">
        <v>85.192999999999998</v>
      </c>
      <c r="D152" s="2">
        <f t="shared" si="10"/>
        <v>85.682047840272787</v>
      </c>
      <c r="E152" s="1">
        <f t="shared" si="11"/>
        <v>-0.48904784027278936</v>
      </c>
      <c r="F152" s="1">
        <f t="shared" si="12"/>
        <v>0.48904784027278936</v>
      </c>
      <c r="G152" s="1">
        <f t="shared" si="13"/>
        <v>0.2391677900754797</v>
      </c>
      <c r="H152" s="5">
        <f t="shared" si="14"/>
        <v>5.740469760106926E-3</v>
      </c>
    </row>
    <row r="153" spans="2:8">
      <c r="B153" s="26">
        <v>44004.291666666664</v>
      </c>
      <c r="C153" s="22">
        <v>87.421999999999997</v>
      </c>
      <c r="D153" s="2">
        <f t="shared" si="10"/>
        <v>85.202780956805455</v>
      </c>
      <c r="E153" s="1">
        <f t="shared" si="11"/>
        <v>2.219219043194542</v>
      </c>
      <c r="F153" s="1">
        <f t="shared" si="12"/>
        <v>2.219219043194542</v>
      </c>
      <c r="G153" s="1">
        <f t="shared" si="13"/>
        <v>4.9249331616772984</v>
      </c>
      <c r="H153" s="5">
        <f t="shared" si="14"/>
        <v>2.538513238309055E-2</v>
      </c>
    </row>
    <row r="154" spans="2:8">
      <c r="B154" s="26">
        <v>44005.291666666664</v>
      </c>
      <c r="C154" s="22">
        <v>89.287999999999997</v>
      </c>
      <c r="D154" s="2">
        <f t="shared" si="10"/>
        <v>87.377615619136108</v>
      </c>
      <c r="E154" s="1">
        <f t="shared" si="11"/>
        <v>1.9103843808638885</v>
      </c>
      <c r="F154" s="1">
        <f t="shared" si="12"/>
        <v>1.9103843808638885</v>
      </c>
      <c r="G154" s="1">
        <f t="shared" si="13"/>
        <v>3.6495684826487027</v>
      </c>
      <c r="H154" s="5">
        <f t="shared" si="14"/>
        <v>2.1395757334287793E-2</v>
      </c>
    </row>
    <row r="155" spans="2:8">
      <c r="B155" s="26">
        <v>44006.291666666664</v>
      </c>
      <c r="C155" s="22">
        <v>87.7119</v>
      </c>
      <c r="D155" s="2">
        <f t="shared" si="10"/>
        <v>89.249792312382723</v>
      </c>
      <c r="E155" s="1">
        <f t="shared" si="11"/>
        <v>-1.5378923123827235</v>
      </c>
      <c r="F155" s="1">
        <f t="shared" si="12"/>
        <v>1.5378923123827235</v>
      </c>
      <c r="G155" s="1">
        <f t="shared" si="13"/>
        <v>2.3651127644858803</v>
      </c>
      <c r="H155" s="5">
        <f t="shared" si="14"/>
        <v>1.7533451132431557E-2</v>
      </c>
    </row>
    <row r="156" spans="2:8">
      <c r="B156" s="26">
        <v>44007.291666666664</v>
      </c>
      <c r="C156" s="22">
        <v>88.876300000000001</v>
      </c>
      <c r="D156" s="2">
        <f t="shared" si="10"/>
        <v>87.742657846247653</v>
      </c>
      <c r="E156" s="1">
        <f t="shared" si="11"/>
        <v>1.1336421537523478</v>
      </c>
      <c r="F156" s="1">
        <f t="shared" si="12"/>
        <v>1.1336421537523478</v>
      </c>
      <c r="G156" s="1">
        <f t="shared" si="13"/>
        <v>1.2851445327642617</v>
      </c>
      <c r="H156" s="5">
        <f t="shared" si="14"/>
        <v>1.2755280696342531E-2</v>
      </c>
    </row>
    <row r="157" spans="2:8">
      <c r="B157" s="26">
        <v>44008.291666666664</v>
      </c>
      <c r="C157" s="22">
        <v>86.145499999999998</v>
      </c>
      <c r="D157" s="2">
        <f t="shared" si="10"/>
        <v>88.853627156924958</v>
      </c>
      <c r="E157" s="1">
        <f t="shared" si="11"/>
        <v>-2.7081271569249594</v>
      </c>
      <c r="F157" s="1">
        <f t="shared" si="12"/>
        <v>2.7081271569249594</v>
      </c>
      <c r="G157" s="1">
        <f t="shared" si="13"/>
        <v>7.333952698074464</v>
      </c>
      <c r="H157" s="5">
        <f t="shared" si="14"/>
        <v>3.1436664212581733E-2</v>
      </c>
    </row>
    <row r="158" spans="2:8">
      <c r="B158" s="26">
        <v>44011.291666666664</v>
      </c>
      <c r="C158" s="22">
        <v>88.130899999999997</v>
      </c>
      <c r="D158" s="2">
        <f t="shared" si="10"/>
        <v>86.199662543138501</v>
      </c>
      <c r="E158" s="1">
        <f t="shared" si="11"/>
        <v>1.9312374568614956</v>
      </c>
      <c r="F158" s="1">
        <f t="shared" si="12"/>
        <v>1.9312374568614956</v>
      </c>
      <c r="G158" s="1">
        <f t="shared" si="13"/>
        <v>3.729678114784857</v>
      </c>
      <c r="H158" s="5">
        <f t="shared" si="14"/>
        <v>2.191328418138809E-2</v>
      </c>
    </row>
    <row r="159" spans="2:8">
      <c r="B159" s="26">
        <v>44012.291666666664</v>
      </c>
      <c r="C159" s="22">
        <v>88.866600000000005</v>
      </c>
      <c r="D159" s="2">
        <f t="shared" si="10"/>
        <v>88.09227525086277</v>
      </c>
      <c r="E159" s="1">
        <f t="shared" si="11"/>
        <v>0.77432474913723581</v>
      </c>
      <c r="F159" s="1">
        <f t="shared" si="12"/>
        <v>0.77432474913723581</v>
      </c>
      <c r="G159" s="1">
        <f t="shared" si="13"/>
        <v>0.59957881712644312</v>
      </c>
      <c r="H159" s="5">
        <f t="shared" si="14"/>
        <v>8.7133382973719684E-3</v>
      </c>
    </row>
    <row r="160" spans="2:8">
      <c r="B160" s="26">
        <v>44013.291666666664</v>
      </c>
      <c r="C160" s="22">
        <v>88.698499999999996</v>
      </c>
      <c r="D160" s="2">
        <f t="shared" si="10"/>
        <v>88.851113505017267</v>
      </c>
      <c r="E160" s="1">
        <f t="shared" si="11"/>
        <v>-0.15261350501727122</v>
      </c>
      <c r="F160" s="1">
        <f t="shared" si="12"/>
        <v>0.15261350501727122</v>
      </c>
      <c r="G160" s="1">
        <f t="shared" si="13"/>
        <v>2.3290881913656667E-2</v>
      </c>
      <c r="H160" s="5">
        <f t="shared" si="14"/>
        <v>1.720587214183681E-3</v>
      </c>
    </row>
    <row r="161" spans="2:8">
      <c r="B161" s="26">
        <v>44014.291666666664</v>
      </c>
      <c r="C161" s="22">
        <v>88.698499999999996</v>
      </c>
      <c r="D161" s="2">
        <f t="shared" si="10"/>
        <v>88.701552270100336</v>
      </c>
      <c r="E161" s="1">
        <f t="shared" si="11"/>
        <v>-3.0522701003405928E-3</v>
      </c>
      <c r="F161" s="1">
        <f t="shared" si="12"/>
        <v>3.0522701003405928E-3</v>
      </c>
      <c r="G161" s="1">
        <f t="shared" si="13"/>
        <v>9.3163527654331726E-6</v>
      </c>
      <c r="H161" s="5">
        <f t="shared" si="14"/>
        <v>3.4411744283619145E-5</v>
      </c>
    </row>
    <row r="162" spans="2:8">
      <c r="B162" s="26">
        <v>44018.291666666664</v>
      </c>
      <c r="C162" s="22">
        <v>91.071200000000005</v>
      </c>
      <c r="D162" s="2">
        <f t="shared" si="10"/>
        <v>88.698561045402002</v>
      </c>
      <c r="E162" s="1">
        <f t="shared" si="11"/>
        <v>2.3726389545980027</v>
      </c>
      <c r="F162" s="1">
        <f t="shared" si="12"/>
        <v>2.3726389545980027</v>
      </c>
      <c r="G162" s="1">
        <f t="shared" si="13"/>
        <v>5.6294156088759033</v>
      </c>
      <c r="H162" s="5">
        <f t="shared" si="14"/>
        <v>2.6052571554981186E-2</v>
      </c>
    </row>
    <row r="163" spans="2:8">
      <c r="B163" s="26">
        <v>44019.291666666664</v>
      </c>
      <c r="C163" s="22">
        <v>90.788600000000002</v>
      </c>
      <c r="D163" s="2">
        <f t="shared" si="10"/>
        <v>91.023747220908035</v>
      </c>
      <c r="E163" s="1">
        <f t="shared" si="11"/>
        <v>-0.23514722090803275</v>
      </c>
      <c r="F163" s="1">
        <f t="shared" si="12"/>
        <v>0.23514722090803275</v>
      </c>
      <c r="G163" s="1">
        <f t="shared" si="13"/>
        <v>5.5294215500771154E-2</v>
      </c>
      <c r="H163" s="5">
        <f t="shared" si="14"/>
        <v>2.5900522852872802E-3</v>
      </c>
    </row>
    <row r="164" spans="2:8">
      <c r="B164" s="26">
        <v>44020.291666666664</v>
      </c>
      <c r="C164" s="22">
        <v>92.903099999999995</v>
      </c>
      <c r="D164" s="2">
        <f t="shared" si="10"/>
        <v>90.793302944418173</v>
      </c>
      <c r="E164" s="1">
        <f t="shared" si="11"/>
        <v>2.1097970555818222</v>
      </c>
      <c r="F164" s="1">
        <f t="shared" si="12"/>
        <v>2.1097970555818222</v>
      </c>
      <c r="G164" s="1">
        <f t="shared" si="13"/>
        <v>4.4512436157417268</v>
      </c>
      <c r="H164" s="5">
        <f t="shared" si="14"/>
        <v>2.2709651837041201E-2</v>
      </c>
    </row>
    <row r="165" spans="2:8">
      <c r="B165" s="26">
        <v>44021.291666666664</v>
      </c>
      <c r="C165" s="22">
        <v>93.302599999999998</v>
      </c>
      <c r="D165" s="2">
        <f t="shared" si="10"/>
        <v>92.860904058888352</v>
      </c>
      <c r="E165" s="1">
        <f t="shared" si="11"/>
        <v>0.44169594111164656</v>
      </c>
      <c r="F165" s="1">
        <f t="shared" si="12"/>
        <v>0.44169594111164656</v>
      </c>
      <c r="G165" s="1">
        <f t="shared" si="13"/>
        <v>0.19509530439450315</v>
      </c>
      <c r="H165" s="5">
        <f t="shared" si="14"/>
        <v>4.7340153555382866E-3</v>
      </c>
    </row>
    <row r="166" spans="2:8">
      <c r="B166" s="26">
        <v>44022.291666666664</v>
      </c>
      <c r="C166" s="22">
        <v>93.465800000000002</v>
      </c>
      <c r="D166" s="2">
        <f t="shared" si="10"/>
        <v>93.293766081177765</v>
      </c>
      <c r="E166" s="1">
        <f t="shared" si="11"/>
        <v>0.17203391882223684</v>
      </c>
      <c r="F166" s="1">
        <f t="shared" si="12"/>
        <v>0.17203391882223684</v>
      </c>
      <c r="G166" s="1">
        <f t="shared" si="13"/>
        <v>2.9595669225335977E-2</v>
      </c>
      <c r="H166" s="5">
        <f t="shared" si="14"/>
        <v>1.8406082098718123E-3</v>
      </c>
    </row>
    <row r="167" spans="2:8">
      <c r="B167" s="26">
        <v>44025.291666666664</v>
      </c>
      <c r="C167" s="22">
        <v>93.034599999999998</v>
      </c>
      <c r="D167" s="2">
        <f t="shared" si="10"/>
        <v>93.462359321623566</v>
      </c>
      <c r="E167" s="1">
        <f t="shared" si="11"/>
        <v>-0.42775932162356867</v>
      </c>
      <c r="F167" s="1">
        <f t="shared" si="12"/>
        <v>0.42775932162356867</v>
      </c>
      <c r="G167" s="1">
        <f t="shared" si="13"/>
        <v>0.18297803723585565</v>
      </c>
      <c r="H167" s="5">
        <f t="shared" si="14"/>
        <v>4.597851999402036E-3</v>
      </c>
    </row>
    <row r="168" spans="2:8">
      <c r="B168" s="26">
        <v>44026.291666666664</v>
      </c>
      <c r="C168" s="22">
        <v>94.574200000000005</v>
      </c>
      <c r="D168" s="2">
        <f t="shared" si="10"/>
        <v>93.043155186432472</v>
      </c>
      <c r="E168" s="1">
        <f t="shared" si="11"/>
        <v>1.531044813567533</v>
      </c>
      <c r="F168" s="1">
        <f t="shared" si="12"/>
        <v>1.531044813567533</v>
      </c>
      <c r="G168" s="1">
        <f t="shared" si="13"/>
        <v>2.3440982211520418</v>
      </c>
      <c r="H168" s="5">
        <f t="shared" si="14"/>
        <v>1.6188821196135236E-2</v>
      </c>
    </row>
    <row r="169" spans="2:8">
      <c r="B169" s="26">
        <v>44027.291666666664</v>
      </c>
      <c r="C169" s="22">
        <v>95.224599999999995</v>
      </c>
      <c r="D169" s="2">
        <f t="shared" si="10"/>
        <v>94.543579103728646</v>
      </c>
      <c r="E169" s="1">
        <f t="shared" si="11"/>
        <v>0.68102089627134887</v>
      </c>
      <c r="F169" s="1">
        <f t="shared" si="12"/>
        <v>0.68102089627134887</v>
      </c>
      <c r="G169" s="1">
        <f t="shared" si="13"/>
        <v>0.46378946115823133</v>
      </c>
      <c r="H169" s="5">
        <f t="shared" si="14"/>
        <v>7.1517328113885371E-3</v>
      </c>
    </row>
    <row r="170" spans="2:8">
      <c r="B170" s="26">
        <v>44028.291666666664</v>
      </c>
      <c r="C170" s="22">
        <v>94.052899999999994</v>
      </c>
      <c r="D170" s="2">
        <f t="shared" si="10"/>
        <v>95.210979582074572</v>
      </c>
      <c r="E170" s="1">
        <f t="shared" si="11"/>
        <v>-1.1580795820745777</v>
      </c>
      <c r="F170" s="1">
        <f t="shared" si="12"/>
        <v>1.1580795820745777</v>
      </c>
      <c r="G170" s="1">
        <f t="shared" si="13"/>
        <v>1.3411483184180286</v>
      </c>
      <c r="H170" s="5">
        <f t="shared" si="14"/>
        <v>1.2313066179507254E-2</v>
      </c>
    </row>
    <row r="171" spans="2:8">
      <c r="B171" s="26">
        <v>44029.291666666664</v>
      </c>
      <c r="C171" s="22">
        <v>93.862899999999996</v>
      </c>
      <c r="D171" s="2">
        <f t="shared" si="10"/>
        <v>94.076061591641491</v>
      </c>
      <c r="E171" s="1">
        <f t="shared" si="11"/>
        <v>-0.2131615916414944</v>
      </c>
      <c r="F171" s="1">
        <f t="shared" si="12"/>
        <v>0.2131615916414944</v>
      </c>
      <c r="G171" s="1">
        <f t="shared" si="13"/>
        <v>4.5437864151135217E-2</v>
      </c>
      <c r="H171" s="5">
        <f t="shared" si="14"/>
        <v>2.2709887681021403E-3</v>
      </c>
    </row>
    <row r="172" spans="2:8">
      <c r="B172" s="26">
        <v>44032.291666666664</v>
      </c>
      <c r="C172" s="22">
        <v>95.840900000000005</v>
      </c>
      <c r="D172" s="2">
        <f t="shared" si="10"/>
        <v>93.867163231832834</v>
      </c>
      <c r="E172" s="1">
        <f t="shared" si="11"/>
        <v>1.9737367681671714</v>
      </c>
      <c r="F172" s="1">
        <f t="shared" si="12"/>
        <v>1.9737367681671714</v>
      </c>
      <c r="G172" s="1">
        <f t="shared" si="13"/>
        <v>3.8956368300149902</v>
      </c>
      <c r="H172" s="5">
        <f t="shared" si="14"/>
        <v>2.0593888080842011E-2</v>
      </c>
    </row>
    <row r="173" spans="2:8">
      <c r="B173" s="26">
        <v>44033.291666666664</v>
      </c>
      <c r="C173" s="22">
        <v>94.518100000000004</v>
      </c>
      <c r="D173" s="2">
        <f t="shared" si="10"/>
        <v>95.801425264636663</v>
      </c>
      <c r="E173" s="1">
        <f t="shared" si="11"/>
        <v>-1.2833252646366589</v>
      </c>
      <c r="F173" s="1">
        <f t="shared" si="12"/>
        <v>1.2833252646366589</v>
      </c>
      <c r="G173" s="1">
        <f t="shared" si="13"/>
        <v>1.6469237348547505</v>
      </c>
      <c r="H173" s="5">
        <f t="shared" si="14"/>
        <v>1.3577560960669531E-2</v>
      </c>
    </row>
    <row r="174" spans="2:8">
      <c r="B174" s="26">
        <v>44034.291666666664</v>
      </c>
      <c r="C174" s="22">
        <v>94.783699999999996</v>
      </c>
      <c r="D174" s="2">
        <f t="shared" si="10"/>
        <v>94.543766505292737</v>
      </c>
      <c r="E174" s="1">
        <f t="shared" si="11"/>
        <v>0.23993349470725889</v>
      </c>
      <c r="F174" s="1">
        <f t="shared" si="12"/>
        <v>0.23993349470725889</v>
      </c>
      <c r="G174" s="1">
        <f t="shared" si="13"/>
        <v>5.7568081882438227E-2</v>
      </c>
      <c r="H174" s="5">
        <f t="shared" si="14"/>
        <v>2.5313792847004167E-3</v>
      </c>
    </row>
    <row r="175" spans="2:8">
      <c r="B175" s="26">
        <v>44035.291666666664</v>
      </c>
      <c r="C175" s="22">
        <v>90.469499999999996</v>
      </c>
      <c r="D175" s="2">
        <f t="shared" si="10"/>
        <v>94.778901330105853</v>
      </c>
      <c r="E175" s="1">
        <f t="shared" si="11"/>
        <v>-4.3094013301058567</v>
      </c>
      <c r="F175" s="1">
        <f t="shared" si="12"/>
        <v>4.3094013301058567</v>
      </c>
      <c r="G175" s="1">
        <f t="shared" si="13"/>
        <v>18.570939823918128</v>
      </c>
      <c r="H175" s="5">
        <f t="shared" si="14"/>
        <v>4.7633747617770152E-2</v>
      </c>
    </row>
    <row r="176" spans="2:8">
      <c r="B176" s="26">
        <v>44036.291666666664</v>
      </c>
      <c r="C176" s="22">
        <v>90.245400000000004</v>
      </c>
      <c r="D176" s="2">
        <f t="shared" si="10"/>
        <v>90.555688026602112</v>
      </c>
      <c r="E176" s="1">
        <f t="shared" si="11"/>
        <v>-0.31028802660210886</v>
      </c>
      <c r="F176" s="1">
        <f t="shared" si="12"/>
        <v>0.31028802660210886</v>
      </c>
      <c r="G176" s="1">
        <f t="shared" si="13"/>
        <v>9.6278659452631019E-2</v>
      </c>
      <c r="H176" s="5">
        <f t="shared" si="14"/>
        <v>3.4382697245744255E-3</v>
      </c>
    </row>
    <row r="177" spans="2:8">
      <c r="B177" s="26">
        <v>44039.291666666664</v>
      </c>
      <c r="C177" s="22">
        <v>92.384200000000007</v>
      </c>
      <c r="D177" s="2">
        <f t="shared" si="10"/>
        <v>90.251605760532044</v>
      </c>
      <c r="E177" s="1">
        <f t="shared" si="11"/>
        <v>2.1325942394679629</v>
      </c>
      <c r="F177" s="1">
        <f t="shared" si="12"/>
        <v>2.1325942394679629</v>
      </c>
      <c r="G177" s="1">
        <f t="shared" si="13"/>
        <v>4.547958190211939</v>
      </c>
      <c r="H177" s="5">
        <f t="shared" si="14"/>
        <v>2.3083971495861444E-2</v>
      </c>
    </row>
    <row r="178" spans="2:8">
      <c r="B178" s="26">
        <v>44040.291666666664</v>
      </c>
      <c r="C178" s="22">
        <v>90.866500000000002</v>
      </c>
      <c r="D178" s="2">
        <f t="shared" si="10"/>
        <v>92.341548115210642</v>
      </c>
      <c r="E178" s="1">
        <f t="shared" si="11"/>
        <v>-1.4750481152106403</v>
      </c>
      <c r="F178" s="1">
        <f t="shared" si="12"/>
        <v>1.4750481152106403</v>
      </c>
      <c r="G178" s="1">
        <f t="shared" si="13"/>
        <v>2.1757669421864625</v>
      </c>
      <c r="H178" s="5">
        <f t="shared" si="14"/>
        <v>1.6233134490825994E-2</v>
      </c>
    </row>
    <row r="179" spans="2:8">
      <c r="B179" s="26">
        <v>44041.291666666664</v>
      </c>
      <c r="C179" s="22">
        <v>92.6083</v>
      </c>
      <c r="D179" s="2">
        <f t="shared" si="10"/>
        <v>90.896000962304214</v>
      </c>
      <c r="E179" s="1">
        <f t="shared" si="11"/>
        <v>1.7122990376957858</v>
      </c>
      <c r="F179" s="1">
        <f t="shared" si="12"/>
        <v>1.7122990376957858</v>
      </c>
      <c r="G179" s="1">
        <f t="shared" si="13"/>
        <v>2.9319679944939141</v>
      </c>
      <c r="H179" s="5">
        <f t="shared" si="14"/>
        <v>1.8489693015591321E-2</v>
      </c>
    </row>
    <row r="180" spans="2:8">
      <c r="B180" s="26">
        <v>44042.291666666664</v>
      </c>
      <c r="C180" s="22">
        <v>93.728899999999996</v>
      </c>
      <c r="D180" s="2">
        <f t="shared" si="10"/>
        <v>92.574054019246091</v>
      </c>
      <c r="E180" s="1">
        <f t="shared" si="11"/>
        <v>1.1548459807539047</v>
      </c>
      <c r="F180" s="1">
        <f t="shared" si="12"/>
        <v>1.1548459807539047</v>
      </c>
      <c r="G180" s="1">
        <f t="shared" si="13"/>
        <v>1.3336692392634479</v>
      </c>
      <c r="H180" s="5">
        <f t="shared" si="14"/>
        <v>1.2321130203746174E-2</v>
      </c>
    </row>
    <row r="181" spans="2:8">
      <c r="B181" s="26">
        <v>44043.291666666664</v>
      </c>
      <c r="C181" s="22">
        <v>103.5412</v>
      </c>
      <c r="D181" s="2">
        <f t="shared" si="10"/>
        <v>93.705803080384925</v>
      </c>
      <c r="E181" s="1">
        <f t="shared" si="11"/>
        <v>9.8353969196150786</v>
      </c>
      <c r="F181" s="1">
        <f t="shared" si="12"/>
        <v>9.8353969196150786</v>
      </c>
      <c r="G181" s="1">
        <f t="shared" si="13"/>
        <v>96.735032566373775</v>
      </c>
      <c r="H181" s="5">
        <f t="shared" si="14"/>
        <v>9.499017704657739E-2</v>
      </c>
    </row>
    <row r="182" spans="2:8">
      <c r="B182" s="26">
        <v>44046.291666666664</v>
      </c>
      <c r="C182" s="22">
        <v>106.1502</v>
      </c>
      <c r="D182" s="2">
        <f t="shared" si="10"/>
        <v>103.3444920616077</v>
      </c>
      <c r="E182" s="1">
        <f t="shared" si="11"/>
        <v>2.8057079383923025</v>
      </c>
      <c r="F182" s="1">
        <f t="shared" si="12"/>
        <v>2.8057079383923025</v>
      </c>
      <c r="G182" s="1">
        <f t="shared" si="13"/>
        <v>7.8719970355575839</v>
      </c>
      <c r="H182" s="5">
        <f t="shared" si="14"/>
        <v>2.6431489892551334E-2</v>
      </c>
    </row>
    <row r="183" spans="2:8">
      <c r="B183" s="26">
        <v>44047.291666666664</v>
      </c>
      <c r="C183" s="22">
        <v>106.8591</v>
      </c>
      <c r="D183" s="2">
        <f t="shared" si="10"/>
        <v>106.09408584123214</v>
      </c>
      <c r="E183" s="1">
        <f t="shared" si="11"/>
        <v>0.76501415876785472</v>
      </c>
      <c r="F183" s="1">
        <f t="shared" si="12"/>
        <v>0.76501415876785472</v>
      </c>
      <c r="G183" s="1">
        <f t="shared" si="13"/>
        <v>0.58524666311528839</v>
      </c>
      <c r="H183" s="5">
        <f t="shared" si="14"/>
        <v>7.1590922885168854E-3</v>
      </c>
    </row>
    <row r="184" spans="2:8">
      <c r="B184" s="26">
        <v>44048.291666666664</v>
      </c>
      <c r="C184" s="22">
        <v>107.24639999999999</v>
      </c>
      <c r="D184" s="2">
        <f t="shared" si="10"/>
        <v>106.84379971682465</v>
      </c>
      <c r="E184" s="1">
        <f t="shared" si="11"/>
        <v>0.40260028317534591</v>
      </c>
      <c r="F184" s="1">
        <f t="shared" si="12"/>
        <v>0.40260028317534591</v>
      </c>
      <c r="G184" s="1">
        <f t="shared" si="13"/>
        <v>0.16208698801286872</v>
      </c>
      <c r="H184" s="5">
        <f t="shared" si="14"/>
        <v>3.7539748017215119E-3</v>
      </c>
    </row>
    <row r="185" spans="2:8">
      <c r="B185" s="26">
        <v>44049.291666666664</v>
      </c>
      <c r="C185" s="22">
        <v>110.98820000000001</v>
      </c>
      <c r="D185" s="2">
        <f t="shared" si="10"/>
        <v>107.23834799433648</v>
      </c>
      <c r="E185" s="1">
        <f t="shared" si="11"/>
        <v>3.7498520056635272</v>
      </c>
      <c r="F185" s="1">
        <f t="shared" si="12"/>
        <v>3.7498520056635272</v>
      </c>
      <c r="G185" s="1">
        <f t="shared" si="13"/>
        <v>14.061390064378777</v>
      </c>
      <c r="H185" s="5">
        <f t="shared" si="14"/>
        <v>3.3786042170821103E-2</v>
      </c>
    </row>
    <row r="186" spans="2:8">
      <c r="B186" s="26">
        <v>44050.291666666664</v>
      </c>
      <c r="C186" s="22">
        <v>108.4648</v>
      </c>
      <c r="D186" s="2">
        <f t="shared" si="10"/>
        <v>110.91320295988675</v>
      </c>
      <c r="E186" s="1">
        <f t="shared" si="11"/>
        <v>-2.4484029598867494</v>
      </c>
      <c r="F186" s="1">
        <f t="shared" si="12"/>
        <v>2.4484029598867494</v>
      </c>
      <c r="G186" s="1">
        <f t="shared" si="13"/>
        <v>5.994677053982195</v>
      </c>
      <c r="H186" s="5">
        <f t="shared" si="14"/>
        <v>2.2573249200540171E-2</v>
      </c>
    </row>
    <row r="187" spans="2:8">
      <c r="B187" s="26">
        <v>44053.291666666664</v>
      </c>
      <c r="C187" s="22">
        <v>110.04130000000001</v>
      </c>
      <c r="D187" s="2">
        <f t="shared" si="10"/>
        <v>108.51376805919773</v>
      </c>
      <c r="E187" s="1">
        <f t="shared" si="11"/>
        <v>1.5275319408022767</v>
      </c>
      <c r="F187" s="1">
        <f t="shared" si="12"/>
        <v>1.5275319408022767</v>
      </c>
      <c r="G187" s="1">
        <f t="shared" si="13"/>
        <v>2.3333538301711703</v>
      </c>
      <c r="H187" s="5">
        <f t="shared" si="14"/>
        <v>1.3881442156738212E-2</v>
      </c>
    </row>
    <row r="188" spans="2:8">
      <c r="B188" s="26">
        <v>44054.291666666664</v>
      </c>
      <c r="C188" s="22">
        <v>106.7687</v>
      </c>
      <c r="D188" s="2">
        <f t="shared" si="10"/>
        <v>110.01074936118395</v>
      </c>
      <c r="E188" s="1">
        <f t="shared" si="11"/>
        <v>-3.2420493611839589</v>
      </c>
      <c r="F188" s="1">
        <f t="shared" si="12"/>
        <v>3.2420493611839589</v>
      </c>
      <c r="G188" s="1">
        <f t="shared" si="13"/>
        <v>10.510884060353316</v>
      </c>
      <c r="H188" s="5">
        <f t="shared" si="14"/>
        <v>3.0365166581441557E-2</v>
      </c>
    </row>
    <row r="189" spans="2:8">
      <c r="B189" s="26">
        <v>44055.291666666664</v>
      </c>
      <c r="C189" s="22">
        <v>110.3171</v>
      </c>
      <c r="D189" s="2">
        <f t="shared" si="10"/>
        <v>106.83354098722367</v>
      </c>
      <c r="E189" s="1">
        <f t="shared" si="11"/>
        <v>3.4835590127763254</v>
      </c>
      <c r="F189" s="1">
        <f t="shared" si="12"/>
        <v>3.4835590127763254</v>
      </c>
      <c r="G189" s="1">
        <f t="shared" si="13"/>
        <v>12.135183395495167</v>
      </c>
      <c r="H189" s="5">
        <f t="shared" si="14"/>
        <v>3.1577688434307333E-2</v>
      </c>
    </row>
    <row r="190" spans="2:8">
      <c r="B190" s="26">
        <v>44056.291666666664</v>
      </c>
      <c r="C190" s="22">
        <v>112.2694</v>
      </c>
      <c r="D190" s="2">
        <f t="shared" si="10"/>
        <v>110.24742881974447</v>
      </c>
      <c r="E190" s="1">
        <f t="shared" si="11"/>
        <v>2.0219711802555338</v>
      </c>
      <c r="F190" s="1">
        <f t="shared" si="12"/>
        <v>2.0219711802555338</v>
      </c>
      <c r="G190" s="1">
        <f t="shared" si="13"/>
        <v>4.0883674537839561</v>
      </c>
      <c r="H190" s="5">
        <f t="shared" si="14"/>
        <v>1.8009993642573434E-2</v>
      </c>
    </row>
    <row r="191" spans="2:8">
      <c r="B191" s="26">
        <v>44057.291666666664</v>
      </c>
      <c r="C191" s="22">
        <v>112.1694</v>
      </c>
      <c r="D191" s="2">
        <f t="shared" si="10"/>
        <v>112.2289605763949</v>
      </c>
      <c r="E191" s="1">
        <f t="shared" si="11"/>
        <v>-5.9560576394900977E-2</v>
      </c>
      <c r="F191" s="1">
        <f t="shared" si="12"/>
        <v>5.9560576394900977E-2</v>
      </c>
      <c r="G191" s="1">
        <f t="shared" si="13"/>
        <v>3.5474622604928356E-3</v>
      </c>
      <c r="H191" s="5">
        <f t="shared" si="14"/>
        <v>5.3098774170942328E-4</v>
      </c>
    </row>
    <row r="192" spans="2:8">
      <c r="B192" s="26">
        <v>44060.291666666664</v>
      </c>
      <c r="C192" s="22">
        <v>111.87649999999999</v>
      </c>
      <c r="D192" s="2">
        <f t="shared" si="10"/>
        <v>112.17059121152791</v>
      </c>
      <c r="E192" s="1">
        <f t="shared" si="11"/>
        <v>-0.29409121152791329</v>
      </c>
      <c r="F192" s="1">
        <f t="shared" si="12"/>
        <v>0.29409121152791329</v>
      </c>
      <c r="G192" s="1">
        <f t="shared" si="13"/>
        <v>8.6489640697955839E-2</v>
      </c>
      <c r="H192" s="5">
        <f t="shared" si="14"/>
        <v>2.6287130141532254E-3</v>
      </c>
    </row>
    <row r="193" spans="2:8">
      <c r="B193" s="26">
        <v>44061.291666666664</v>
      </c>
      <c r="C193" s="22">
        <v>112.8087</v>
      </c>
      <c r="D193" s="2">
        <f t="shared" si="10"/>
        <v>111.88238182423055</v>
      </c>
      <c r="E193" s="1">
        <f t="shared" si="11"/>
        <v>0.92631817576945252</v>
      </c>
      <c r="F193" s="1">
        <f t="shared" si="12"/>
        <v>0.92631817576945252</v>
      </c>
      <c r="G193" s="1">
        <f t="shared" si="13"/>
        <v>0.85806536276084633</v>
      </c>
      <c r="H193" s="5">
        <f t="shared" si="14"/>
        <v>8.2114072387098908E-3</v>
      </c>
    </row>
    <row r="194" spans="2:8">
      <c r="B194" s="26">
        <v>44062.291666666664</v>
      </c>
      <c r="C194" s="22">
        <v>112.9503</v>
      </c>
      <c r="D194" s="2">
        <f t="shared" si="10"/>
        <v>112.79017363648461</v>
      </c>
      <c r="E194" s="1">
        <f t="shared" si="11"/>
        <v>0.16012636351538845</v>
      </c>
      <c r="F194" s="1">
        <f t="shared" si="12"/>
        <v>0.16012636351538845</v>
      </c>
      <c r="G194" s="1">
        <f t="shared" si="13"/>
        <v>2.5640452292662326E-2</v>
      </c>
      <c r="H194" s="5">
        <f t="shared" si="14"/>
        <v>1.4176709890579172E-3</v>
      </c>
    </row>
    <row r="195" spans="2:8">
      <c r="B195" s="26">
        <v>44063.291666666664</v>
      </c>
      <c r="C195" s="22">
        <v>115.45659999999999</v>
      </c>
      <c r="D195" s="2">
        <f t="shared" si="10"/>
        <v>112.94709747272969</v>
      </c>
      <c r="E195" s="1">
        <f t="shared" si="11"/>
        <v>2.5095025272702998</v>
      </c>
      <c r="F195" s="1">
        <f t="shared" si="12"/>
        <v>2.5095025272702998</v>
      </c>
      <c r="G195" s="1">
        <f t="shared" si="13"/>
        <v>6.2976029343760214</v>
      </c>
      <c r="H195" s="5">
        <f t="shared" si="14"/>
        <v>2.1735461872862183E-2</v>
      </c>
    </row>
    <row r="196" spans="2:8">
      <c r="B196" s="26">
        <v>44064.291666666664</v>
      </c>
      <c r="C196" s="22">
        <v>121.4064</v>
      </c>
      <c r="D196" s="2">
        <f t="shared" ref="D196:D259" si="15">alpha*C195+(1-alpha)*D195</f>
        <v>115.40640994945458</v>
      </c>
      <c r="E196" s="1">
        <f t="shared" ref="E196:E259" si="16">C196-D196</f>
        <v>5.9999900505454207</v>
      </c>
      <c r="F196" s="1">
        <f t="shared" ref="F196:F259" si="17">ABS(E196)</f>
        <v>5.9999900505454207</v>
      </c>
      <c r="G196" s="1">
        <f t="shared" ref="G196:G259" si="18">E196^2</f>
        <v>35.999880606644041</v>
      </c>
      <c r="H196" s="5">
        <f t="shared" ref="H196:H259" si="19">F196/C196</f>
        <v>4.9420706408767744E-2</v>
      </c>
    </row>
    <row r="197" spans="2:8">
      <c r="B197" s="26">
        <v>44067.291666666664</v>
      </c>
      <c r="C197" s="22">
        <v>122.8584</v>
      </c>
      <c r="D197" s="2">
        <f t="shared" si="15"/>
        <v>121.2864001989891</v>
      </c>
      <c r="E197" s="1">
        <f t="shared" si="16"/>
        <v>1.5719998010109038</v>
      </c>
      <c r="F197" s="1">
        <f t="shared" si="17"/>
        <v>1.5719998010109038</v>
      </c>
      <c r="G197" s="1">
        <f t="shared" si="18"/>
        <v>2.4711833743783211</v>
      </c>
      <c r="H197" s="5">
        <f t="shared" si="19"/>
        <v>1.279521628973602E-2</v>
      </c>
    </row>
    <row r="198" spans="2:8">
      <c r="B198" s="26">
        <v>44068.291666666664</v>
      </c>
      <c r="C198" s="22">
        <v>121.8505</v>
      </c>
      <c r="D198" s="2">
        <f t="shared" si="15"/>
        <v>122.82696000397979</v>
      </c>
      <c r="E198" s="1">
        <f t="shared" si="16"/>
        <v>-0.97646000397979549</v>
      </c>
      <c r="F198" s="1">
        <f t="shared" si="17"/>
        <v>0.97646000397979549</v>
      </c>
      <c r="G198" s="1">
        <f t="shared" si="18"/>
        <v>0.95347413937222225</v>
      </c>
      <c r="H198" s="5">
        <f t="shared" si="19"/>
        <v>8.0135904569927537E-3</v>
      </c>
    </row>
    <row r="199" spans="2:8">
      <c r="B199" s="26">
        <v>44069.291666666664</v>
      </c>
      <c r="C199" s="22">
        <v>123.5076</v>
      </c>
      <c r="D199" s="2">
        <f t="shared" si="15"/>
        <v>121.8700292000796</v>
      </c>
      <c r="E199" s="1">
        <f t="shared" si="16"/>
        <v>1.6375707999203968</v>
      </c>
      <c r="F199" s="1">
        <f t="shared" si="17"/>
        <v>1.6375707999203968</v>
      </c>
      <c r="G199" s="1">
        <f t="shared" si="18"/>
        <v>2.6816381247519283</v>
      </c>
      <c r="H199" s="5">
        <f t="shared" si="19"/>
        <v>1.3258866660192546E-2</v>
      </c>
    </row>
    <row r="200" spans="2:8">
      <c r="B200" s="26">
        <v>44070.291666666664</v>
      </c>
      <c r="C200" s="22">
        <v>122.0311</v>
      </c>
      <c r="D200" s="2">
        <f t="shared" si="15"/>
        <v>123.47484858400159</v>
      </c>
      <c r="E200" s="1">
        <f t="shared" si="16"/>
        <v>-1.4437485840015967</v>
      </c>
      <c r="F200" s="1">
        <f t="shared" si="17"/>
        <v>1.4437485840015967</v>
      </c>
      <c r="G200" s="1">
        <f t="shared" si="18"/>
        <v>2.0844099738066153</v>
      </c>
      <c r="H200" s="5">
        <f t="shared" si="19"/>
        <v>1.1830988854493622E-2</v>
      </c>
    </row>
    <row r="201" spans="2:8">
      <c r="B201" s="26">
        <v>44071.291666666664</v>
      </c>
      <c r="C201" s="22">
        <v>121.8335</v>
      </c>
      <c r="D201" s="2">
        <f t="shared" si="15"/>
        <v>122.05997497168002</v>
      </c>
      <c r="E201" s="1">
        <f t="shared" si="16"/>
        <v>-0.22647497168001962</v>
      </c>
      <c r="F201" s="1">
        <f t="shared" si="17"/>
        <v>0.22647497168001962</v>
      </c>
      <c r="G201" s="1">
        <f t="shared" si="18"/>
        <v>5.1290912797465692E-2</v>
      </c>
      <c r="H201" s="5">
        <f t="shared" si="19"/>
        <v>1.8588891534760113E-3</v>
      </c>
    </row>
    <row r="202" spans="2:8">
      <c r="B202" s="26">
        <v>44074.291666666664</v>
      </c>
      <c r="C202" s="22">
        <v>125.96510000000001</v>
      </c>
      <c r="D202" s="2">
        <f t="shared" si="15"/>
        <v>121.8380294994336</v>
      </c>
      <c r="E202" s="1">
        <f t="shared" si="16"/>
        <v>4.1270705005664041</v>
      </c>
      <c r="F202" s="1">
        <f t="shared" si="17"/>
        <v>4.1270705005664041</v>
      </c>
      <c r="G202" s="1">
        <f t="shared" si="18"/>
        <v>17.032710916645428</v>
      </c>
      <c r="H202" s="5">
        <f t="shared" si="19"/>
        <v>3.2763602780185974E-2</v>
      </c>
    </row>
    <row r="203" spans="2:8">
      <c r="B203" s="26">
        <v>44075.291666666664</v>
      </c>
      <c r="C203" s="22">
        <v>130.98259999999999</v>
      </c>
      <c r="D203" s="2">
        <f t="shared" si="15"/>
        <v>125.88255858998869</v>
      </c>
      <c r="E203" s="1">
        <f t="shared" si="16"/>
        <v>5.1000414100113005</v>
      </c>
      <c r="F203" s="1">
        <f t="shared" si="17"/>
        <v>5.1000414100113005</v>
      </c>
      <c r="G203" s="1">
        <f t="shared" si="18"/>
        <v>26.010422383830054</v>
      </c>
      <c r="H203" s="5">
        <f t="shared" si="19"/>
        <v>3.8936785573131856E-2</v>
      </c>
    </row>
    <row r="204" spans="2:8">
      <c r="B204" s="26">
        <v>44076.291666666664</v>
      </c>
      <c r="C204" s="22">
        <v>128.2688</v>
      </c>
      <c r="D204" s="2">
        <f t="shared" si="15"/>
        <v>130.88059917179976</v>
      </c>
      <c r="E204" s="1">
        <f t="shared" si="16"/>
        <v>-2.6117991717997597</v>
      </c>
      <c r="F204" s="1">
        <f t="shared" si="17"/>
        <v>2.6117991717997597</v>
      </c>
      <c r="G204" s="1">
        <f t="shared" si="18"/>
        <v>6.8214949138139112</v>
      </c>
      <c r="H204" s="5">
        <f t="shared" si="19"/>
        <v>2.0361920995594873E-2</v>
      </c>
    </row>
    <row r="205" spans="2:8">
      <c r="B205" s="26">
        <v>44077.291666666664</v>
      </c>
      <c r="C205" s="22">
        <v>117.9995</v>
      </c>
      <c r="D205" s="2">
        <f t="shared" si="15"/>
        <v>128.32103598343599</v>
      </c>
      <c r="E205" s="1">
        <f t="shared" si="16"/>
        <v>-10.321535983435993</v>
      </c>
      <c r="F205" s="1">
        <f t="shared" si="17"/>
        <v>10.321535983435993</v>
      </c>
      <c r="G205" s="1">
        <f t="shared" si="18"/>
        <v>106.53410505736402</v>
      </c>
      <c r="H205" s="5">
        <f t="shared" si="19"/>
        <v>8.7471014567315902E-2</v>
      </c>
    </row>
    <row r="206" spans="2:8">
      <c r="B206" s="26">
        <v>44078.291666666664</v>
      </c>
      <c r="C206" s="22">
        <v>118.0776</v>
      </c>
      <c r="D206" s="2">
        <f t="shared" si="15"/>
        <v>118.20593071966873</v>
      </c>
      <c r="E206" s="1">
        <f t="shared" si="16"/>
        <v>-0.12833071966872467</v>
      </c>
      <c r="F206" s="1">
        <f t="shared" si="17"/>
        <v>0.12833071966872467</v>
      </c>
      <c r="G206" s="1">
        <f t="shared" si="18"/>
        <v>1.6468773610692797E-2</v>
      </c>
      <c r="H206" s="5">
        <f t="shared" si="19"/>
        <v>1.0868337404276905E-3</v>
      </c>
    </row>
    <row r="207" spans="2:8">
      <c r="B207" s="26">
        <v>44082.291666666664</v>
      </c>
      <c r="C207" s="22">
        <v>110.13160000000001</v>
      </c>
      <c r="D207" s="2">
        <f t="shared" si="15"/>
        <v>118.08016661439338</v>
      </c>
      <c r="E207" s="1">
        <f t="shared" si="16"/>
        <v>-7.9485666143933713</v>
      </c>
      <c r="F207" s="1">
        <f t="shared" si="17"/>
        <v>7.9485666143933713</v>
      </c>
      <c r="G207" s="1">
        <f t="shared" si="18"/>
        <v>63.179711223448898</v>
      </c>
      <c r="H207" s="5">
        <f t="shared" si="19"/>
        <v>7.2173350921927684E-2</v>
      </c>
    </row>
    <row r="208" spans="2:8">
      <c r="B208" s="26">
        <v>44083.291666666664</v>
      </c>
      <c r="C208" s="22">
        <v>114.5244</v>
      </c>
      <c r="D208" s="2">
        <f t="shared" si="15"/>
        <v>110.29057133228787</v>
      </c>
      <c r="E208" s="1">
        <f t="shared" si="16"/>
        <v>4.2338286677121317</v>
      </c>
      <c r="F208" s="1">
        <f t="shared" si="17"/>
        <v>4.2338286677121317</v>
      </c>
      <c r="G208" s="1">
        <f t="shared" si="18"/>
        <v>17.925305187541085</v>
      </c>
      <c r="H208" s="5">
        <f t="shared" si="19"/>
        <v>3.6968791521388732E-2</v>
      </c>
    </row>
    <row r="209" spans="2:8">
      <c r="B209" s="26">
        <v>44084.291666666664</v>
      </c>
      <c r="C209" s="22">
        <v>110.7856</v>
      </c>
      <c r="D209" s="2">
        <f t="shared" si="15"/>
        <v>114.43972342664577</v>
      </c>
      <c r="E209" s="1">
        <f t="shared" si="16"/>
        <v>-3.6541234266457678</v>
      </c>
      <c r="F209" s="1">
        <f t="shared" si="17"/>
        <v>3.6541234266457678</v>
      </c>
      <c r="G209" s="1">
        <f t="shared" si="18"/>
        <v>13.352618017161408</v>
      </c>
      <c r="H209" s="5">
        <f t="shared" si="19"/>
        <v>3.298374000452918E-2</v>
      </c>
    </row>
    <row r="210" spans="2:8">
      <c r="B210" s="26">
        <v>44085.291666666664</v>
      </c>
      <c r="C210" s="22">
        <v>109.33110000000001</v>
      </c>
      <c r="D210" s="2">
        <f t="shared" si="15"/>
        <v>110.85868246853292</v>
      </c>
      <c r="E210" s="1">
        <f t="shared" si="16"/>
        <v>-1.5275824685329127</v>
      </c>
      <c r="F210" s="1">
        <f t="shared" si="17"/>
        <v>1.5275824685329127</v>
      </c>
      <c r="G210" s="1">
        <f t="shared" si="18"/>
        <v>2.333508198169107</v>
      </c>
      <c r="H210" s="5">
        <f t="shared" si="19"/>
        <v>1.3972076275944472E-2</v>
      </c>
    </row>
    <row r="211" spans="2:8">
      <c r="B211" s="26">
        <v>44088.291666666664</v>
      </c>
      <c r="C211" s="22">
        <v>112.61109999999999</v>
      </c>
      <c r="D211" s="2">
        <f t="shared" si="15"/>
        <v>109.36165164937067</v>
      </c>
      <c r="E211" s="1">
        <f t="shared" si="16"/>
        <v>3.2494483506293221</v>
      </c>
      <c r="F211" s="1">
        <f t="shared" si="17"/>
        <v>3.2494483506293221</v>
      </c>
      <c r="G211" s="1">
        <f t="shared" si="18"/>
        <v>10.558914583407622</v>
      </c>
      <c r="H211" s="5">
        <f t="shared" si="19"/>
        <v>2.885548894051583E-2</v>
      </c>
    </row>
    <row r="212" spans="2:8">
      <c r="B212" s="26">
        <v>44089.291666666664</v>
      </c>
      <c r="C212" s="22">
        <v>112.7868</v>
      </c>
      <c r="D212" s="2">
        <f t="shared" si="15"/>
        <v>112.54611103298741</v>
      </c>
      <c r="E212" s="1">
        <f t="shared" si="16"/>
        <v>0.2406889670125878</v>
      </c>
      <c r="F212" s="1">
        <f t="shared" si="17"/>
        <v>0.2406889670125878</v>
      </c>
      <c r="G212" s="1">
        <f t="shared" si="18"/>
        <v>5.7931178841586578E-2</v>
      </c>
      <c r="H212" s="5">
        <f t="shared" si="19"/>
        <v>2.1340171634676025E-3</v>
      </c>
    </row>
    <row r="213" spans="2:8">
      <c r="B213" s="26">
        <v>44090.291666666664</v>
      </c>
      <c r="C213" s="22">
        <v>109.4581</v>
      </c>
      <c r="D213" s="2">
        <f t="shared" si="15"/>
        <v>112.78198622065975</v>
      </c>
      <c r="E213" s="1">
        <f t="shared" si="16"/>
        <v>-3.3238862206597446</v>
      </c>
      <c r="F213" s="1">
        <f t="shared" si="17"/>
        <v>3.3238862206597446</v>
      </c>
      <c r="G213" s="1">
        <f t="shared" si="18"/>
        <v>11.048219607891721</v>
      </c>
      <c r="H213" s="5">
        <f t="shared" si="19"/>
        <v>3.0366745089305813E-2</v>
      </c>
    </row>
    <row r="214" spans="2:8">
      <c r="B214" s="26">
        <v>44091.291666666664</v>
      </c>
      <c r="C214" s="22">
        <v>107.7107</v>
      </c>
      <c r="D214" s="2">
        <f t="shared" si="15"/>
        <v>109.52457772441321</v>
      </c>
      <c r="E214" s="1">
        <f t="shared" si="16"/>
        <v>-1.8138777244132029</v>
      </c>
      <c r="F214" s="1">
        <f t="shared" si="17"/>
        <v>1.8138777244132029</v>
      </c>
      <c r="G214" s="1">
        <f t="shared" si="18"/>
        <v>3.2901523991224195</v>
      </c>
      <c r="H214" s="5">
        <f t="shared" si="19"/>
        <v>1.6840274219861191E-2</v>
      </c>
    </row>
    <row r="215" spans="2:8">
      <c r="B215" s="26">
        <v>44092.291666666664</v>
      </c>
      <c r="C215" s="22">
        <v>104.2941</v>
      </c>
      <c r="D215" s="2">
        <f t="shared" si="15"/>
        <v>107.74697755448827</v>
      </c>
      <c r="E215" s="1">
        <f t="shared" si="16"/>
        <v>-3.4528775544882677</v>
      </c>
      <c r="F215" s="1">
        <f t="shared" si="17"/>
        <v>3.4528775544882677</v>
      </c>
      <c r="G215" s="1">
        <f t="shared" si="18"/>
        <v>11.922363406288881</v>
      </c>
      <c r="H215" s="5">
        <f t="shared" si="19"/>
        <v>3.3107122593591276E-2</v>
      </c>
    </row>
    <row r="216" spans="2:8">
      <c r="B216" s="26">
        <v>44095.291666666664</v>
      </c>
      <c r="C216" s="22">
        <v>107.4569</v>
      </c>
      <c r="D216" s="2">
        <f t="shared" si="15"/>
        <v>104.36315755108977</v>
      </c>
      <c r="E216" s="1">
        <f t="shared" si="16"/>
        <v>3.0937424489102341</v>
      </c>
      <c r="F216" s="1">
        <f t="shared" si="17"/>
        <v>3.0937424489102341</v>
      </c>
      <c r="G216" s="1">
        <f t="shared" si="18"/>
        <v>9.5712423401890927</v>
      </c>
      <c r="H216" s="5">
        <f t="shared" si="19"/>
        <v>2.8790542523655847E-2</v>
      </c>
    </row>
    <row r="217" spans="2:8">
      <c r="B217" s="26">
        <v>44096.291666666664</v>
      </c>
      <c r="C217" s="22">
        <v>109.1456</v>
      </c>
      <c r="D217" s="2">
        <f t="shared" si="15"/>
        <v>107.3950251510218</v>
      </c>
      <c r="E217" s="1">
        <f t="shared" si="16"/>
        <v>1.7505748489782036</v>
      </c>
      <c r="F217" s="1">
        <f t="shared" si="17"/>
        <v>1.7505748489782036</v>
      </c>
      <c r="G217" s="1">
        <f t="shared" si="18"/>
        <v>3.0645123018750602</v>
      </c>
      <c r="H217" s="5">
        <f t="shared" si="19"/>
        <v>1.6038895282798424E-2</v>
      </c>
    </row>
    <row r="218" spans="2:8">
      <c r="B218" s="26">
        <v>44097.291666666664</v>
      </c>
      <c r="C218" s="22">
        <v>104.56740000000001</v>
      </c>
      <c r="D218" s="2">
        <f t="shared" si="15"/>
        <v>109.11058850302044</v>
      </c>
      <c r="E218" s="1">
        <f t="shared" si="16"/>
        <v>-4.5431885030204313</v>
      </c>
      <c r="F218" s="1">
        <f t="shared" si="17"/>
        <v>4.5431885030204313</v>
      </c>
      <c r="G218" s="1">
        <f t="shared" si="18"/>
        <v>20.640561773977026</v>
      </c>
      <c r="H218" s="5">
        <f t="shared" si="19"/>
        <v>4.3447465491352283E-2</v>
      </c>
    </row>
    <row r="219" spans="2:8">
      <c r="B219" s="26">
        <v>44098.291666666664</v>
      </c>
      <c r="C219" s="22">
        <v>105.6412</v>
      </c>
      <c r="D219" s="2">
        <f t="shared" si="15"/>
        <v>104.65826377006042</v>
      </c>
      <c r="E219" s="1">
        <f t="shared" si="16"/>
        <v>0.98293622993958252</v>
      </c>
      <c r="F219" s="1">
        <f t="shared" si="17"/>
        <v>0.98293622993958252</v>
      </c>
      <c r="G219" s="1">
        <f t="shared" si="18"/>
        <v>0.96616363212783984</v>
      </c>
      <c r="H219" s="5">
        <f t="shared" si="19"/>
        <v>9.3044780818429037E-3</v>
      </c>
    </row>
    <row r="220" spans="2:8">
      <c r="B220" s="26">
        <v>44099.291666666664</v>
      </c>
      <c r="C220" s="22">
        <v>109.6045</v>
      </c>
      <c r="D220" s="2">
        <f t="shared" si="15"/>
        <v>105.6215412754012</v>
      </c>
      <c r="E220" s="1">
        <f t="shared" si="16"/>
        <v>3.9829587245988023</v>
      </c>
      <c r="F220" s="1">
        <f t="shared" si="17"/>
        <v>3.9829587245988023</v>
      </c>
      <c r="G220" s="1">
        <f t="shared" si="18"/>
        <v>15.863960201857719</v>
      </c>
      <c r="H220" s="5">
        <f t="shared" si="19"/>
        <v>3.6339372239267566E-2</v>
      </c>
    </row>
    <row r="221" spans="2:8">
      <c r="B221" s="26">
        <v>44102.291666666664</v>
      </c>
      <c r="C221" s="22">
        <v>112.2206</v>
      </c>
      <c r="D221" s="2">
        <f t="shared" si="15"/>
        <v>109.52484082550802</v>
      </c>
      <c r="E221" s="1">
        <f t="shared" si="16"/>
        <v>2.6957591744919824</v>
      </c>
      <c r="F221" s="1">
        <f t="shared" si="17"/>
        <v>2.6957591744919824</v>
      </c>
      <c r="G221" s="1">
        <f t="shared" si="18"/>
        <v>7.2671175268576942</v>
      </c>
      <c r="H221" s="5">
        <f t="shared" si="19"/>
        <v>2.4021963654551681E-2</v>
      </c>
    </row>
    <row r="222" spans="2:8">
      <c r="B222" s="26">
        <v>44103.291666666664</v>
      </c>
      <c r="C222" s="22">
        <v>111.37130000000001</v>
      </c>
      <c r="D222" s="2">
        <f t="shared" si="15"/>
        <v>112.16668481651017</v>
      </c>
      <c r="E222" s="1">
        <f t="shared" si="16"/>
        <v>-0.79538481651016468</v>
      </c>
      <c r="F222" s="1">
        <f t="shared" si="17"/>
        <v>0.79538481651016468</v>
      </c>
      <c r="G222" s="1">
        <f t="shared" si="18"/>
        <v>0.63263700633490838</v>
      </c>
      <c r="H222" s="5">
        <f t="shared" si="19"/>
        <v>7.1417395371174142E-3</v>
      </c>
    </row>
    <row r="223" spans="2:8">
      <c r="B223" s="26">
        <v>44104.291666666664</v>
      </c>
      <c r="C223" s="22">
        <v>113.05029999999999</v>
      </c>
      <c r="D223" s="2">
        <f t="shared" si="15"/>
        <v>111.38720769633021</v>
      </c>
      <c r="E223" s="1">
        <f t="shared" si="16"/>
        <v>1.6630923036697851</v>
      </c>
      <c r="F223" s="1">
        <f t="shared" si="17"/>
        <v>1.6630923036697851</v>
      </c>
      <c r="G223" s="1">
        <f t="shared" si="18"/>
        <v>2.7658760105256728</v>
      </c>
      <c r="H223" s="5">
        <f t="shared" si="19"/>
        <v>1.4711082621362219E-2</v>
      </c>
    </row>
    <row r="224" spans="2:8">
      <c r="B224" s="26">
        <v>44105.291666666664</v>
      </c>
      <c r="C224" s="22">
        <v>114.00700000000001</v>
      </c>
      <c r="D224" s="2">
        <f t="shared" si="15"/>
        <v>113.01703815392659</v>
      </c>
      <c r="E224" s="1">
        <f t="shared" si="16"/>
        <v>0.9899618460734132</v>
      </c>
      <c r="F224" s="1">
        <f t="shared" si="17"/>
        <v>0.9899618460734132</v>
      </c>
      <c r="G224" s="1">
        <f t="shared" si="18"/>
        <v>0.98002445668108029</v>
      </c>
      <c r="H224" s="5">
        <f t="shared" si="19"/>
        <v>8.6833426550423504E-3</v>
      </c>
    </row>
    <row r="225" spans="2:8">
      <c r="B225" s="26">
        <v>44106.291666666664</v>
      </c>
      <c r="C225" s="22">
        <v>110.32680000000001</v>
      </c>
      <c r="D225" s="2">
        <f t="shared" si="15"/>
        <v>113.98720076307853</v>
      </c>
      <c r="E225" s="1">
        <f t="shared" si="16"/>
        <v>-3.6604007630785276</v>
      </c>
      <c r="F225" s="1">
        <f t="shared" si="17"/>
        <v>3.6604007630785276</v>
      </c>
      <c r="G225" s="1">
        <f t="shared" si="18"/>
        <v>13.398533746345867</v>
      </c>
      <c r="H225" s="5">
        <f t="shared" si="19"/>
        <v>3.3177802338856262E-2</v>
      </c>
    </row>
    <row r="226" spans="2:8">
      <c r="B226" s="26">
        <v>44109.291666666664</v>
      </c>
      <c r="C226" s="22">
        <v>113.7239</v>
      </c>
      <c r="D226" s="2">
        <f t="shared" si="15"/>
        <v>110.40000801526158</v>
      </c>
      <c r="E226" s="1">
        <f t="shared" si="16"/>
        <v>3.3238919847384238</v>
      </c>
      <c r="F226" s="1">
        <f t="shared" si="17"/>
        <v>3.3238919847384238</v>
      </c>
      <c r="G226" s="1">
        <f t="shared" si="18"/>
        <v>11.048257926208338</v>
      </c>
      <c r="H226" s="5">
        <f t="shared" si="19"/>
        <v>2.9227734757060073E-2</v>
      </c>
    </row>
    <row r="227" spans="2:8">
      <c r="B227" s="26">
        <v>44110.291666666664</v>
      </c>
      <c r="C227" s="22">
        <v>110.4635</v>
      </c>
      <c r="D227" s="2">
        <f t="shared" si="15"/>
        <v>113.65742216030523</v>
      </c>
      <c r="E227" s="1">
        <f t="shared" si="16"/>
        <v>-3.1939221603052346</v>
      </c>
      <c r="F227" s="1">
        <f t="shared" si="17"/>
        <v>3.1939221603052346</v>
      </c>
      <c r="G227" s="1">
        <f t="shared" si="18"/>
        <v>10.201138766088857</v>
      </c>
      <c r="H227" s="5">
        <f t="shared" si="19"/>
        <v>2.8913823663972577E-2</v>
      </c>
    </row>
    <row r="228" spans="2:8">
      <c r="B228" s="26">
        <v>44111.291666666664</v>
      </c>
      <c r="C228" s="22">
        <v>112.3377</v>
      </c>
      <c r="D228" s="2">
        <f t="shared" si="15"/>
        <v>110.5273784432061</v>
      </c>
      <c r="E228" s="1">
        <f t="shared" si="16"/>
        <v>1.8103215567938946</v>
      </c>
      <c r="F228" s="1">
        <f t="shared" si="17"/>
        <v>1.8103215567938946</v>
      </c>
      <c r="G228" s="1">
        <f t="shared" si="18"/>
        <v>3.27726413899267</v>
      </c>
      <c r="H228" s="5">
        <f t="shared" si="19"/>
        <v>1.6114995738686966E-2</v>
      </c>
    </row>
    <row r="229" spans="2:8">
      <c r="B229" s="26">
        <v>44112.291666666664</v>
      </c>
      <c r="C229" s="22">
        <v>112.2304</v>
      </c>
      <c r="D229" s="2">
        <f t="shared" si="15"/>
        <v>112.30149356886413</v>
      </c>
      <c r="E229" s="1">
        <f t="shared" si="16"/>
        <v>-7.1093568864128542E-2</v>
      </c>
      <c r="F229" s="1">
        <f t="shared" si="17"/>
        <v>7.1093568864128542E-2</v>
      </c>
      <c r="G229" s="1">
        <f t="shared" si="18"/>
        <v>5.0542955338385874E-3</v>
      </c>
      <c r="H229" s="5">
        <f t="shared" si="19"/>
        <v>6.3346088817404676E-4</v>
      </c>
    </row>
    <row r="230" spans="2:8">
      <c r="B230" s="26">
        <v>44113.291666666664</v>
      </c>
      <c r="C230" s="22">
        <v>114.1827</v>
      </c>
      <c r="D230" s="2">
        <f t="shared" si="15"/>
        <v>112.23182187137729</v>
      </c>
      <c r="E230" s="1">
        <f t="shared" si="16"/>
        <v>1.9508781286227048</v>
      </c>
      <c r="F230" s="1">
        <f t="shared" si="17"/>
        <v>1.9508781286227048</v>
      </c>
      <c r="G230" s="1">
        <f t="shared" si="18"/>
        <v>3.8059254727384269</v>
      </c>
      <c r="H230" s="5">
        <f t="shared" si="19"/>
        <v>1.7085584143856337E-2</v>
      </c>
    </row>
    <row r="231" spans="2:8">
      <c r="B231" s="26">
        <v>44116.291666666664</v>
      </c>
      <c r="C231" s="22">
        <v>121.43559999999999</v>
      </c>
      <c r="D231" s="2">
        <f t="shared" si="15"/>
        <v>114.14368243742754</v>
      </c>
      <c r="E231" s="1">
        <f t="shared" si="16"/>
        <v>7.2919175625724506</v>
      </c>
      <c r="F231" s="1">
        <f t="shared" si="17"/>
        <v>7.2919175625724506</v>
      </c>
      <c r="G231" s="1">
        <f t="shared" si="18"/>
        <v>53.17206173935255</v>
      </c>
      <c r="H231" s="5">
        <f t="shared" si="19"/>
        <v>6.0047610112458384E-2</v>
      </c>
    </row>
    <row r="232" spans="2:8">
      <c r="B232" s="26">
        <v>44117.291666666664</v>
      </c>
      <c r="C232" s="22">
        <v>118.21429999999999</v>
      </c>
      <c r="D232" s="2">
        <f t="shared" si="15"/>
        <v>121.28976164874854</v>
      </c>
      <c r="E232" s="1">
        <f t="shared" si="16"/>
        <v>-3.0754616487485436</v>
      </c>
      <c r="F232" s="1">
        <f t="shared" si="17"/>
        <v>3.0754616487485436</v>
      </c>
      <c r="G232" s="1">
        <f t="shared" si="18"/>
        <v>9.4584643529231105</v>
      </c>
      <c r="H232" s="5">
        <f t="shared" si="19"/>
        <v>2.6015986634007424E-2</v>
      </c>
    </row>
    <row r="233" spans="2:8">
      <c r="B233" s="26">
        <v>44118.291666666664</v>
      </c>
      <c r="C233" s="22">
        <v>118.3022</v>
      </c>
      <c r="D233" s="2">
        <f t="shared" si="15"/>
        <v>118.27580923297496</v>
      </c>
      <c r="E233" s="1">
        <f t="shared" si="16"/>
        <v>2.6390767025034734E-2</v>
      </c>
      <c r="F233" s="1">
        <f t="shared" si="17"/>
        <v>2.6390767025034734E-2</v>
      </c>
      <c r="G233" s="1">
        <f t="shared" si="18"/>
        <v>6.9647258416966062E-4</v>
      </c>
      <c r="H233" s="5">
        <f t="shared" si="19"/>
        <v>2.2307925824739298E-4</v>
      </c>
    </row>
    <row r="234" spans="2:8">
      <c r="B234" s="26">
        <v>44119.291666666664</v>
      </c>
      <c r="C234" s="22">
        <v>117.8336</v>
      </c>
      <c r="D234" s="2">
        <f t="shared" si="15"/>
        <v>118.30167218465949</v>
      </c>
      <c r="E234" s="1">
        <f t="shared" si="16"/>
        <v>-0.46807218465949063</v>
      </c>
      <c r="F234" s="1">
        <f t="shared" si="17"/>
        <v>0.46807218465949063</v>
      </c>
      <c r="G234" s="1">
        <f t="shared" si="18"/>
        <v>0.2190915700519083</v>
      </c>
      <c r="H234" s="5">
        <f t="shared" si="19"/>
        <v>3.9723150668356955E-3</v>
      </c>
    </row>
    <row r="235" spans="2:8">
      <c r="B235" s="26">
        <v>44120.291666666664</v>
      </c>
      <c r="C235" s="22">
        <v>116.18380000000001</v>
      </c>
      <c r="D235" s="2">
        <f t="shared" si="15"/>
        <v>117.8429614436932</v>
      </c>
      <c r="E235" s="1">
        <f t="shared" si="16"/>
        <v>-1.6591614436931934</v>
      </c>
      <c r="F235" s="1">
        <f t="shared" si="17"/>
        <v>1.6591614436931934</v>
      </c>
      <c r="G235" s="1">
        <f t="shared" si="18"/>
        <v>2.752816696238082</v>
      </c>
      <c r="H235" s="5">
        <f t="shared" si="19"/>
        <v>1.4280488705767872E-2</v>
      </c>
    </row>
    <row r="236" spans="2:8">
      <c r="B236" s="26">
        <v>44123.291666666664</v>
      </c>
      <c r="C236" s="22">
        <v>113.2163</v>
      </c>
      <c r="D236" s="2">
        <f t="shared" si="15"/>
        <v>116.21698322887387</v>
      </c>
      <c r="E236" s="1">
        <f t="shared" si="16"/>
        <v>-3.0006832288738678</v>
      </c>
      <c r="F236" s="1">
        <f t="shared" si="17"/>
        <v>3.0006832288738678</v>
      </c>
      <c r="G236" s="1">
        <f t="shared" si="18"/>
        <v>9.0040998400449013</v>
      </c>
      <c r="H236" s="5">
        <f t="shared" si="19"/>
        <v>2.6503985988535816E-2</v>
      </c>
    </row>
    <row r="237" spans="2:8">
      <c r="B237" s="26">
        <v>44124.291666666664</v>
      </c>
      <c r="C237" s="22">
        <v>114.7098</v>
      </c>
      <c r="D237" s="2">
        <f t="shared" si="15"/>
        <v>113.27631366457749</v>
      </c>
      <c r="E237" s="1">
        <f t="shared" si="16"/>
        <v>1.4334863354225149</v>
      </c>
      <c r="F237" s="1">
        <f t="shared" si="17"/>
        <v>1.4334863354225149</v>
      </c>
      <c r="G237" s="1">
        <f t="shared" si="18"/>
        <v>2.054883073843071</v>
      </c>
      <c r="H237" s="5">
        <f t="shared" si="19"/>
        <v>1.2496633551993944E-2</v>
      </c>
    </row>
    <row r="238" spans="2:8">
      <c r="B238" s="26">
        <v>44125.291666666664</v>
      </c>
      <c r="C238" s="22">
        <v>114.0851</v>
      </c>
      <c r="D238" s="2">
        <f t="shared" si="15"/>
        <v>114.68113027329156</v>
      </c>
      <c r="E238" s="1">
        <f t="shared" si="16"/>
        <v>-0.59603027329156077</v>
      </c>
      <c r="F238" s="1">
        <f t="shared" si="17"/>
        <v>0.59603027329156077</v>
      </c>
      <c r="G238" s="1">
        <f t="shared" si="18"/>
        <v>0.35525208668001262</v>
      </c>
      <c r="H238" s="5">
        <f t="shared" si="19"/>
        <v>5.2244357351797985E-3</v>
      </c>
    </row>
    <row r="239" spans="2:8">
      <c r="B239" s="26">
        <v>44126.291666666664</v>
      </c>
      <c r="C239" s="22">
        <v>112.9918</v>
      </c>
      <c r="D239" s="2">
        <f t="shared" si="15"/>
        <v>114.09702060546583</v>
      </c>
      <c r="E239" s="1">
        <f t="shared" si="16"/>
        <v>-1.1052206054658313</v>
      </c>
      <c r="F239" s="1">
        <f t="shared" si="17"/>
        <v>1.1052206054658313</v>
      </c>
      <c r="G239" s="1">
        <f t="shared" si="18"/>
        <v>1.2215125867462588</v>
      </c>
      <c r="H239" s="5">
        <f t="shared" si="19"/>
        <v>9.7814231250925414E-3</v>
      </c>
    </row>
    <row r="240" spans="2:8">
      <c r="B240" s="26">
        <v>44127.291666666664</v>
      </c>
      <c r="C240" s="22">
        <v>112.2987</v>
      </c>
      <c r="D240" s="2">
        <f t="shared" si="15"/>
        <v>113.01390441210931</v>
      </c>
      <c r="E240" s="1">
        <f t="shared" si="16"/>
        <v>-0.71520441210931551</v>
      </c>
      <c r="F240" s="1">
        <f t="shared" si="17"/>
        <v>0.71520441210931551</v>
      </c>
      <c r="G240" s="1">
        <f t="shared" si="18"/>
        <v>0.51151735110063157</v>
      </c>
      <c r="H240" s="5">
        <f t="shared" si="19"/>
        <v>6.3687684016762039E-3</v>
      </c>
    </row>
    <row r="241" spans="2:8">
      <c r="B241" s="26">
        <v>44130.291666666664</v>
      </c>
      <c r="C241" s="22">
        <v>112.3085</v>
      </c>
      <c r="D241" s="2">
        <f t="shared" si="15"/>
        <v>112.31300408824218</v>
      </c>
      <c r="E241" s="1">
        <f t="shared" si="16"/>
        <v>-4.5040882421858441E-3</v>
      </c>
      <c r="F241" s="1">
        <f t="shared" si="17"/>
        <v>4.5040882421858441E-3</v>
      </c>
      <c r="G241" s="1">
        <f t="shared" si="18"/>
        <v>2.0286810893396767E-5</v>
      </c>
      <c r="H241" s="5">
        <f t="shared" si="19"/>
        <v>4.0104606883591572E-5</v>
      </c>
    </row>
    <row r="242" spans="2:8">
      <c r="B242" s="26">
        <v>44131.291666666664</v>
      </c>
      <c r="C242" s="22">
        <v>113.8215</v>
      </c>
      <c r="D242" s="2">
        <f t="shared" si="15"/>
        <v>112.30859008176483</v>
      </c>
      <c r="E242" s="1">
        <f t="shared" si="16"/>
        <v>1.5129099182351666</v>
      </c>
      <c r="F242" s="1">
        <f t="shared" si="17"/>
        <v>1.5129099182351666</v>
      </c>
      <c r="G242" s="1">
        <f t="shared" si="18"/>
        <v>2.2888964206943387</v>
      </c>
      <c r="H242" s="5">
        <f t="shared" si="19"/>
        <v>1.3291952032218576E-2</v>
      </c>
    </row>
    <row r="243" spans="2:8">
      <c r="B243" s="26">
        <v>44132.291666666664</v>
      </c>
      <c r="C243" s="22">
        <v>108.5502</v>
      </c>
      <c r="D243" s="2">
        <f t="shared" si="15"/>
        <v>113.79124180163529</v>
      </c>
      <c r="E243" s="1">
        <f t="shared" si="16"/>
        <v>-5.2410418016352907</v>
      </c>
      <c r="F243" s="1">
        <f t="shared" si="17"/>
        <v>5.2410418016352907</v>
      </c>
      <c r="G243" s="1">
        <f t="shared" si="18"/>
        <v>27.468519166488495</v>
      </c>
      <c r="H243" s="5">
        <f t="shared" si="19"/>
        <v>4.8282193875601245E-2</v>
      </c>
    </row>
    <row r="244" spans="2:8">
      <c r="B244" s="26">
        <v>44133.291666666664</v>
      </c>
      <c r="C244" s="22">
        <v>112.572</v>
      </c>
      <c r="D244" s="2">
        <f t="shared" si="15"/>
        <v>108.65502083603272</v>
      </c>
      <c r="E244" s="1">
        <f t="shared" si="16"/>
        <v>3.9169791639672837</v>
      </c>
      <c r="F244" s="1">
        <f t="shared" si="17"/>
        <v>3.9169791639672837</v>
      </c>
      <c r="G244" s="1">
        <f t="shared" si="18"/>
        <v>15.342725770953841</v>
      </c>
      <c r="H244" s="5">
        <f t="shared" si="19"/>
        <v>3.4795323561518703E-2</v>
      </c>
    </row>
    <row r="245" spans="2:8">
      <c r="B245" s="26">
        <v>44134.291666666664</v>
      </c>
      <c r="C245" s="22">
        <v>106.26600000000001</v>
      </c>
      <c r="D245" s="2">
        <f t="shared" si="15"/>
        <v>112.49366041672066</v>
      </c>
      <c r="E245" s="1">
        <f t="shared" si="16"/>
        <v>-6.2276604167206528</v>
      </c>
      <c r="F245" s="1">
        <f t="shared" si="17"/>
        <v>6.2276604167206528</v>
      </c>
      <c r="G245" s="1">
        <f t="shared" si="18"/>
        <v>38.783754265989252</v>
      </c>
      <c r="H245" s="5">
        <f t="shared" si="19"/>
        <v>5.8604449369701057E-2</v>
      </c>
    </row>
    <row r="246" spans="2:8">
      <c r="B246" s="26">
        <v>44137.291666666664</v>
      </c>
      <c r="C246" s="22">
        <v>106.1781</v>
      </c>
      <c r="D246" s="2">
        <f t="shared" si="15"/>
        <v>106.39055320833442</v>
      </c>
      <c r="E246" s="1">
        <f t="shared" si="16"/>
        <v>-0.21245320833442349</v>
      </c>
      <c r="F246" s="1">
        <f t="shared" si="17"/>
        <v>0.21245320833442349</v>
      </c>
      <c r="G246" s="1">
        <f t="shared" si="18"/>
        <v>4.5136365731589953E-2</v>
      </c>
      <c r="H246" s="5">
        <f t="shared" si="19"/>
        <v>2.0009136378822327E-3</v>
      </c>
    </row>
    <row r="247" spans="2:8">
      <c r="B247" s="26">
        <v>44138.291666666664</v>
      </c>
      <c r="C247" s="22">
        <v>107.8083</v>
      </c>
      <c r="D247" s="2">
        <f t="shared" si="15"/>
        <v>106.18234906416669</v>
      </c>
      <c r="E247" s="1">
        <f t="shared" si="16"/>
        <v>1.6259509358333162</v>
      </c>
      <c r="F247" s="1">
        <f t="shared" si="17"/>
        <v>1.6259509358333162</v>
      </c>
      <c r="G247" s="1">
        <f t="shared" si="18"/>
        <v>2.6437164457372369</v>
      </c>
      <c r="H247" s="5">
        <f t="shared" si="19"/>
        <v>1.5081871579769982E-2</v>
      </c>
    </row>
    <row r="248" spans="2:8">
      <c r="B248" s="26">
        <v>44139.291666666664</v>
      </c>
      <c r="C248" s="22">
        <v>112.21080000000001</v>
      </c>
      <c r="D248" s="2">
        <f t="shared" si="15"/>
        <v>107.77578098128333</v>
      </c>
      <c r="E248" s="1">
        <f t="shared" si="16"/>
        <v>4.4350190187166731</v>
      </c>
      <c r="F248" s="1">
        <f t="shared" si="17"/>
        <v>4.4350190187166731</v>
      </c>
      <c r="G248" s="1">
        <f t="shared" si="18"/>
        <v>19.669393696378602</v>
      </c>
      <c r="H248" s="5">
        <f t="shared" si="19"/>
        <v>3.9523994292141873E-2</v>
      </c>
    </row>
    <row r="249" spans="2:8">
      <c r="B249" s="26">
        <v>44140.291666666664</v>
      </c>
      <c r="C249" s="22">
        <v>116.1936</v>
      </c>
      <c r="D249" s="2">
        <f t="shared" si="15"/>
        <v>112.12209961962567</v>
      </c>
      <c r="E249" s="1">
        <f t="shared" si="16"/>
        <v>4.0715003803743315</v>
      </c>
      <c r="F249" s="1">
        <f t="shared" si="17"/>
        <v>4.0715003803743315</v>
      </c>
      <c r="G249" s="1">
        <f t="shared" si="18"/>
        <v>16.577115347388325</v>
      </c>
      <c r="H249" s="5">
        <f t="shared" si="19"/>
        <v>3.5040659557620486E-2</v>
      </c>
    </row>
    <row r="250" spans="2:8">
      <c r="B250" s="26">
        <v>44141.291666666664</v>
      </c>
      <c r="C250" s="22">
        <v>116.0616</v>
      </c>
      <c r="D250" s="2">
        <f t="shared" si="15"/>
        <v>116.11216999239251</v>
      </c>
      <c r="E250" s="1">
        <f t="shared" si="16"/>
        <v>-5.0569992392510699E-2</v>
      </c>
      <c r="F250" s="1">
        <f t="shared" si="17"/>
        <v>5.0569992392510699E-2</v>
      </c>
      <c r="G250" s="1">
        <f t="shared" si="18"/>
        <v>2.5573241305785897E-3</v>
      </c>
      <c r="H250" s="5">
        <f t="shared" si="19"/>
        <v>4.3571682961901867E-4</v>
      </c>
    </row>
    <row r="251" spans="2:8">
      <c r="B251" s="26">
        <v>44144.291666666664</v>
      </c>
      <c r="C251" s="22">
        <v>113.7441</v>
      </c>
      <c r="D251" s="2">
        <f t="shared" si="15"/>
        <v>116.06261139984784</v>
      </c>
      <c r="E251" s="1">
        <f t="shared" si="16"/>
        <v>-2.3185113998478357</v>
      </c>
      <c r="F251" s="1">
        <f t="shared" si="17"/>
        <v>2.3185113998478357</v>
      </c>
      <c r="G251" s="1">
        <f t="shared" si="18"/>
        <v>5.375495111224371</v>
      </c>
      <c r="H251" s="5">
        <f t="shared" si="19"/>
        <v>2.038357505881919E-2</v>
      </c>
    </row>
    <row r="252" spans="2:8">
      <c r="B252" s="26">
        <v>44145.291666666664</v>
      </c>
      <c r="C252" s="22">
        <v>113.40179999999999</v>
      </c>
      <c r="D252" s="2">
        <f t="shared" si="15"/>
        <v>113.79047022799696</v>
      </c>
      <c r="E252" s="1">
        <f t="shared" si="16"/>
        <v>-0.38867022799696826</v>
      </c>
      <c r="F252" s="1">
        <f t="shared" si="17"/>
        <v>0.38867022799696826</v>
      </c>
      <c r="G252" s="1">
        <f t="shared" si="18"/>
        <v>0.15106454613121528</v>
      </c>
      <c r="H252" s="5">
        <f t="shared" si="19"/>
        <v>3.4273726519064803E-3</v>
      </c>
    </row>
    <row r="253" spans="2:8">
      <c r="B253" s="26">
        <v>44146.291666666664</v>
      </c>
      <c r="C253" s="22">
        <v>116.8439</v>
      </c>
      <c r="D253" s="2">
        <f t="shared" si="15"/>
        <v>113.40957340455994</v>
      </c>
      <c r="E253" s="1">
        <f t="shared" si="16"/>
        <v>3.4343265954400692</v>
      </c>
      <c r="F253" s="1">
        <f t="shared" si="17"/>
        <v>3.4343265954400692</v>
      </c>
      <c r="G253" s="1">
        <f t="shared" si="18"/>
        <v>11.794599164146977</v>
      </c>
      <c r="H253" s="5">
        <f t="shared" si="19"/>
        <v>2.9392433797913876E-2</v>
      </c>
    </row>
    <row r="254" spans="2:8">
      <c r="B254" s="26">
        <v>44147.291666666664</v>
      </c>
      <c r="C254" s="22">
        <v>116.5701</v>
      </c>
      <c r="D254" s="2">
        <f t="shared" si="15"/>
        <v>116.77521346809121</v>
      </c>
      <c r="E254" s="1">
        <f t="shared" si="16"/>
        <v>-0.20511346809121278</v>
      </c>
      <c r="F254" s="1">
        <f t="shared" si="17"/>
        <v>0.20511346809121278</v>
      </c>
      <c r="G254" s="1">
        <f t="shared" si="18"/>
        <v>4.2071534792404962E-2</v>
      </c>
      <c r="H254" s="5">
        <f t="shared" si="19"/>
        <v>1.7595718635500252E-3</v>
      </c>
    </row>
    <row r="255" spans="2:8">
      <c r="B255" s="26">
        <v>44148.291666666664</v>
      </c>
      <c r="C255" s="22">
        <v>116.619</v>
      </c>
      <c r="D255" s="2">
        <f t="shared" si="15"/>
        <v>116.57420226936182</v>
      </c>
      <c r="E255" s="1">
        <f t="shared" si="16"/>
        <v>4.4797730638180155E-2</v>
      </c>
      <c r="F255" s="1">
        <f t="shared" si="17"/>
        <v>4.4797730638180155E-2</v>
      </c>
      <c r="G255" s="1">
        <f t="shared" si="18"/>
        <v>2.006836670330945E-3</v>
      </c>
      <c r="H255" s="5">
        <f t="shared" si="19"/>
        <v>3.8413749593273959E-4</v>
      </c>
    </row>
    <row r="256" spans="2:8">
      <c r="B256" s="26">
        <v>44151.291666666664</v>
      </c>
      <c r="C256" s="22">
        <v>117.636</v>
      </c>
      <c r="D256" s="2">
        <f t="shared" si="15"/>
        <v>116.61810404538724</v>
      </c>
      <c r="E256" s="1">
        <f t="shared" si="16"/>
        <v>1.0178959546127544</v>
      </c>
      <c r="F256" s="1">
        <f t="shared" si="17"/>
        <v>1.0178959546127544</v>
      </c>
      <c r="G256" s="1">
        <f t="shared" si="18"/>
        <v>1.0361121744170105</v>
      </c>
      <c r="H256" s="5">
        <f t="shared" si="19"/>
        <v>8.6529289895334281E-3</v>
      </c>
    </row>
    <row r="257" spans="2:8">
      <c r="B257" s="26">
        <v>44152.291666666664</v>
      </c>
      <c r="C257" s="22">
        <v>116.7461</v>
      </c>
      <c r="D257" s="2">
        <f t="shared" si="15"/>
        <v>117.61564208090773</v>
      </c>
      <c r="E257" s="1">
        <f t="shared" si="16"/>
        <v>-0.86954208090773477</v>
      </c>
      <c r="F257" s="1">
        <f t="shared" si="17"/>
        <v>0.86954208090773477</v>
      </c>
      <c r="G257" s="1">
        <f t="shared" si="18"/>
        <v>0.75610343046935358</v>
      </c>
      <c r="H257" s="5">
        <f t="shared" si="19"/>
        <v>7.448146712461785E-3</v>
      </c>
    </row>
    <row r="258" spans="2:8">
      <c r="B258" s="26">
        <v>44153.291666666664</v>
      </c>
      <c r="C258" s="22">
        <v>115.4162</v>
      </c>
      <c r="D258" s="2">
        <f t="shared" si="15"/>
        <v>116.76349084161815</v>
      </c>
      <c r="E258" s="1">
        <f t="shared" si="16"/>
        <v>-1.3472908416181468</v>
      </c>
      <c r="F258" s="1">
        <f t="shared" si="17"/>
        <v>1.3472908416181468</v>
      </c>
      <c r="G258" s="1">
        <f t="shared" si="18"/>
        <v>1.8151926119081343</v>
      </c>
      <c r="H258" s="5">
        <f t="shared" si="19"/>
        <v>1.1673325249125744E-2</v>
      </c>
    </row>
    <row r="259" spans="2:8">
      <c r="B259" s="26">
        <v>44154.291666666664</v>
      </c>
      <c r="C259" s="22">
        <v>116.0127</v>
      </c>
      <c r="D259" s="2">
        <f t="shared" si="15"/>
        <v>115.44314581683237</v>
      </c>
      <c r="E259" s="1">
        <f t="shared" si="16"/>
        <v>0.56955418316762518</v>
      </c>
      <c r="F259" s="1">
        <f t="shared" si="17"/>
        <v>0.56955418316762518</v>
      </c>
      <c r="G259" s="1">
        <f t="shared" si="18"/>
        <v>0.32439196756374072</v>
      </c>
      <c r="H259" s="5">
        <f t="shared" si="19"/>
        <v>4.9094123588850633E-3</v>
      </c>
    </row>
    <row r="260" spans="2:8">
      <c r="B260" s="26">
        <v>44155.291666666664</v>
      </c>
      <c r="C260" s="22">
        <v>114.7415</v>
      </c>
      <c r="D260" s="2">
        <f t="shared" ref="D260:D323" si="20">alpha*C259+(1-alpha)*D259</f>
        <v>116.00130891633664</v>
      </c>
      <c r="E260" s="1">
        <f t="shared" ref="E260:E323" si="21">C260-D260</f>
        <v>-1.2598089163366382</v>
      </c>
      <c r="F260" s="1">
        <f t="shared" ref="F260:F323" si="22">ABS(E260)</f>
        <v>1.2598089163366382</v>
      </c>
      <c r="G260" s="1">
        <f t="shared" ref="G260:G323" si="23">E260^2</f>
        <v>1.5871185056812946</v>
      </c>
      <c r="H260" s="5">
        <f t="shared" ref="H260:H323" si="24">F260/C260</f>
        <v>1.0979540239029802E-2</v>
      </c>
    </row>
    <row r="261" spans="2:8">
      <c r="B261" s="26">
        <v>44158.291666666664</v>
      </c>
      <c r="C261" s="22">
        <v>111.3288</v>
      </c>
      <c r="D261" s="2">
        <f t="shared" si="20"/>
        <v>114.76669617832673</v>
      </c>
      <c r="E261" s="1">
        <f t="shared" si="21"/>
        <v>-3.4378961783267243</v>
      </c>
      <c r="F261" s="1">
        <f t="shared" si="22"/>
        <v>3.4378961783267243</v>
      </c>
      <c r="G261" s="1">
        <f t="shared" si="23"/>
        <v>11.819130132953497</v>
      </c>
      <c r="H261" s="5">
        <f t="shared" si="24"/>
        <v>3.0880564403161843E-2</v>
      </c>
    </row>
    <row r="262" spans="2:8">
      <c r="B262" s="26">
        <v>44159.291666666664</v>
      </c>
      <c r="C262" s="22">
        <v>112.61960000000001</v>
      </c>
      <c r="D262" s="2">
        <f t="shared" si="20"/>
        <v>111.39755792356652</v>
      </c>
      <c r="E262" s="1">
        <f t="shared" si="21"/>
        <v>1.2220420764334818</v>
      </c>
      <c r="F262" s="1">
        <f t="shared" si="22"/>
        <v>1.2220420764334818</v>
      </c>
      <c r="G262" s="1">
        <f t="shared" si="23"/>
        <v>1.4933868365738558</v>
      </c>
      <c r="H262" s="5">
        <f t="shared" si="24"/>
        <v>1.0851060352136588E-2</v>
      </c>
    </row>
    <row r="263" spans="2:8">
      <c r="B263" s="26">
        <v>44160.291666666664</v>
      </c>
      <c r="C263" s="22">
        <v>113.4605</v>
      </c>
      <c r="D263" s="2">
        <f t="shared" si="20"/>
        <v>112.59515915847133</v>
      </c>
      <c r="E263" s="1">
        <f t="shared" si="21"/>
        <v>0.86534084152866342</v>
      </c>
      <c r="F263" s="1">
        <f t="shared" si="22"/>
        <v>0.86534084152866342</v>
      </c>
      <c r="G263" s="1">
        <f t="shared" si="23"/>
        <v>0.74881477201753532</v>
      </c>
      <c r="H263" s="5">
        <f t="shared" si="24"/>
        <v>7.6268026452259901E-3</v>
      </c>
    </row>
    <row r="264" spans="2:8">
      <c r="B264" s="26">
        <v>44162.291666666664</v>
      </c>
      <c r="C264" s="22">
        <v>114.0081</v>
      </c>
      <c r="D264" s="2">
        <f t="shared" si="20"/>
        <v>113.44319318316943</v>
      </c>
      <c r="E264" s="1">
        <f t="shared" si="21"/>
        <v>0.56490681683057176</v>
      </c>
      <c r="F264" s="1">
        <f t="shared" si="22"/>
        <v>0.56490681683057176</v>
      </c>
      <c r="G264" s="1">
        <f t="shared" si="23"/>
        <v>0.31911971170164916</v>
      </c>
      <c r="H264" s="5">
        <f t="shared" si="24"/>
        <v>4.9549708909329407E-3</v>
      </c>
    </row>
    <row r="265" spans="2:8">
      <c r="B265" s="26">
        <v>44165.291666666664</v>
      </c>
      <c r="C265" s="22">
        <v>116.4136</v>
      </c>
      <c r="D265" s="2">
        <f t="shared" si="20"/>
        <v>113.99680186366338</v>
      </c>
      <c r="E265" s="1">
        <f t="shared" si="21"/>
        <v>2.4167981363366238</v>
      </c>
      <c r="F265" s="1">
        <f t="shared" si="22"/>
        <v>2.4167981363366238</v>
      </c>
      <c r="G265" s="1">
        <f t="shared" si="23"/>
        <v>5.8409132318001777</v>
      </c>
      <c r="H265" s="5">
        <f t="shared" si="24"/>
        <v>2.0760444968084688E-2</v>
      </c>
    </row>
    <row r="266" spans="2:8">
      <c r="B266" s="26">
        <v>44166.291666666664</v>
      </c>
      <c r="C266" s="22">
        <v>120.00239999999999</v>
      </c>
      <c r="D266" s="2">
        <f t="shared" si="20"/>
        <v>116.36526403727328</v>
      </c>
      <c r="E266" s="1">
        <f t="shared" si="21"/>
        <v>3.6371359627267168</v>
      </c>
      <c r="F266" s="1">
        <f t="shared" si="22"/>
        <v>3.6371359627267168</v>
      </c>
      <c r="G266" s="1">
        <f t="shared" si="23"/>
        <v>13.228758011360002</v>
      </c>
      <c r="H266" s="5">
        <f t="shared" si="24"/>
        <v>3.0308860178852398E-2</v>
      </c>
    </row>
    <row r="267" spans="2:8">
      <c r="B267" s="26">
        <v>44167.291666666664</v>
      </c>
      <c r="C267" s="22">
        <v>120.3544</v>
      </c>
      <c r="D267" s="2">
        <f t="shared" si="20"/>
        <v>119.92965728074546</v>
      </c>
      <c r="E267" s="1">
        <f t="shared" si="21"/>
        <v>0.42474271925453877</v>
      </c>
      <c r="F267" s="1">
        <f t="shared" si="22"/>
        <v>0.42474271925453877</v>
      </c>
      <c r="G267" s="1">
        <f t="shared" si="23"/>
        <v>0.18040637755973993</v>
      </c>
      <c r="H267" s="5">
        <f t="shared" si="24"/>
        <v>3.5291000516353269E-3</v>
      </c>
    </row>
    <row r="268" spans="2:8">
      <c r="B268" s="26">
        <v>44168.291666666664</v>
      </c>
      <c r="C268" s="22">
        <v>120.2175</v>
      </c>
      <c r="D268" s="2">
        <f t="shared" si="20"/>
        <v>120.34590514561491</v>
      </c>
      <c r="E268" s="1">
        <f t="shared" si="21"/>
        <v>-0.12840514561490579</v>
      </c>
      <c r="F268" s="1">
        <f t="shared" si="22"/>
        <v>0.12840514561490579</v>
      </c>
      <c r="G268" s="1">
        <f t="shared" si="23"/>
        <v>1.648788142038516E-2</v>
      </c>
      <c r="H268" s="5">
        <f t="shared" si="24"/>
        <v>1.0681069363021672E-3</v>
      </c>
    </row>
    <row r="269" spans="2:8">
      <c r="B269" s="26">
        <v>44169.291666666664</v>
      </c>
      <c r="C269" s="22">
        <v>119.5428</v>
      </c>
      <c r="D269" s="2">
        <f t="shared" si="20"/>
        <v>120.22006810291229</v>
      </c>
      <c r="E269" s="1">
        <f t="shared" si="21"/>
        <v>-0.67726810291229356</v>
      </c>
      <c r="F269" s="1">
        <f t="shared" si="22"/>
        <v>0.67726810291229356</v>
      </c>
      <c r="G269" s="1">
        <f t="shared" si="23"/>
        <v>0.45869208322241706</v>
      </c>
      <c r="H269" s="5">
        <f t="shared" si="24"/>
        <v>5.6654863606364712E-3</v>
      </c>
    </row>
    <row r="270" spans="2:8">
      <c r="B270" s="26">
        <v>44172.291666666664</v>
      </c>
      <c r="C270" s="22">
        <v>121.00960000000001</v>
      </c>
      <c r="D270" s="2">
        <f t="shared" si="20"/>
        <v>119.55634536205825</v>
      </c>
      <c r="E270" s="1">
        <f t="shared" si="21"/>
        <v>1.4532546379417539</v>
      </c>
      <c r="F270" s="1">
        <f t="shared" si="22"/>
        <v>1.4532546379417539</v>
      </c>
      <c r="G270" s="1">
        <f t="shared" si="23"/>
        <v>2.1119490426992185</v>
      </c>
      <c r="H270" s="5">
        <f t="shared" si="24"/>
        <v>1.2009416095431717E-2</v>
      </c>
    </row>
    <row r="271" spans="2:8">
      <c r="B271" s="26">
        <v>44173.291666666664</v>
      </c>
      <c r="C271" s="22">
        <v>121.62560000000001</v>
      </c>
      <c r="D271" s="2">
        <f t="shared" si="20"/>
        <v>120.98053490724118</v>
      </c>
      <c r="E271" s="1">
        <f t="shared" si="21"/>
        <v>0.64506509275882706</v>
      </c>
      <c r="F271" s="1">
        <f t="shared" si="22"/>
        <v>0.64506509275882706</v>
      </c>
      <c r="G271" s="1">
        <f t="shared" si="23"/>
        <v>0.41610897389595414</v>
      </c>
      <c r="H271" s="5">
        <f t="shared" si="24"/>
        <v>5.303695050703364E-3</v>
      </c>
    </row>
    <row r="272" spans="2:8">
      <c r="B272" s="26">
        <v>44174.291666666664</v>
      </c>
      <c r="C272" s="22">
        <v>119.08320000000001</v>
      </c>
      <c r="D272" s="2">
        <f t="shared" si="20"/>
        <v>121.61269869814483</v>
      </c>
      <c r="E272" s="1">
        <f t="shared" si="21"/>
        <v>-2.5294986981448204</v>
      </c>
      <c r="F272" s="1">
        <f t="shared" si="22"/>
        <v>2.5294986981448204</v>
      </c>
      <c r="G272" s="1">
        <f t="shared" si="23"/>
        <v>6.3983636639163413</v>
      </c>
      <c r="H272" s="5">
        <f t="shared" si="24"/>
        <v>2.1241440422702953E-2</v>
      </c>
    </row>
    <row r="273" spans="2:8">
      <c r="B273" s="26">
        <v>44175.291666666664</v>
      </c>
      <c r="C273" s="22">
        <v>120.5108</v>
      </c>
      <c r="D273" s="2">
        <f t="shared" si="20"/>
        <v>119.13378997396291</v>
      </c>
      <c r="E273" s="1">
        <f t="shared" si="21"/>
        <v>1.3770100260370981</v>
      </c>
      <c r="F273" s="1">
        <f t="shared" si="22"/>
        <v>1.3770100260370981</v>
      </c>
      <c r="G273" s="1">
        <f t="shared" si="23"/>
        <v>1.8961566118066895</v>
      </c>
      <c r="H273" s="5">
        <f t="shared" si="24"/>
        <v>1.1426444982832228E-2</v>
      </c>
    </row>
    <row r="274" spans="2:8">
      <c r="B274" s="26">
        <v>44176.291666666664</v>
      </c>
      <c r="C274" s="22">
        <v>119.6992</v>
      </c>
      <c r="D274" s="2">
        <f t="shared" si="20"/>
        <v>120.48325979947926</v>
      </c>
      <c r="E274" s="1">
        <f t="shared" si="21"/>
        <v>-0.78405979947925175</v>
      </c>
      <c r="F274" s="1">
        <f t="shared" si="22"/>
        <v>0.78405979947925175</v>
      </c>
      <c r="G274" s="1">
        <f t="shared" si="23"/>
        <v>0.61474976915944446</v>
      </c>
      <c r="H274" s="5">
        <f t="shared" si="24"/>
        <v>6.5502509580619732E-3</v>
      </c>
    </row>
    <row r="275" spans="2:8">
      <c r="B275" s="26">
        <v>44179.291666666664</v>
      </c>
      <c r="C275" s="22">
        <v>119.08320000000001</v>
      </c>
      <c r="D275" s="2">
        <f t="shared" si="20"/>
        <v>119.71488119598959</v>
      </c>
      <c r="E275" s="1">
        <f t="shared" si="21"/>
        <v>-0.63168119598958583</v>
      </c>
      <c r="F275" s="1">
        <f t="shared" si="22"/>
        <v>0.63168119598958583</v>
      </c>
      <c r="G275" s="1">
        <f t="shared" si="23"/>
        <v>0.39902113336683354</v>
      </c>
      <c r="H275" s="5">
        <f t="shared" si="24"/>
        <v>5.3045366264056204E-3</v>
      </c>
    </row>
    <row r="276" spans="2:8">
      <c r="B276" s="26">
        <v>44180.291666666664</v>
      </c>
      <c r="C276" s="22">
        <v>125.04810000000001</v>
      </c>
      <c r="D276" s="2">
        <f t="shared" si="20"/>
        <v>119.0958336239198</v>
      </c>
      <c r="E276" s="1">
        <f t="shared" si="21"/>
        <v>5.9522663760802033</v>
      </c>
      <c r="F276" s="1">
        <f t="shared" si="22"/>
        <v>5.9522663760802033</v>
      </c>
      <c r="G276" s="1">
        <f t="shared" si="23"/>
        <v>35.429475011814958</v>
      </c>
      <c r="H276" s="5">
        <f t="shared" si="24"/>
        <v>4.7599814599983553E-2</v>
      </c>
    </row>
    <row r="277" spans="2:8">
      <c r="B277" s="26">
        <v>44181.291666666664</v>
      </c>
      <c r="C277" s="22">
        <v>124.9796</v>
      </c>
      <c r="D277" s="2">
        <f t="shared" si="20"/>
        <v>124.9290546724784</v>
      </c>
      <c r="E277" s="1">
        <f t="shared" si="21"/>
        <v>5.0545327521604122E-2</v>
      </c>
      <c r="F277" s="1">
        <f t="shared" si="22"/>
        <v>5.0545327521604122E-2</v>
      </c>
      <c r="G277" s="1">
        <f t="shared" si="23"/>
        <v>2.5548301342662311E-3</v>
      </c>
      <c r="H277" s="5">
        <f t="shared" si="24"/>
        <v>4.0442862292409417E-4</v>
      </c>
    </row>
    <row r="278" spans="2:8">
      <c r="B278" s="26">
        <v>44182.291666666664</v>
      </c>
      <c r="C278" s="22">
        <v>125.85</v>
      </c>
      <c r="D278" s="2">
        <f t="shared" si="20"/>
        <v>124.97858909344957</v>
      </c>
      <c r="E278" s="1">
        <f t="shared" si="21"/>
        <v>0.87141090655042319</v>
      </c>
      <c r="F278" s="1">
        <f t="shared" si="22"/>
        <v>0.87141090655042319</v>
      </c>
      <c r="G278" s="1">
        <f t="shared" si="23"/>
        <v>0.75935696805503039</v>
      </c>
      <c r="H278" s="5">
        <f t="shared" si="24"/>
        <v>6.9242026742186991E-3</v>
      </c>
    </row>
    <row r="279" spans="2:8">
      <c r="B279" s="26">
        <v>44183.291666666664</v>
      </c>
      <c r="C279" s="22">
        <v>123.85509999999999</v>
      </c>
      <c r="D279" s="2">
        <f t="shared" si="20"/>
        <v>125.83257178186899</v>
      </c>
      <c r="E279" s="1">
        <f t="shared" si="21"/>
        <v>-1.9774717818689993</v>
      </c>
      <c r="F279" s="1">
        <f t="shared" si="22"/>
        <v>1.9774717818689993</v>
      </c>
      <c r="G279" s="1">
        <f t="shared" si="23"/>
        <v>3.9103946480881553</v>
      </c>
      <c r="H279" s="5">
        <f t="shared" si="24"/>
        <v>1.5966010134980307E-2</v>
      </c>
    </row>
    <row r="280" spans="2:8">
      <c r="B280" s="26">
        <v>44186.291666666664</v>
      </c>
      <c r="C280" s="22">
        <v>125.3903</v>
      </c>
      <c r="D280" s="2">
        <f t="shared" si="20"/>
        <v>123.89464943563738</v>
      </c>
      <c r="E280" s="1">
        <f t="shared" si="21"/>
        <v>1.4956505643626201</v>
      </c>
      <c r="F280" s="1">
        <f t="shared" si="22"/>
        <v>1.4956505643626201</v>
      </c>
      <c r="G280" s="1">
        <f t="shared" si="23"/>
        <v>2.2369706106782239</v>
      </c>
      <c r="H280" s="5">
        <f t="shared" si="24"/>
        <v>1.1927960650565636E-2</v>
      </c>
    </row>
    <row r="281" spans="2:8">
      <c r="B281" s="26">
        <v>44187.291666666664</v>
      </c>
      <c r="C281" s="22">
        <v>128.95949999999999</v>
      </c>
      <c r="D281" s="2">
        <f t="shared" si="20"/>
        <v>125.36038698871275</v>
      </c>
      <c r="E281" s="1">
        <f t="shared" si="21"/>
        <v>3.599113011287244</v>
      </c>
      <c r="F281" s="1">
        <f t="shared" si="22"/>
        <v>3.599113011287244</v>
      </c>
      <c r="G281" s="1">
        <f t="shared" si="23"/>
        <v>12.953614468017134</v>
      </c>
      <c r="H281" s="5">
        <f t="shared" si="24"/>
        <v>2.7908862947570705E-2</v>
      </c>
    </row>
    <row r="282" spans="2:8">
      <c r="B282" s="26">
        <v>44188.291666666664</v>
      </c>
      <c r="C282" s="22">
        <v>128.0599</v>
      </c>
      <c r="D282" s="2">
        <f t="shared" si="20"/>
        <v>128.88751773977424</v>
      </c>
      <c r="E282" s="1">
        <f t="shared" si="21"/>
        <v>-0.82761773977424014</v>
      </c>
      <c r="F282" s="1">
        <f t="shared" si="22"/>
        <v>0.82761773977424014</v>
      </c>
      <c r="G282" s="1">
        <f t="shared" si="23"/>
        <v>0.68495112318902185</v>
      </c>
      <c r="H282" s="5">
        <f t="shared" si="24"/>
        <v>6.4627392319862829E-3</v>
      </c>
    </row>
    <row r="283" spans="2:8">
      <c r="B283" s="26">
        <v>44189.291666666664</v>
      </c>
      <c r="C283" s="22">
        <v>129.04750000000001</v>
      </c>
      <c r="D283" s="2">
        <f t="shared" si="20"/>
        <v>128.07645235479549</v>
      </c>
      <c r="E283" s="1">
        <f t="shared" si="21"/>
        <v>0.97104764520452136</v>
      </c>
      <c r="F283" s="1">
        <f t="shared" si="22"/>
        <v>0.97104764520452136</v>
      </c>
      <c r="G283" s="1">
        <f t="shared" si="23"/>
        <v>0.94293352925724594</v>
      </c>
      <c r="H283" s="5">
        <f t="shared" si="24"/>
        <v>7.5247303915575367E-3</v>
      </c>
    </row>
    <row r="284" spans="2:8">
      <c r="B284" s="26">
        <v>44193.291666666664</v>
      </c>
      <c r="C284" s="22">
        <v>133.66300000000001</v>
      </c>
      <c r="D284" s="2">
        <f t="shared" si="20"/>
        <v>129.02807904709593</v>
      </c>
      <c r="E284" s="1">
        <f t="shared" si="21"/>
        <v>4.634920952904082</v>
      </c>
      <c r="F284" s="1">
        <f t="shared" si="22"/>
        <v>4.634920952904082</v>
      </c>
      <c r="G284" s="1">
        <f t="shared" si="23"/>
        <v>21.482492239669284</v>
      </c>
      <c r="H284" s="5">
        <f t="shared" si="24"/>
        <v>3.4676170315675103E-2</v>
      </c>
    </row>
    <row r="285" spans="2:8">
      <c r="B285" s="26">
        <v>44194.291666666664</v>
      </c>
      <c r="C285" s="22">
        <v>131.88329999999999</v>
      </c>
      <c r="D285" s="2">
        <f t="shared" si="20"/>
        <v>133.57030158094193</v>
      </c>
      <c r="E285" s="1">
        <f t="shared" si="21"/>
        <v>-1.6870015809419385</v>
      </c>
      <c r="F285" s="1">
        <f t="shared" si="22"/>
        <v>1.6870015809419385</v>
      </c>
      <c r="G285" s="1">
        <f t="shared" si="23"/>
        <v>2.8459743341006001</v>
      </c>
      <c r="H285" s="5">
        <f t="shared" si="24"/>
        <v>1.2791623965596391E-2</v>
      </c>
    </row>
    <row r="286" spans="2:8">
      <c r="B286" s="26">
        <v>44195.291666666664</v>
      </c>
      <c r="C286" s="22">
        <v>130.75880000000001</v>
      </c>
      <c r="D286" s="2">
        <f t="shared" si="20"/>
        <v>131.91704003161882</v>
      </c>
      <c r="E286" s="1">
        <f t="shared" si="21"/>
        <v>-1.1582400316188171</v>
      </c>
      <c r="F286" s="1">
        <f t="shared" si="22"/>
        <v>1.1582400316188171</v>
      </c>
      <c r="G286" s="1">
        <f t="shared" si="23"/>
        <v>1.3415199708443584</v>
      </c>
      <c r="H286" s="5">
        <f t="shared" si="24"/>
        <v>8.8578361962546072E-3</v>
      </c>
    </row>
    <row r="287" spans="2:8">
      <c r="B287" s="26">
        <v>44196.291666666664</v>
      </c>
      <c r="C287" s="22">
        <v>129.7516</v>
      </c>
      <c r="D287" s="2">
        <f t="shared" si="20"/>
        <v>130.78196480063241</v>
      </c>
      <c r="E287" s="1">
        <f t="shared" si="21"/>
        <v>-1.0303648006324124</v>
      </c>
      <c r="F287" s="1">
        <f t="shared" si="22"/>
        <v>1.0303648006324124</v>
      </c>
      <c r="G287" s="1">
        <f t="shared" si="23"/>
        <v>1.061651622382271</v>
      </c>
      <c r="H287" s="5">
        <f t="shared" si="24"/>
        <v>7.9410566084149436E-3</v>
      </c>
    </row>
    <row r="288" spans="2:8">
      <c r="B288" s="26">
        <v>44200.291666666664</v>
      </c>
      <c r="C288" s="22">
        <v>126.5442</v>
      </c>
      <c r="D288" s="2">
        <f t="shared" si="20"/>
        <v>129.77220729601265</v>
      </c>
      <c r="E288" s="1">
        <f t="shared" si="21"/>
        <v>-3.2280072960126489</v>
      </c>
      <c r="F288" s="1">
        <f t="shared" si="22"/>
        <v>3.2280072960126489</v>
      </c>
      <c r="G288" s="1">
        <f t="shared" si="23"/>
        <v>10.420031103110894</v>
      </c>
      <c r="H288" s="5">
        <f t="shared" si="24"/>
        <v>2.5508931235194095E-2</v>
      </c>
    </row>
    <row r="289" spans="2:8">
      <c r="B289" s="26">
        <v>44201.291666666664</v>
      </c>
      <c r="C289" s="22">
        <v>128.1088</v>
      </c>
      <c r="D289" s="2">
        <f t="shared" si="20"/>
        <v>126.60876014592026</v>
      </c>
      <c r="E289" s="1">
        <f t="shared" si="21"/>
        <v>1.5000398540797448</v>
      </c>
      <c r="F289" s="1">
        <f t="shared" si="22"/>
        <v>1.5000398540797448</v>
      </c>
      <c r="G289" s="1">
        <f t="shared" si="23"/>
        <v>2.2501195638275822</v>
      </c>
      <c r="H289" s="5">
        <f t="shared" si="24"/>
        <v>1.1709108617672985E-2</v>
      </c>
    </row>
    <row r="290" spans="2:8">
      <c r="B290" s="26">
        <v>44202.291666666664</v>
      </c>
      <c r="C290" s="22">
        <v>123.79640000000001</v>
      </c>
      <c r="D290" s="2">
        <f t="shared" si="20"/>
        <v>128.07879920291839</v>
      </c>
      <c r="E290" s="1">
        <f t="shared" si="21"/>
        <v>-4.2823992029183842</v>
      </c>
      <c r="F290" s="1">
        <f t="shared" si="22"/>
        <v>4.2823992029183842</v>
      </c>
      <c r="G290" s="1">
        <f t="shared" si="23"/>
        <v>18.338942933156012</v>
      </c>
      <c r="H290" s="5">
        <f t="shared" si="24"/>
        <v>3.459227572787564E-2</v>
      </c>
    </row>
    <row r="291" spans="2:8">
      <c r="B291" s="26">
        <v>44203.291666666664</v>
      </c>
      <c r="C291" s="22">
        <v>128.02080000000001</v>
      </c>
      <c r="D291" s="2">
        <f t="shared" si="20"/>
        <v>123.88204798405837</v>
      </c>
      <c r="E291" s="1">
        <f t="shared" si="21"/>
        <v>4.138752015941634</v>
      </c>
      <c r="F291" s="1">
        <f t="shared" si="22"/>
        <v>4.138752015941634</v>
      </c>
      <c r="G291" s="1">
        <f t="shared" si="23"/>
        <v>17.129268249460939</v>
      </c>
      <c r="H291" s="5">
        <f t="shared" si="24"/>
        <v>3.2328746703204743E-2</v>
      </c>
    </row>
    <row r="292" spans="2:8">
      <c r="B292" s="26">
        <v>44204.291666666664</v>
      </c>
      <c r="C292" s="22">
        <v>129.12569999999999</v>
      </c>
      <c r="D292" s="2">
        <f t="shared" si="20"/>
        <v>127.93802495968117</v>
      </c>
      <c r="E292" s="1">
        <f t="shared" si="21"/>
        <v>1.1876750403188225</v>
      </c>
      <c r="F292" s="1">
        <f t="shared" si="22"/>
        <v>1.1876750403188225</v>
      </c>
      <c r="G292" s="1">
        <f t="shared" si="23"/>
        <v>1.4105720013963168</v>
      </c>
      <c r="H292" s="5">
        <f t="shared" si="24"/>
        <v>9.1978207306432618E-3</v>
      </c>
    </row>
    <row r="293" spans="2:8">
      <c r="B293" s="26">
        <v>44207.291666666664</v>
      </c>
      <c r="C293" s="22">
        <v>126.1237</v>
      </c>
      <c r="D293" s="2">
        <f t="shared" si="20"/>
        <v>129.10194649919362</v>
      </c>
      <c r="E293" s="1">
        <f t="shared" si="21"/>
        <v>-2.9782464991936166</v>
      </c>
      <c r="F293" s="1">
        <f t="shared" si="22"/>
        <v>2.9782464991936166</v>
      </c>
      <c r="G293" s="1">
        <f t="shared" si="23"/>
        <v>8.8699522099590329</v>
      </c>
      <c r="H293" s="5">
        <f t="shared" si="24"/>
        <v>2.3613694327026695E-2</v>
      </c>
    </row>
    <row r="294" spans="2:8">
      <c r="B294" s="26">
        <v>44208.291666666664</v>
      </c>
      <c r="C294" s="22">
        <v>125.9477</v>
      </c>
      <c r="D294" s="2">
        <f t="shared" si="20"/>
        <v>126.18326492998388</v>
      </c>
      <c r="E294" s="1">
        <f t="shared" si="21"/>
        <v>-0.23556492998388023</v>
      </c>
      <c r="F294" s="1">
        <f t="shared" si="22"/>
        <v>0.23556492998388023</v>
      </c>
      <c r="G294" s="1">
        <f t="shared" si="23"/>
        <v>5.5490836238310394E-2</v>
      </c>
      <c r="H294" s="5">
        <f t="shared" si="24"/>
        <v>1.8703392756190089E-3</v>
      </c>
    </row>
    <row r="295" spans="2:8">
      <c r="B295" s="26">
        <v>44209.291666666664</v>
      </c>
      <c r="C295" s="22">
        <v>127.9915</v>
      </c>
      <c r="D295" s="2">
        <f t="shared" si="20"/>
        <v>125.95241129859967</v>
      </c>
      <c r="E295" s="1">
        <f t="shared" si="21"/>
        <v>2.0390887014003312</v>
      </c>
      <c r="F295" s="1">
        <f t="shared" si="22"/>
        <v>2.0390887014003312</v>
      </c>
      <c r="G295" s="1">
        <f t="shared" si="23"/>
        <v>4.1578827321784892</v>
      </c>
      <c r="H295" s="5">
        <f t="shared" si="24"/>
        <v>1.5931438426773116E-2</v>
      </c>
    </row>
    <row r="296" spans="2:8">
      <c r="B296" s="26">
        <v>44210.291666666664</v>
      </c>
      <c r="C296" s="22">
        <v>126.0553</v>
      </c>
      <c r="D296" s="2">
        <f t="shared" si="20"/>
        <v>127.950718225972</v>
      </c>
      <c r="E296" s="1">
        <f t="shared" si="21"/>
        <v>-1.8954182259719943</v>
      </c>
      <c r="F296" s="1">
        <f t="shared" si="22"/>
        <v>1.8954182259719943</v>
      </c>
      <c r="G296" s="1">
        <f t="shared" si="23"/>
        <v>3.5926102513468221</v>
      </c>
      <c r="H296" s="5">
        <f t="shared" si="24"/>
        <v>1.5036402483449679E-2</v>
      </c>
    </row>
    <row r="297" spans="2:8">
      <c r="B297" s="26">
        <v>44211.291666666664</v>
      </c>
      <c r="C297" s="22">
        <v>124.3245</v>
      </c>
      <c r="D297" s="2">
        <f t="shared" si="20"/>
        <v>126.09320836451944</v>
      </c>
      <c r="E297" s="1">
        <f t="shared" si="21"/>
        <v>-1.7687083645194406</v>
      </c>
      <c r="F297" s="1">
        <f t="shared" si="22"/>
        <v>1.7687083645194406</v>
      </c>
      <c r="G297" s="1">
        <f t="shared" si="23"/>
        <v>3.1283292787210342</v>
      </c>
      <c r="H297" s="5">
        <f t="shared" si="24"/>
        <v>1.4226547177100576E-2</v>
      </c>
    </row>
    <row r="298" spans="2:8">
      <c r="B298" s="26">
        <v>44215.291666666664</v>
      </c>
      <c r="C298" s="22">
        <v>124.9992</v>
      </c>
      <c r="D298" s="2">
        <f t="shared" si="20"/>
        <v>124.35987416729039</v>
      </c>
      <c r="E298" s="1">
        <f t="shared" si="21"/>
        <v>0.63932583270961629</v>
      </c>
      <c r="F298" s="1">
        <f t="shared" si="22"/>
        <v>0.63932583270961629</v>
      </c>
      <c r="G298" s="1">
        <f t="shared" si="23"/>
        <v>0.40873752036984429</v>
      </c>
      <c r="H298" s="5">
        <f t="shared" si="24"/>
        <v>5.1146393953690602E-3</v>
      </c>
    </row>
    <row r="299" spans="2:8">
      <c r="B299" s="26">
        <v>44216.291666666664</v>
      </c>
      <c r="C299" s="22">
        <v>129.1062</v>
      </c>
      <c r="D299" s="2">
        <f t="shared" si="20"/>
        <v>124.98641348334581</v>
      </c>
      <c r="E299" s="1">
        <f t="shared" si="21"/>
        <v>4.1197865166541874</v>
      </c>
      <c r="F299" s="1">
        <f t="shared" si="22"/>
        <v>4.1197865166541874</v>
      </c>
      <c r="G299" s="1">
        <f t="shared" si="23"/>
        <v>16.972640942805644</v>
      </c>
      <c r="H299" s="5">
        <f t="shared" si="24"/>
        <v>3.1910059444505277E-2</v>
      </c>
    </row>
    <row r="300" spans="2:8">
      <c r="B300" s="26">
        <v>44217.291666666664</v>
      </c>
      <c r="C300" s="22">
        <v>133.839</v>
      </c>
      <c r="D300" s="2">
        <f t="shared" si="20"/>
        <v>129.02380426966693</v>
      </c>
      <c r="E300" s="1">
        <f t="shared" si="21"/>
        <v>4.8151957303330732</v>
      </c>
      <c r="F300" s="1">
        <f t="shared" si="22"/>
        <v>4.8151957303330732</v>
      </c>
      <c r="G300" s="1">
        <f t="shared" si="23"/>
        <v>23.186109921417859</v>
      </c>
      <c r="H300" s="5">
        <f t="shared" si="24"/>
        <v>3.5977523220683608E-2</v>
      </c>
    </row>
    <row r="301" spans="2:8">
      <c r="B301" s="26">
        <v>44218.291666666664</v>
      </c>
      <c r="C301" s="22">
        <v>135.99029999999999</v>
      </c>
      <c r="D301" s="2">
        <f t="shared" si="20"/>
        <v>133.74269608539333</v>
      </c>
      <c r="E301" s="1">
        <f t="shared" si="21"/>
        <v>2.2476039146066569</v>
      </c>
      <c r="F301" s="1">
        <f t="shared" si="22"/>
        <v>2.2476039146066569</v>
      </c>
      <c r="G301" s="1">
        <f t="shared" si="23"/>
        <v>5.0517233569551685</v>
      </c>
      <c r="H301" s="5">
        <f t="shared" si="24"/>
        <v>1.652767818444887E-2</v>
      </c>
    </row>
    <row r="302" spans="2:8">
      <c r="B302" s="26">
        <v>44221.291666666664</v>
      </c>
      <c r="C302" s="22">
        <v>139.7551</v>
      </c>
      <c r="D302" s="2">
        <f t="shared" si="20"/>
        <v>135.94534792170785</v>
      </c>
      <c r="E302" s="1">
        <f t="shared" si="21"/>
        <v>3.8097520782921492</v>
      </c>
      <c r="F302" s="1">
        <f t="shared" si="22"/>
        <v>3.8097520782921492</v>
      </c>
      <c r="G302" s="1">
        <f t="shared" si="23"/>
        <v>14.514210898051351</v>
      </c>
      <c r="H302" s="5">
        <f t="shared" si="24"/>
        <v>2.7260200724640096E-2</v>
      </c>
    </row>
    <row r="303" spans="2:8">
      <c r="B303" s="26">
        <v>44222.291666666664</v>
      </c>
      <c r="C303" s="22">
        <v>139.9897</v>
      </c>
      <c r="D303" s="2">
        <f t="shared" si="20"/>
        <v>139.67890495843415</v>
      </c>
      <c r="E303" s="1">
        <f t="shared" si="21"/>
        <v>0.31079504156585358</v>
      </c>
      <c r="F303" s="1">
        <f t="shared" si="22"/>
        <v>0.31079504156585358</v>
      </c>
      <c r="G303" s="1">
        <f t="shared" si="23"/>
        <v>9.6593557861920656E-2</v>
      </c>
      <c r="H303" s="5">
        <f t="shared" si="24"/>
        <v>2.2201279205959694E-3</v>
      </c>
    </row>
    <row r="304" spans="2:8">
      <c r="B304" s="26">
        <v>44223.291666666664</v>
      </c>
      <c r="C304" s="22">
        <v>138.91409999999999</v>
      </c>
      <c r="D304" s="2">
        <f t="shared" si="20"/>
        <v>139.98348409916869</v>
      </c>
      <c r="E304" s="1">
        <f t="shared" si="21"/>
        <v>-1.0693840991687011</v>
      </c>
      <c r="F304" s="1">
        <f t="shared" si="22"/>
        <v>1.0693840991687011</v>
      </c>
      <c r="G304" s="1">
        <f t="shared" si="23"/>
        <v>1.1435823515548544</v>
      </c>
      <c r="H304" s="5">
        <f t="shared" si="24"/>
        <v>7.6981681425334157E-3</v>
      </c>
    </row>
    <row r="305" spans="2:8">
      <c r="B305" s="26">
        <v>44224.291666666664</v>
      </c>
      <c r="C305" s="22">
        <v>134.05420000000001</v>
      </c>
      <c r="D305" s="2">
        <f t="shared" si="20"/>
        <v>138.93548768198337</v>
      </c>
      <c r="E305" s="1">
        <f t="shared" si="21"/>
        <v>-4.8812876819833662</v>
      </c>
      <c r="F305" s="1">
        <f t="shared" si="22"/>
        <v>4.8812876819833662</v>
      </c>
      <c r="G305" s="1">
        <f t="shared" si="23"/>
        <v>23.826969434282542</v>
      </c>
      <c r="H305" s="5">
        <f t="shared" si="24"/>
        <v>3.6412791855707359E-2</v>
      </c>
    </row>
    <row r="306" spans="2:8">
      <c r="B306" s="26">
        <v>44225.291666666664</v>
      </c>
      <c r="C306" s="22">
        <v>129.0378</v>
      </c>
      <c r="D306" s="2">
        <f t="shared" si="20"/>
        <v>134.15182575363968</v>
      </c>
      <c r="E306" s="1">
        <f t="shared" si="21"/>
        <v>-5.1140257536396803</v>
      </c>
      <c r="F306" s="1">
        <f t="shared" si="22"/>
        <v>5.1140257536396803</v>
      </c>
      <c r="G306" s="1">
        <f t="shared" si="23"/>
        <v>26.153259408889898</v>
      </c>
      <c r="H306" s="5">
        <f t="shared" si="24"/>
        <v>3.9631997396419344E-2</v>
      </c>
    </row>
    <row r="307" spans="2:8">
      <c r="B307" s="26">
        <v>44228.291666666664</v>
      </c>
      <c r="C307" s="22">
        <v>131.1695</v>
      </c>
      <c r="D307" s="2">
        <f t="shared" si="20"/>
        <v>129.14008051507278</v>
      </c>
      <c r="E307" s="1">
        <f t="shared" si="21"/>
        <v>2.0294194849272174</v>
      </c>
      <c r="F307" s="1">
        <f t="shared" si="22"/>
        <v>2.0294194849272174</v>
      </c>
      <c r="G307" s="1">
        <f t="shared" si="23"/>
        <v>4.1185434458022518</v>
      </c>
      <c r="H307" s="5">
        <f t="shared" si="24"/>
        <v>1.547173302427178E-2</v>
      </c>
    </row>
    <row r="308" spans="2:8">
      <c r="B308" s="26">
        <v>44229.291666666664</v>
      </c>
      <c r="C308" s="22">
        <v>132.00069999999999</v>
      </c>
      <c r="D308" s="2">
        <f t="shared" si="20"/>
        <v>131.12891161030146</v>
      </c>
      <c r="E308" s="1">
        <f t="shared" si="21"/>
        <v>0.871788389698537</v>
      </c>
      <c r="F308" s="1">
        <f t="shared" si="22"/>
        <v>0.871788389698537</v>
      </c>
      <c r="G308" s="1">
        <f t="shared" si="23"/>
        <v>0.76001499641316816</v>
      </c>
      <c r="H308" s="5">
        <f t="shared" si="24"/>
        <v>6.6044224742636748E-3</v>
      </c>
    </row>
    <row r="309" spans="2:8">
      <c r="B309" s="26">
        <v>44230.291666666664</v>
      </c>
      <c r="C309" s="22">
        <v>130.97389999999999</v>
      </c>
      <c r="D309" s="2">
        <f t="shared" si="20"/>
        <v>131.98326423220601</v>
      </c>
      <c r="E309" s="1">
        <f t="shared" si="21"/>
        <v>-1.0093642322060248</v>
      </c>
      <c r="F309" s="1">
        <f t="shared" si="22"/>
        <v>1.0093642322060248</v>
      </c>
      <c r="G309" s="1">
        <f t="shared" si="23"/>
        <v>1.0188161532568578</v>
      </c>
      <c r="H309" s="5">
        <f t="shared" si="24"/>
        <v>7.7066059131325011E-3</v>
      </c>
    </row>
    <row r="310" spans="2:8">
      <c r="B310" s="26">
        <v>44231.291666666664</v>
      </c>
      <c r="C310" s="22">
        <v>134.3475</v>
      </c>
      <c r="D310" s="2">
        <f t="shared" si="20"/>
        <v>130.99408728464408</v>
      </c>
      <c r="E310" s="1">
        <f t="shared" si="21"/>
        <v>3.3534127153559155</v>
      </c>
      <c r="F310" s="1">
        <f t="shared" si="22"/>
        <v>3.3534127153559155</v>
      </c>
      <c r="G310" s="1">
        <f t="shared" si="23"/>
        <v>11.245376839510733</v>
      </c>
      <c r="H310" s="5">
        <f t="shared" si="24"/>
        <v>2.4960737753630811E-2</v>
      </c>
    </row>
    <row r="311" spans="2:8">
      <c r="B311" s="26">
        <v>44232.291666666664</v>
      </c>
      <c r="C311" s="22">
        <v>133.93129999999999</v>
      </c>
      <c r="D311" s="2">
        <f t="shared" si="20"/>
        <v>134.28043174569288</v>
      </c>
      <c r="E311" s="1">
        <f t="shared" si="21"/>
        <v>-0.34913174569288685</v>
      </c>
      <c r="F311" s="1">
        <f t="shared" si="22"/>
        <v>0.34913174569288685</v>
      </c>
      <c r="G311" s="1">
        <f t="shared" si="23"/>
        <v>0.12189297585056262</v>
      </c>
      <c r="H311" s="5">
        <f t="shared" si="24"/>
        <v>2.6067972586907382E-3</v>
      </c>
    </row>
    <row r="312" spans="2:8">
      <c r="B312" s="26">
        <v>44235.291666666664</v>
      </c>
      <c r="C312" s="22">
        <v>134.07820000000001</v>
      </c>
      <c r="D312" s="2">
        <f t="shared" si="20"/>
        <v>133.93828263491383</v>
      </c>
      <c r="E312" s="1">
        <f t="shared" si="21"/>
        <v>0.13991736508617691</v>
      </c>
      <c r="F312" s="1">
        <f t="shared" si="22"/>
        <v>0.13991736508617691</v>
      </c>
      <c r="G312" s="1">
        <f t="shared" si="23"/>
        <v>1.957686905265852E-2</v>
      </c>
      <c r="H312" s="5">
        <f t="shared" si="24"/>
        <v>1.0435504435931935E-3</v>
      </c>
    </row>
    <row r="313" spans="2:8">
      <c r="B313" s="26">
        <v>44236.291666666664</v>
      </c>
      <c r="C313" s="22">
        <v>133.1968</v>
      </c>
      <c r="D313" s="2">
        <f t="shared" si="20"/>
        <v>134.07540165269828</v>
      </c>
      <c r="E313" s="1">
        <f t="shared" si="21"/>
        <v>-0.87860165269827917</v>
      </c>
      <c r="F313" s="1">
        <f t="shared" si="22"/>
        <v>0.87860165269827917</v>
      </c>
      <c r="G313" s="1">
        <f t="shared" si="23"/>
        <v>0.77194086412414753</v>
      </c>
      <c r="H313" s="5">
        <f t="shared" si="24"/>
        <v>6.5962669726170537E-3</v>
      </c>
    </row>
    <row r="314" spans="2:8">
      <c r="B314" s="26">
        <v>44237.291666666664</v>
      </c>
      <c r="C314" s="22">
        <v>132.58959999999999</v>
      </c>
      <c r="D314" s="2">
        <f t="shared" si="20"/>
        <v>133.21437203305396</v>
      </c>
      <c r="E314" s="1">
        <f t="shared" si="21"/>
        <v>-0.62477203305397211</v>
      </c>
      <c r="F314" s="1">
        <f t="shared" si="22"/>
        <v>0.62477203305397211</v>
      </c>
      <c r="G314" s="1">
        <f t="shared" si="23"/>
        <v>0.39034009328639363</v>
      </c>
      <c r="H314" s="5">
        <f t="shared" si="24"/>
        <v>4.7120741977800078E-3</v>
      </c>
    </row>
    <row r="315" spans="2:8">
      <c r="B315" s="26">
        <v>44238.291666666664</v>
      </c>
      <c r="C315" s="22">
        <v>132.33500000000001</v>
      </c>
      <c r="D315" s="2">
        <f t="shared" si="20"/>
        <v>132.60209544066106</v>
      </c>
      <c r="E315" s="1">
        <f t="shared" si="21"/>
        <v>-0.26709544066105195</v>
      </c>
      <c r="F315" s="1">
        <f t="shared" si="22"/>
        <v>0.26709544066105195</v>
      </c>
      <c r="G315" s="1">
        <f t="shared" si="23"/>
        <v>7.1339974421921526E-2</v>
      </c>
      <c r="H315" s="5">
        <f t="shared" si="24"/>
        <v>2.0183280361284008E-3</v>
      </c>
    </row>
    <row r="316" spans="2:8">
      <c r="B316" s="26">
        <v>44239.291666666664</v>
      </c>
      <c r="C316" s="22">
        <v>132.57</v>
      </c>
      <c r="D316" s="2">
        <f t="shared" si="20"/>
        <v>132.34034190881323</v>
      </c>
      <c r="E316" s="1">
        <f t="shared" si="21"/>
        <v>0.22965809118676361</v>
      </c>
      <c r="F316" s="1">
        <f t="shared" si="22"/>
        <v>0.22965809118676361</v>
      </c>
      <c r="G316" s="1">
        <f t="shared" si="23"/>
        <v>5.2742838847547831E-2</v>
      </c>
      <c r="H316" s="5">
        <f t="shared" si="24"/>
        <v>1.7323534071566993E-3</v>
      </c>
    </row>
    <row r="317" spans="2:8">
      <c r="B317" s="26">
        <v>44243.291666666664</v>
      </c>
      <c r="C317" s="22">
        <v>130.43510000000001</v>
      </c>
      <c r="D317" s="2">
        <f t="shared" si="20"/>
        <v>132.56540683817627</v>
      </c>
      <c r="E317" s="1">
        <f t="shared" si="21"/>
        <v>-2.1303068381762671</v>
      </c>
      <c r="F317" s="1">
        <f t="shared" si="22"/>
        <v>2.1303068381762671</v>
      </c>
      <c r="G317" s="1">
        <f t="shared" si="23"/>
        <v>4.5382072247805638</v>
      </c>
      <c r="H317" s="5">
        <f t="shared" si="24"/>
        <v>1.6332312684057184E-2</v>
      </c>
    </row>
    <row r="318" spans="2:8">
      <c r="B318" s="26">
        <v>44244.291666666664</v>
      </c>
      <c r="C318" s="22">
        <v>128.1337</v>
      </c>
      <c r="D318" s="2">
        <f t="shared" si="20"/>
        <v>130.47770613676352</v>
      </c>
      <c r="E318" s="1">
        <f t="shared" si="21"/>
        <v>-2.344006136763511</v>
      </c>
      <c r="F318" s="1">
        <f t="shared" si="22"/>
        <v>2.344006136763511</v>
      </c>
      <c r="G318" s="1">
        <f t="shared" si="23"/>
        <v>5.4943647691849993</v>
      </c>
      <c r="H318" s="5">
        <f t="shared" si="24"/>
        <v>1.8293439873846701E-2</v>
      </c>
    </row>
    <row r="319" spans="2:8">
      <c r="B319" s="26">
        <v>44245.291666666664</v>
      </c>
      <c r="C319" s="22">
        <v>127.0271</v>
      </c>
      <c r="D319" s="2">
        <f t="shared" si="20"/>
        <v>128.18058012273528</v>
      </c>
      <c r="E319" s="1">
        <f t="shared" si="21"/>
        <v>-1.1534801227352744</v>
      </c>
      <c r="F319" s="1">
        <f t="shared" si="22"/>
        <v>1.1534801227352744</v>
      </c>
      <c r="G319" s="1">
        <f t="shared" si="23"/>
        <v>1.3305163935453839</v>
      </c>
      <c r="H319" s="5">
        <f t="shared" si="24"/>
        <v>9.0805829837512977E-3</v>
      </c>
    </row>
    <row r="320" spans="2:8">
      <c r="B320" s="26">
        <v>44246.291666666664</v>
      </c>
      <c r="C320" s="22">
        <v>127.18380000000001</v>
      </c>
      <c r="D320" s="2">
        <f t="shared" si="20"/>
        <v>127.05016960245472</v>
      </c>
      <c r="E320" s="1">
        <f t="shared" si="21"/>
        <v>0.13363039754528927</v>
      </c>
      <c r="F320" s="1">
        <f t="shared" si="22"/>
        <v>0.13363039754528927</v>
      </c>
      <c r="G320" s="1">
        <f t="shared" si="23"/>
        <v>1.7857083148112053E-2</v>
      </c>
      <c r="H320" s="5">
        <f t="shared" si="24"/>
        <v>1.0506872537641529E-3</v>
      </c>
    </row>
    <row r="321" spans="2:8">
      <c r="B321" s="26">
        <v>44249.291666666664</v>
      </c>
      <c r="C321" s="22">
        <v>123.3938</v>
      </c>
      <c r="D321" s="2">
        <f t="shared" si="20"/>
        <v>127.18112739204909</v>
      </c>
      <c r="E321" s="1">
        <f t="shared" si="21"/>
        <v>-3.7873273920490931</v>
      </c>
      <c r="F321" s="1">
        <f t="shared" si="22"/>
        <v>3.7873273920490931</v>
      </c>
      <c r="G321" s="1">
        <f t="shared" si="23"/>
        <v>14.343848774565386</v>
      </c>
      <c r="H321" s="5">
        <f t="shared" si="24"/>
        <v>3.0693012064213057E-2</v>
      </c>
    </row>
    <row r="322" spans="2:8">
      <c r="B322" s="26">
        <v>44250.291666666664</v>
      </c>
      <c r="C322" s="22">
        <v>123.2567</v>
      </c>
      <c r="D322" s="2">
        <f t="shared" si="20"/>
        <v>123.46954654784098</v>
      </c>
      <c r="E322" s="1">
        <f t="shared" si="21"/>
        <v>-0.21284654784098223</v>
      </c>
      <c r="F322" s="1">
        <f t="shared" si="22"/>
        <v>0.21284654784098223</v>
      </c>
      <c r="G322" s="1">
        <f t="shared" si="23"/>
        <v>4.5303652927823533E-2</v>
      </c>
      <c r="H322" s="5">
        <f t="shared" si="24"/>
        <v>1.7268558045200157E-3</v>
      </c>
    </row>
    <row r="323" spans="2:8">
      <c r="B323" s="26">
        <v>44251.291666666664</v>
      </c>
      <c r="C323" s="22">
        <v>122.7573</v>
      </c>
      <c r="D323" s="2">
        <f t="shared" si="20"/>
        <v>123.26095693095681</v>
      </c>
      <c r="E323" s="1">
        <f t="shared" si="21"/>
        <v>-0.50365693095680797</v>
      </c>
      <c r="F323" s="1">
        <f t="shared" si="22"/>
        <v>0.50365693095680797</v>
      </c>
      <c r="G323" s="1">
        <f t="shared" si="23"/>
        <v>0.25367030410083086</v>
      </c>
      <c r="H323" s="5">
        <f t="shared" si="24"/>
        <v>4.1028674543738576E-3</v>
      </c>
    </row>
    <row r="324" spans="2:8">
      <c r="B324" s="26">
        <v>44252.291666666664</v>
      </c>
      <c r="C324" s="22">
        <v>118.4875</v>
      </c>
      <c r="D324" s="2">
        <f t="shared" ref="D324:D387" si="25">alpha*C323+(1-alpha)*D323</f>
        <v>122.76737313861913</v>
      </c>
      <c r="E324" s="1">
        <f t="shared" ref="E324:E387" si="26">C324-D324</f>
        <v>-4.2798731386191378</v>
      </c>
      <c r="F324" s="1">
        <f t="shared" ref="F324:F387" si="27">ABS(E324)</f>
        <v>4.2798731386191378</v>
      </c>
      <c r="G324" s="1">
        <f t="shared" ref="G324:G387" si="28">E324^2</f>
        <v>18.317314082673629</v>
      </c>
      <c r="H324" s="5">
        <f t="shared" ref="H324:H387" si="29">F324/C324</f>
        <v>3.6120883119477899E-2</v>
      </c>
    </row>
    <row r="325" spans="2:8">
      <c r="B325" s="26">
        <v>44253.291666666664</v>
      </c>
      <c r="C325" s="22">
        <v>118.75190000000001</v>
      </c>
      <c r="D325" s="2">
        <f t="shared" si="25"/>
        <v>118.57309746277238</v>
      </c>
      <c r="E325" s="1">
        <f t="shared" si="26"/>
        <v>0.17880253722762518</v>
      </c>
      <c r="F325" s="1">
        <f t="shared" si="27"/>
        <v>0.17880253722762518</v>
      </c>
      <c r="G325" s="1">
        <f t="shared" si="28"/>
        <v>3.1970347319036287E-2</v>
      </c>
      <c r="H325" s="5">
        <f t="shared" si="29"/>
        <v>1.5056814857499136E-3</v>
      </c>
    </row>
    <row r="326" spans="2:8">
      <c r="B326" s="26">
        <v>44256.291666666664</v>
      </c>
      <c r="C326" s="22">
        <v>125.1468</v>
      </c>
      <c r="D326" s="2">
        <f t="shared" si="25"/>
        <v>118.74832394925545</v>
      </c>
      <c r="E326" s="1">
        <f t="shared" si="26"/>
        <v>6.3984760507445486</v>
      </c>
      <c r="F326" s="1">
        <f t="shared" si="27"/>
        <v>6.3984760507445486</v>
      </c>
      <c r="G326" s="1">
        <f t="shared" si="28"/>
        <v>40.940495771951554</v>
      </c>
      <c r="H326" s="5">
        <f t="shared" si="29"/>
        <v>5.1127763959961811E-2</v>
      </c>
    </row>
    <row r="327" spans="2:8">
      <c r="B327" s="26">
        <v>44257.291666666664</v>
      </c>
      <c r="C327" s="22">
        <v>122.532</v>
      </c>
      <c r="D327" s="2">
        <f t="shared" si="25"/>
        <v>125.01883047898511</v>
      </c>
      <c r="E327" s="1">
        <f t="shared" si="26"/>
        <v>-2.4868304789851123</v>
      </c>
      <c r="F327" s="1">
        <f t="shared" si="27"/>
        <v>2.4868304789851123</v>
      </c>
      <c r="G327" s="1">
        <f t="shared" si="28"/>
        <v>6.184325831209323</v>
      </c>
      <c r="H327" s="5">
        <f t="shared" si="29"/>
        <v>2.0295355327466395E-2</v>
      </c>
    </row>
    <row r="328" spans="2:8">
      <c r="B328" s="26">
        <v>44258.291666666664</v>
      </c>
      <c r="C328" s="22">
        <v>119.53530000000001</v>
      </c>
      <c r="D328" s="2">
        <f t="shared" si="25"/>
        <v>122.58173660957969</v>
      </c>
      <c r="E328" s="1">
        <f t="shared" si="26"/>
        <v>-3.0464366095796862</v>
      </c>
      <c r="F328" s="1">
        <f t="shared" si="27"/>
        <v>3.0464366095796862</v>
      </c>
      <c r="G328" s="1">
        <f t="shared" si="28"/>
        <v>9.2807760161873727</v>
      </c>
      <c r="H328" s="5">
        <f t="shared" si="29"/>
        <v>2.54856649841485E-2</v>
      </c>
    </row>
    <row r="329" spans="2:8">
      <c r="B329" s="26">
        <v>44259.291666666664</v>
      </c>
      <c r="C329" s="22">
        <v>117.6452</v>
      </c>
      <c r="D329" s="2">
        <f t="shared" si="25"/>
        <v>119.59622873219159</v>
      </c>
      <c r="E329" s="1">
        <f t="shared" si="26"/>
        <v>-1.9510287321915882</v>
      </c>
      <c r="F329" s="1">
        <f t="shared" si="27"/>
        <v>1.9510287321915882</v>
      </c>
      <c r="G329" s="1">
        <f t="shared" si="28"/>
        <v>3.806513113837116</v>
      </c>
      <c r="H329" s="5">
        <f t="shared" si="29"/>
        <v>1.6584006250927263E-2</v>
      </c>
    </row>
    <row r="330" spans="2:8">
      <c r="B330" s="26">
        <v>44260.291666666664</v>
      </c>
      <c r="C330" s="22">
        <v>118.90860000000001</v>
      </c>
      <c r="D330" s="2">
        <f t="shared" si="25"/>
        <v>117.68422057464385</v>
      </c>
      <c r="E330" s="1">
        <f t="shared" si="26"/>
        <v>1.2243794253561617</v>
      </c>
      <c r="F330" s="1">
        <f t="shared" si="27"/>
        <v>1.2243794253561617</v>
      </c>
      <c r="G330" s="1">
        <f t="shared" si="28"/>
        <v>1.4991049772354847</v>
      </c>
      <c r="H330" s="5">
        <f t="shared" si="29"/>
        <v>1.0296811377445885E-2</v>
      </c>
    </row>
    <row r="331" spans="2:8">
      <c r="B331" s="26">
        <v>44263.291666666664</v>
      </c>
      <c r="C331" s="22">
        <v>113.9532</v>
      </c>
      <c r="D331" s="2">
        <f t="shared" si="25"/>
        <v>118.88411241149288</v>
      </c>
      <c r="E331" s="1">
        <f t="shared" si="26"/>
        <v>-4.9309124114928835</v>
      </c>
      <c r="F331" s="1">
        <f t="shared" si="27"/>
        <v>4.9309124114928835</v>
      </c>
      <c r="G331" s="1">
        <f t="shared" si="28"/>
        <v>24.313897209814563</v>
      </c>
      <c r="H331" s="5">
        <f t="shared" si="29"/>
        <v>4.3271381685576919E-2</v>
      </c>
    </row>
    <row r="332" spans="2:8">
      <c r="B332" s="26">
        <v>44264.291666666664</v>
      </c>
      <c r="C332" s="22">
        <v>118.58540000000001</v>
      </c>
      <c r="D332" s="2">
        <f t="shared" si="25"/>
        <v>114.05181824822985</v>
      </c>
      <c r="E332" s="1">
        <f t="shared" si="26"/>
        <v>4.5335817517701571</v>
      </c>
      <c r="F332" s="1">
        <f t="shared" si="27"/>
        <v>4.5335817517701571</v>
      </c>
      <c r="G332" s="1">
        <f t="shared" si="28"/>
        <v>20.553363499983366</v>
      </c>
      <c r="H332" s="5">
        <f t="shared" si="29"/>
        <v>3.8230522069075595E-2</v>
      </c>
    </row>
    <row r="333" spans="2:8">
      <c r="B333" s="26">
        <v>44265.291666666664</v>
      </c>
      <c r="C333" s="22">
        <v>117.4984</v>
      </c>
      <c r="D333" s="2">
        <f t="shared" si="25"/>
        <v>118.4947283649646</v>
      </c>
      <c r="E333" s="1">
        <f t="shared" si="26"/>
        <v>-0.99632836496459731</v>
      </c>
      <c r="F333" s="1">
        <f t="shared" si="27"/>
        <v>0.99632836496459731</v>
      </c>
      <c r="G333" s="1">
        <f t="shared" si="28"/>
        <v>0.99267021083302787</v>
      </c>
      <c r="H333" s="5">
        <f t="shared" si="29"/>
        <v>8.4795058057352043E-3</v>
      </c>
    </row>
    <row r="334" spans="2:8">
      <c r="B334" s="26">
        <v>44266.291666666664</v>
      </c>
      <c r="C334" s="22">
        <v>119.4374</v>
      </c>
      <c r="D334" s="2">
        <f t="shared" si="25"/>
        <v>117.5183265672993</v>
      </c>
      <c r="E334" s="1">
        <f t="shared" si="26"/>
        <v>1.9190734327006993</v>
      </c>
      <c r="F334" s="1">
        <f t="shared" si="27"/>
        <v>1.9190734327006993</v>
      </c>
      <c r="G334" s="1">
        <f t="shared" si="28"/>
        <v>3.6828428400976456</v>
      </c>
      <c r="H334" s="5">
        <f t="shared" si="29"/>
        <v>1.6067608912289612E-2</v>
      </c>
    </row>
    <row r="335" spans="2:8">
      <c r="B335" s="26">
        <v>44267.291666666664</v>
      </c>
      <c r="C335" s="22">
        <v>118.5266</v>
      </c>
      <c r="D335" s="2">
        <f t="shared" si="25"/>
        <v>119.39901853134597</v>
      </c>
      <c r="E335" s="1">
        <f t="shared" si="26"/>
        <v>-0.87241853134597136</v>
      </c>
      <c r="F335" s="1">
        <f t="shared" si="27"/>
        <v>0.87241853134597136</v>
      </c>
      <c r="G335" s="1">
        <f t="shared" si="28"/>
        <v>0.76111409383586159</v>
      </c>
      <c r="H335" s="5">
        <f t="shared" si="29"/>
        <v>7.3605294621289343E-3</v>
      </c>
    </row>
    <row r="336" spans="2:8">
      <c r="B336" s="26">
        <v>44270.291666666664</v>
      </c>
      <c r="C336" s="22">
        <v>121.4254</v>
      </c>
      <c r="D336" s="2">
        <f t="shared" si="25"/>
        <v>118.54404837062692</v>
      </c>
      <c r="E336" s="1">
        <f t="shared" si="26"/>
        <v>2.8813516293730714</v>
      </c>
      <c r="F336" s="1">
        <f t="shared" si="27"/>
        <v>2.8813516293730714</v>
      </c>
      <c r="G336" s="1">
        <f t="shared" si="28"/>
        <v>8.3021872120908533</v>
      </c>
      <c r="H336" s="5">
        <f t="shared" si="29"/>
        <v>2.3729397880287582E-2</v>
      </c>
    </row>
    <row r="337" spans="2:8">
      <c r="B337" s="26">
        <v>44271.291666666664</v>
      </c>
      <c r="C337" s="22">
        <v>122.9727</v>
      </c>
      <c r="D337" s="2">
        <f t="shared" si="25"/>
        <v>121.36777296741253</v>
      </c>
      <c r="E337" s="1">
        <f t="shared" si="26"/>
        <v>1.6049270325874687</v>
      </c>
      <c r="F337" s="1">
        <f t="shared" si="27"/>
        <v>1.6049270325874687</v>
      </c>
      <c r="G337" s="1">
        <f t="shared" si="28"/>
        <v>2.5757907799300179</v>
      </c>
      <c r="H337" s="5">
        <f t="shared" si="29"/>
        <v>1.3051083960809746E-2</v>
      </c>
    </row>
    <row r="338" spans="2:8">
      <c r="B338" s="26">
        <v>44272.291666666664</v>
      </c>
      <c r="C338" s="22">
        <v>122.1795</v>
      </c>
      <c r="D338" s="2">
        <f t="shared" si="25"/>
        <v>122.94060145934824</v>
      </c>
      <c r="E338" s="1">
        <f t="shared" si="26"/>
        <v>-0.76110145934823947</v>
      </c>
      <c r="F338" s="1">
        <f t="shared" si="27"/>
        <v>0.76110145934823947</v>
      </c>
      <c r="G338" s="1">
        <f t="shared" si="28"/>
        <v>0.57927543142201987</v>
      </c>
      <c r="H338" s="5">
        <f t="shared" si="29"/>
        <v>6.2293712066937533E-3</v>
      </c>
    </row>
    <row r="339" spans="2:8">
      <c r="B339" s="26">
        <v>44273.291666666664</v>
      </c>
      <c r="C339" s="22">
        <v>118.03700000000001</v>
      </c>
      <c r="D339" s="2">
        <f t="shared" si="25"/>
        <v>122.19472202918698</v>
      </c>
      <c r="E339" s="1">
        <f t="shared" si="26"/>
        <v>-4.1577220291869708</v>
      </c>
      <c r="F339" s="1">
        <f t="shared" si="27"/>
        <v>4.1577220291869708</v>
      </c>
      <c r="G339" s="1">
        <f t="shared" si="28"/>
        <v>17.286652471986621</v>
      </c>
      <c r="H339" s="5">
        <f t="shared" si="29"/>
        <v>3.5223887672399083E-2</v>
      </c>
    </row>
    <row r="340" spans="2:8">
      <c r="B340" s="26">
        <v>44274.291666666664</v>
      </c>
      <c r="C340" s="22">
        <v>117.5082</v>
      </c>
      <c r="D340" s="2">
        <f t="shared" si="25"/>
        <v>118.12015444058375</v>
      </c>
      <c r="E340" s="1">
        <f t="shared" si="26"/>
        <v>-0.61195444058374449</v>
      </c>
      <c r="F340" s="1">
        <f t="shared" si="27"/>
        <v>0.61195444058374449</v>
      </c>
      <c r="G340" s="1">
        <f t="shared" si="28"/>
        <v>0.37448823735016368</v>
      </c>
      <c r="H340" s="5">
        <f t="shared" si="29"/>
        <v>5.2077594634565459E-3</v>
      </c>
    </row>
    <row r="341" spans="2:8">
      <c r="B341" s="26">
        <v>44277.291666666664</v>
      </c>
      <c r="C341" s="22">
        <v>120.8378</v>
      </c>
      <c r="D341" s="2">
        <f t="shared" si="25"/>
        <v>117.52043908881167</v>
      </c>
      <c r="E341" s="1">
        <f t="shared" si="26"/>
        <v>3.3173609111883309</v>
      </c>
      <c r="F341" s="1">
        <f t="shared" si="27"/>
        <v>3.3173609111883309</v>
      </c>
      <c r="G341" s="1">
        <f t="shared" si="28"/>
        <v>11.004883415080274</v>
      </c>
      <c r="H341" s="5">
        <f t="shared" si="29"/>
        <v>2.7453006519386574E-2</v>
      </c>
    </row>
    <row r="342" spans="2:8">
      <c r="B342" s="26">
        <v>44278.291666666664</v>
      </c>
      <c r="C342" s="22">
        <v>120.00539999999999</v>
      </c>
      <c r="D342" s="2">
        <f t="shared" si="25"/>
        <v>120.77145278177623</v>
      </c>
      <c r="E342" s="1">
        <f t="shared" si="26"/>
        <v>-0.76605278177623859</v>
      </c>
      <c r="F342" s="1">
        <f t="shared" si="27"/>
        <v>0.76605278177623859</v>
      </c>
      <c r="G342" s="1">
        <f t="shared" si="28"/>
        <v>0.58683686446711347</v>
      </c>
      <c r="H342" s="5">
        <f t="shared" si="29"/>
        <v>6.3834859246020481E-3</v>
      </c>
    </row>
    <row r="343" spans="2:8">
      <c r="B343" s="26">
        <v>44279.291666666664</v>
      </c>
      <c r="C343" s="22">
        <v>117.6061</v>
      </c>
      <c r="D343" s="2">
        <f t="shared" si="25"/>
        <v>120.02072105563552</v>
      </c>
      <c r="E343" s="1">
        <f t="shared" si="26"/>
        <v>-2.4146210556355214</v>
      </c>
      <c r="F343" s="1">
        <f t="shared" si="27"/>
        <v>2.4146210556355214</v>
      </c>
      <c r="G343" s="1">
        <f t="shared" si="28"/>
        <v>5.8303948423184</v>
      </c>
      <c r="H343" s="5">
        <f t="shared" si="29"/>
        <v>2.0531426989208224E-2</v>
      </c>
    </row>
    <row r="344" spans="2:8">
      <c r="B344" s="26">
        <v>44280.291666666664</v>
      </c>
      <c r="C344" s="22">
        <v>118.09569999999999</v>
      </c>
      <c r="D344" s="2">
        <f t="shared" si="25"/>
        <v>117.6543924211127</v>
      </c>
      <c r="E344" s="1">
        <f t="shared" si="26"/>
        <v>0.44130757888729022</v>
      </c>
      <c r="F344" s="1">
        <f t="shared" si="27"/>
        <v>0.44130757888729022</v>
      </c>
      <c r="G344" s="1">
        <f t="shared" si="28"/>
        <v>0.19475237918336188</v>
      </c>
      <c r="H344" s="5">
        <f t="shared" si="29"/>
        <v>3.7368640762304658E-3</v>
      </c>
    </row>
    <row r="345" spans="2:8">
      <c r="B345" s="26">
        <v>44281.291666666664</v>
      </c>
      <c r="C345" s="22">
        <v>118.7029</v>
      </c>
      <c r="D345" s="2">
        <f t="shared" si="25"/>
        <v>118.08687384842226</v>
      </c>
      <c r="E345" s="1">
        <f t="shared" si="26"/>
        <v>0.6160261515777421</v>
      </c>
      <c r="F345" s="1">
        <f t="shared" si="27"/>
        <v>0.6160261515777421</v>
      </c>
      <c r="G345" s="1">
        <f t="shared" si="28"/>
        <v>0.37948821942768329</v>
      </c>
      <c r="H345" s="5">
        <f t="shared" si="29"/>
        <v>5.1896470227580128E-3</v>
      </c>
    </row>
    <row r="346" spans="2:8">
      <c r="B346" s="26">
        <v>44284.291666666664</v>
      </c>
      <c r="C346" s="22">
        <v>118.8792</v>
      </c>
      <c r="D346" s="2">
        <f t="shared" si="25"/>
        <v>118.69057947696844</v>
      </c>
      <c r="E346" s="1">
        <f t="shared" si="26"/>
        <v>0.18862052303155963</v>
      </c>
      <c r="F346" s="1">
        <f t="shared" si="27"/>
        <v>0.18862052303155963</v>
      </c>
      <c r="G346" s="1">
        <f t="shared" si="28"/>
        <v>3.5577701708699117E-2</v>
      </c>
      <c r="H346" s="5">
        <f t="shared" si="29"/>
        <v>1.5866570689536911E-3</v>
      </c>
    </row>
    <row r="347" spans="2:8">
      <c r="B347" s="26">
        <v>44285.291666666664</v>
      </c>
      <c r="C347" s="22">
        <v>117.42</v>
      </c>
      <c r="D347" s="2">
        <f t="shared" si="25"/>
        <v>118.87542758953937</v>
      </c>
      <c r="E347" s="1">
        <f t="shared" si="26"/>
        <v>-1.4554275895393687</v>
      </c>
      <c r="F347" s="1">
        <f t="shared" si="27"/>
        <v>1.4554275895393687</v>
      </c>
      <c r="G347" s="1">
        <f t="shared" si="28"/>
        <v>2.1182694683923771</v>
      </c>
      <c r="H347" s="5">
        <f t="shared" si="29"/>
        <v>1.2395056971038739E-2</v>
      </c>
    </row>
    <row r="348" spans="2:8">
      <c r="B348" s="26">
        <v>44286.291666666664</v>
      </c>
      <c r="C348" s="22">
        <v>119.62350000000001</v>
      </c>
      <c r="D348" s="2">
        <f t="shared" si="25"/>
        <v>117.4491085517908</v>
      </c>
      <c r="E348" s="1">
        <f t="shared" si="26"/>
        <v>2.1743914482092066</v>
      </c>
      <c r="F348" s="1">
        <f t="shared" si="27"/>
        <v>2.1743914482092066</v>
      </c>
      <c r="G348" s="1">
        <f t="shared" si="28"/>
        <v>4.7279781700453309</v>
      </c>
      <c r="H348" s="5">
        <f t="shared" si="29"/>
        <v>1.8176958943762776E-2</v>
      </c>
    </row>
    <row r="349" spans="2:8">
      <c r="B349" s="26">
        <v>44287.291666666664</v>
      </c>
      <c r="C349" s="22">
        <v>120.4559</v>
      </c>
      <c r="D349" s="2">
        <f t="shared" si="25"/>
        <v>119.58001217103582</v>
      </c>
      <c r="E349" s="1">
        <f t="shared" si="26"/>
        <v>0.87588782896418138</v>
      </c>
      <c r="F349" s="1">
        <f t="shared" si="27"/>
        <v>0.87588782896418138</v>
      </c>
      <c r="G349" s="1">
        <f t="shared" si="28"/>
        <v>0.76717948892758703</v>
      </c>
      <c r="H349" s="5">
        <f t="shared" si="29"/>
        <v>7.2714398295490833E-3</v>
      </c>
    </row>
    <row r="350" spans="2:8">
      <c r="B350" s="26">
        <v>44291.291666666664</v>
      </c>
      <c r="C350" s="22">
        <v>123.2959</v>
      </c>
      <c r="D350" s="2">
        <f t="shared" si="25"/>
        <v>120.4383822434207</v>
      </c>
      <c r="E350" s="1">
        <f t="shared" si="26"/>
        <v>2.8575177565792984</v>
      </c>
      <c r="F350" s="1">
        <f t="shared" si="27"/>
        <v>2.8575177565792984</v>
      </c>
      <c r="G350" s="1">
        <f t="shared" si="28"/>
        <v>8.1654077291659863</v>
      </c>
      <c r="H350" s="5">
        <f t="shared" si="29"/>
        <v>2.3176097149858983E-2</v>
      </c>
    </row>
    <row r="351" spans="2:8">
      <c r="B351" s="26">
        <v>44292.291666666664</v>
      </c>
      <c r="C351" s="22">
        <v>123.59950000000001</v>
      </c>
      <c r="D351" s="2">
        <f t="shared" si="25"/>
        <v>123.23874964486842</v>
      </c>
      <c r="E351" s="1">
        <f t="shared" si="26"/>
        <v>0.36075035513158582</v>
      </c>
      <c r="F351" s="1">
        <f t="shared" si="27"/>
        <v>0.36075035513158582</v>
      </c>
      <c r="G351" s="1">
        <f t="shared" si="28"/>
        <v>0.13014081872756528</v>
      </c>
      <c r="H351" s="5">
        <f t="shared" si="29"/>
        <v>2.9187040006762631E-3</v>
      </c>
    </row>
    <row r="352" spans="2:8">
      <c r="B352" s="26">
        <v>44293.291666666664</v>
      </c>
      <c r="C352" s="22">
        <v>125.25449999999999</v>
      </c>
      <c r="D352" s="2">
        <f t="shared" si="25"/>
        <v>123.59228499289738</v>
      </c>
      <c r="E352" s="1">
        <f t="shared" si="26"/>
        <v>1.6622150071026169</v>
      </c>
      <c r="F352" s="1">
        <f t="shared" si="27"/>
        <v>1.6622150071026169</v>
      </c>
      <c r="G352" s="1">
        <f t="shared" si="28"/>
        <v>2.7629587298371527</v>
      </c>
      <c r="H352" s="5">
        <f t="shared" si="29"/>
        <v>1.3270700909768647E-2</v>
      </c>
    </row>
    <row r="353" spans="2:8">
      <c r="B353" s="26">
        <v>44294.291666666664</v>
      </c>
      <c r="C353" s="22">
        <v>127.66370000000001</v>
      </c>
      <c r="D353" s="2">
        <f t="shared" si="25"/>
        <v>125.22125569985795</v>
      </c>
      <c r="E353" s="1">
        <f t="shared" si="26"/>
        <v>2.442444300142057</v>
      </c>
      <c r="F353" s="1">
        <f t="shared" si="27"/>
        <v>2.442444300142057</v>
      </c>
      <c r="G353" s="1">
        <f t="shared" si="28"/>
        <v>5.9655341592964231</v>
      </c>
      <c r="H353" s="5">
        <f t="shared" si="29"/>
        <v>1.913186207310345E-2</v>
      </c>
    </row>
    <row r="354" spans="2:8">
      <c r="B354" s="26">
        <v>44295.291666666664</v>
      </c>
      <c r="C354" s="22">
        <v>130.2491</v>
      </c>
      <c r="D354" s="2">
        <f t="shared" si="25"/>
        <v>127.61485111399716</v>
      </c>
      <c r="E354" s="1">
        <f t="shared" si="26"/>
        <v>2.6342488860028368</v>
      </c>
      <c r="F354" s="1">
        <f t="shared" si="27"/>
        <v>2.6342488860028368</v>
      </c>
      <c r="G354" s="1">
        <f t="shared" si="28"/>
        <v>6.9392671934071863</v>
      </c>
      <c r="H354" s="5">
        <f t="shared" si="29"/>
        <v>2.0224699333836756E-2</v>
      </c>
    </row>
    <row r="355" spans="2:8">
      <c r="B355" s="26">
        <v>44298.291666666664</v>
      </c>
      <c r="C355" s="22">
        <v>128.52539999999999</v>
      </c>
      <c r="D355" s="2">
        <f t="shared" si="25"/>
        <v>130.19641502227995</v>
      </c>
      <c r="E355" s="1">
        <f t="shared" si="26"/>
        <v>-1.6710150222799598</v>
      </c>
      <c r="F355" s="1">
        <f t="shared" si="27"/>
        <v>1.6710150222799598</v>
      </c>
      <c r="G355" s="1">
        <f t="shared" si="28"/>
        <v>2.7922912046852946</v>
      </c>
      <c r="H355" s="5">
        <f t="shared" si="29"/>
        <v>1.3001438021433583E-2</v>
      </c>
    </row>
    <row r="356" spans="2:8">
      <c r="B356" s="26">
        <v>44299.291666666664</v>
      </c>
      <c r="C356" s="22">
        <v>131.64949999999999</v>
      </c>
      <c r="D356" s="2">
        <f t="shared" si="25"/>
        <v>128.55882030044557</v>
      </c>
      <c r="E356" s="1">
        <f t="shared" si="26"/>
        <v>3.0906796995544141</v>
      </c>
      <c r="F356" s="1">
        <f t="shared" si="27"/>
        <v>3.0906796995544141</v>
      </c>
      <c r="G356" s="1">
        <f t="shared" si="28"/>
        <v>9.5523010052377639</v>
      </c>
      <c r="H356" s="5">
        <f t="shared" si="29"/>
        <v>2.3476577575717451E-2</v>
      </c>
    </row>
    <row r="357" spans="2:8">
      <c r="B357" s="26">
        <v>44300.291666666664</v>
      </c>
      <c r="C357" s="22">
        <v>129.29910000000001</v>
      </c>
      <c r="D357" s="2">
        <f t="shared" si="25"/>
        <v>131.58768640600888</v>
      </c>
      <c r="E357" s="1">
        <f t="shared" si="26"/>
        <v>-2.288586406008875</v>
      </c>
      <c r="F357" s="1">
        <f t="shared" si="27"/>
        <v>2.288586406008875</v>
      </c>
      <c r="G357" s="1">
        <f t="shared" si="28"/>
        <v>5.2376277377686193</v>
      </c>
      <c r="H357" s="5">
        <f t="shared" si="29"/>
        <v>1.7699940726647555E-2</v>
      </c>
    </row>
    <row r="358" spans="2:8">
      <c r="B358" s="26">
        <v>44301.291666666664</v>
      </c>
      <c r="C358" s="22">
        <v>131.71799999999999</v>
      </c>
      <c r="D358" s="2">
        <f t="shared" si="25"/>
        <v>129.34487172812018</v>
      </c>
      <c r="E358" s="1">
        <f t="shared" si="26"/>
        <v>2.373128271879807</v>
      </c>
      <c r="F358" s="1">
        <f t="shared" si="27"/>
        <v>2.373128271879807</v>
      </c>
      <c r="G358" s="1">
        <f t="shared" si="28"/>
        <v>5.6317377947952396</v>
      </c>
      <c r="H358" s="5">
        <f t="shared" si="29"/>
        <v>1.8016734780970007E-2</v>
      </c>
    </row>
    <row r="359" spans="2:8">
      <c r="B359" s="26">
        <v>44302.291666666664</v>
      </c>
      <c r="C359" s="22">
        <v>131.38509999999999</v>
      </c>
      <c r="D359" s="2">
        <f t="shared" si="25"/>
        <v>131.67053743456239</v>
      </c>
      <c r="E359" s="1">
        <f t="shared" si="26"/>
        <v>-0.28543743456239667</v>
      </c>
      <c r="F359" s="1">
        <f t="shared" si="27"/>
        <v>0.28543743456239667</v>
      </c>
      <c r="G359" s="1">
        <f t="shared" si="28"/>
        <v>8.1474529049562483E-2</v>
      </c>
      <c r="H359" s="5">
        <f t="shared" si="29"/>
        <v>2.1725251536315509E-3</v>
      </c>
    </row>
    <row r="360" spans="2:8">
      <c r="B360" s="26">
        <v>44305.291666666664</v>
      </c>
      <c r="C360" s="22">
        <v>132.05099999999999</v>
      </c>
      <c r="D360" s="2">
        <f t="shared" si="25"/>
        <v>131.39080874869126</v>
      </c>
      <c r="E360" s="1">
        <f t="shared" si="26"/>
        <v>0.66019125130873135</v>
      </c>
      <c r="F360" s="1">
        <f t="shared" si="27"/>
        <v>0.66019125130873135</v>
      </c>
      <c r="G360" s="1">
        <f t="shared" si="28"/>
        <v>0.4358524883045885</v>
      </c>
      <c r="H360" s="5">
        <f t="shared" si="29"/>
        <v>4.9995172418893568E-3</v>
      </c>
    </row>
    <row r="361" spans="2:8">
      <c r="B361" s="26">
        <v>44306.291666666664</v>
      </c>
      <c r="C361" s="22">
        <v>130.35679999999999</v>
      </c>
      <c r="D361" s="2">
        <f t="shared" si="25"/>
        <v>132.03779617497381</v>
      </c>
      <c r="E361" s="1">
        <f t="shared" si="26"/>
        <v>-1.6809961749738136</v>
      </c>
      <c r="F361" s="1">
        <f t="shared" si="27"/>
        <v>1.6809961749738136</v>
      </c>
      <c r="G361" s="1">
        <f t="shared" si="28"/>
        <v>2.825748140276592</v>
      </c>
      <c r="H361" s="5">
        <f t="shared" si="29"/>
        <v>1.2895347039615991E-2</v>
      </c>
    </row>
    <row r="362" spans="2:8">
      <c r="B362" s="26">
        <v>44307.291666666664</v>
      </c>
      <c r="C362" s="22">
        <v>130.73869999999999</v>
      </c>
      <c r="D362" s="2">
        <f t="shared" si="25"/>
        <v>130.39041992349948</v>
      </c>
      <c r="E362" s="1">
        <f t="shared" si="26"/>
        <v>0.34828007650051518</v>
      </c>
      <c r="F362" s="1">
        <f t="shared" si="27"/>
        <v>0.34828007650051518</v>
      </c>
      <c r="G362" s="1">
        <f t="shared" si="28"/>
        <v>0.12129901168720471</v>
      </c>
      <c r="H362" s="5">
        <f t="shared" si="29"/>
        <v>2.6639401837444858E-3</v>
      </c>
    </row>
    <row r="363" spans="2:8">
      <c r="B363" s="26">
        <v>44308.291666666664</v>
      </c>
      <c r="C363" s="22">
        <v>129.21100000000001</v>
      </c>
      <c r="D363" s="2">
        <f t="shared" si="25"/>
        <v>130.73173439846997</v>
      </c>
      <c r="E363" s="1">
        <f t="shared" si="26"/>
        <v>-1.5207343984699548</v>
      </c>
      <c r="F363" s="1">
        <f t="shared" si="27"/>
        <v>1.5207343984699548</v>
      </c>
      <c r="G363" s="1">
        <f t="shared" si="28"/>
        <v>2.3126331106897755</v>
      </c>
      <c r="H363" s="5">
        <f t="shared" si="29"/>
        <v>1.1769388043355091E-2</v>
      </c>
    </row>
    <row r="364" spans="2:8">
      <c r="B364" s="26">
        <v>44309.291666666664</v>
      </c>
      <c r="C364" s="22">
        <v>131.54179999999999</v>
      </c>
      <c r="D364" s="2">
        <f t="shared" si="25"/>
        <v>129.24141468796941</v>
      </c>
      <c r="E364" s="1">
        <f t="shared" si="26"/>
        <v>2.3003853120305848</v>
      </c>
      <c r="F364" s="1">
        <f t="shared" si="27"/>
        <v>2.3003853120305848</v>
      </c>
      <c r="G364" s="1">
        <f t="shared" si="28"/>
        <v>5.2917725838060514</v>
      </c>
      <c r="H364" s="5">
        <f t="shared" si="29"/>
        <v>1.7487865545633287E-2</v>
      </c>
    </row>
    <row r="365" spans="2:8">
      <c r="B365" s="26">
        <v>44312.291666666664</v>
      </c>
      <c r="C365" s="22">
        <v>131.93350000000001</v>
      </c>
      <c r="D365" s="2">
        <f t="shared" si="25"/>
        <v>131.49579229375937</v>
      </c>
      <c r="E365" s="1">
        <f t="shared" si="26"/>
        <v>0.43770770624064426</v>
      </c>
      <c r="F365" s="1">
        <f t="shared" si="27"/>
        <v>0.43770770624064426</v>
      </c>
      <c r="G365" s="1">
        <f t="shared" si="28"/>
        <v>0.19158803610244612</v>
      </c>
      <c r="H365" s="5">
        <f t="shared" si="29"/>
        <v>3.3176388577627687E-3</v>
      </c>
    </row>
    <row r="366" spans="2:8">
      <c r="B366" s="26">
        <v>44313.291666666664</v>
      </c>
      <c r="C366" s="22">
        <v>131.6103</v>
      </c>
      <c r="D366" s="2">
        <f t="shared" si="25"/>
        <v>131.92474584587521</v>
      </c>
      <c r="E366" s="1">
        <f t="shared" si="26"/>
        <v>-0.31444584587521263</v>
      </c>
      <c r="F366" s="1">
        <f t="shared" si="27"/>
        <v>0.31444584587521263</v>
      </c>
      <c r="G366" s="1">
        <f t="shared" si="28"/>
        <v>9.8876189988177973E-2</v>
      </c>
      <c r="H366" s="5">
        <f t="shared" si="29"/>
        <v>2.3892191255183875E-3</v>
      </c>
    </row>
    <row r="367" spans="2:8">
      <c r="B367" s="26">
        <v>44314.291666666664</v>
      </c>
      <c r="C367" s="22">
        <v>130.81710000000001</v>
      </c>
      <c r="D367" s="2">
        <f t="shared" si="25"/>
        <v>131.61658891691749</v>
      </c>
      <c r="E367" s="1">
        <f t="shared" si="26"/>
        <v>-0.79948891691748258</v>
      </c>
      <c r="F367" s="1">
        <f t="shared" si="27"/>
        <v>0.79948891691748258</v>
      </c>
      <c r="G367" s="1">
        <f t="shared" si="28"/>
        <v>0.63918252827388933</v>
      </c>
      <c r="H367" s="5">
        <f t="shared" si="29"/>
        <v>6.1115016073394271E-3</v>
      </c>
    </row>
    <row r="368" spans="2:8">
      <c r="B368" s="26">
        <v>44315.291666666664</v>
      </c>
      <c r="C368" s="22">
        <v>130.7191</v>
      </c>
      <c r="D368" s="2">
        <f t="shared" si="25"/>
        <v>130.83308977833835</v>
      </c>
      <c r="E368" s="1">
        <f t="shared" si="26"/>
        <v>-0.11398977833835033</v>
      </c>
      <c r="F368" s="1">
        <f t="shared" si="27"/>
        <v>0.11398977833835033</v>
      </c>
      <c r="G368" s="1">
        <f t="shared" si="28"/>
        <v>1.2993669565626243E-2</v>
      </c>
      <c r="H368" s="5">
        <f t="shared" si="29"/>
        <v>8.7202083198515236E-4</v>
      </c>
    </row>
    <row r="369" spans="2:8">
      <c r="B369" s="26">
        <v>44316.291666666664</v>
      </c>
      <c r="C369" s="22">
        <v>128.74090000000001</v>
      </c>
      <c r="D369" s="2">
        <f t="shared" si="25"/>
        <v>130.72137979556675</v>
      </c>
      <c r="E369" s="1">
        <f t="shared" si="26"/>
        <v>-1.9804797955667368</v>
      </c>
      <c r="F369" s="1">
        <f t="shared" si="27"/>
        <v>1.9804797955667368</v>
      </c>
      <c r="G369" s="1">
        <f t="shared" si="28"/>
        <v>3.9223002206480637</v>
      </c>
      <c r="H369" s="5">
        <f t="shared" si="29"/>
        <v>1.5383454640807518E-2</v>
      </c>
    </row>
    <row r="370" spans="2:8">
      <c r="B370" s="26">
        <v>44319.291666666664</v>
      </c>
      <c r="C370" s="22">
        <v>129.79859999999999</v>
      </c>
      <c r="D370" s="2">
        <f t="shared" si="25"/>
        <v>128.78050959591133</v>
      </c>
      <c r="E370" s="1">
        <f t="shared" si="26"/>
        <v>1.0180904040886674</v>
      </c>
      <c r="F370" s="1">
        <f t="shared" si="27"/>
        <v>1.0180904040886674</v>
      </c>
      <c r="G370" s="1">
        <f t="shared" si="28"/>
        <v>1.0365080708974259</v>
      </c>
      <c r="H370" s="5">
        <f t="shared" si="29"/>
        <v>7.8436162184235218E-3</v>
      </c>
    </row>
    <row r="371" spans="2:8">
      <c r="B371" s="26">
        <v>44320.291666666664</v>
      </c>
      <c r="C371" s="22">
        <v>125.2056</v>
      </c>
      <c r="D371" s="2">
        <f t="shared" si="25"/>
        <v>129.77823819191821</v>
      </c>
      <c r="E371" s="1">
        <f t="shared" si="26"/>
        <v>-4.5726381919182018</v>
      </c>
      <c r="F371" s="1">
        <f t="shared" si="27"/>
        <v>4.5726381919182018</v>
      </c>
      <c r="G371" s="1">
        <f t="shared" si="28"/>
        <v>20.909020034188963</v>
      </c>
      <c r="H371" s="5">
        <f t="shared" si="29"/>
        <v>3.652103573576742E-2</v>
      </c>
    </row>
    <row r="372" spans="2:8">
      <c r="B372" s="26">
        <v>44321.291666666664</v>
      </c>
      <c r="C372" s="22">
        <v>125.4504</v>
      </c>
      <c r="D372" s="2">
        <f t="shared" si="25"/>
        <v>125.29705276383837</v>
      </c>
      <c r="E372" s="1">
        <f t="shared" si="26"/>
        <v>0.15334723616163615</v>
      </c>
      <c r="F372" s="1">
        <f t="shared" si="27"/>
        <v>0.15334723616163615</v>
      </c>
      <c r="G372" s="1">
        <f t="shared" si="28"/>
        <v>2.3515374838412609E-2</v>
      </c>
      <c r="H372" s="5">
        <f t="shared" si="29"/>
        <v>1.2223734333380854E-3</v>
      </c>
    </row>
    <row r="373" spans="2:8">
      <c r="B373" s="26">
        <v>44322.291666666664</v>
      </c>
      <c r="C373" s="22">
        <v>127.0565</v>
      </c>
      <c r="D373" s="2">
        <f t="shared" si="25"/>
        <v>125.44733305527676</v>
      </c>
      <c r="E373" s="1">
        <f t="shared" si="26"/>
        <v>1.609166944723242</v>
      </c>
      <c r="F373" s="1">
        <f t="shared" si="27"/>
        <v>1.609166944723242</v>
      </c>
      <c r="G373" s="1">
        <f t="shared" si="28"/>
        <v>2.589418255989933</v>
      </c>
      <c r="H373" s="5">
        <f t="shared" si="29"/>
        <v>1.2664971447531153E-2</v>
      </c>
    </row>
    <row r="374" spans="2:8">
      <c r="B374" s="26">
        <v>44323.291666666664</v>
      </c>
      <c r="C374" s="22">
        <v>127.7334</v>
      </c>
      <c r="D374" s="2">
        <f t="shared" si="25"/>
        <v>127.02431666110554</v>
      </c>
      <c r="E374" s="1">
        <f t="shared" si="26"/>
        <v>0.70908333889445885</v>
      </c>
      <c r="F374" s="1">
        <f t="shared" si="27"/>
        <v>0.70908333889445885</v>
      </c>
      <c r="G374" s="1">
        <f t="shared" si="28"/>
        <v>0.50279918149771397</v>
      </c>
      <c r="H374" s="5">
        <f t="shared" si="29"/>
        <v>5.5512758518481368E-3</v>
      </c>
    </row>
    <row r="375" spans="2:8">
      <c r="B375" s="26">
        <v>44326.291666666664</v>
      </c>
      <c r="C375" s="22">
        <v>124.43729999999999</v>
      </c>
      <c r="D375" s="2">
        <f t="shared" si="25"/>
        <v>127.71921833322212</v>
      </c>
      <c r="E375" s="1">
        <f t="shared" si="26"/>
        <v>-3.2819183332221229</v>
      </c>
      <c r="F375" s="1">
        <f t="shared" si="27"/>
        <v>3.2819183332221229</v>
      </c>
      <c r="G375" s="1">
        <f t="shared" si="28"/>
        <v>10.770987945939478</v>
      </c>
      <c r="H375" s="5">
        <f t="shared" si="29"/>
        <v>2.6374072189143633E-2</v>
      </c>
    </row>
    <row r="376" spans="2:8">
      <c r="B376" s="26">
        <v>44327.291666666664</v>
      </c>
      <c r="C376" s="22">
        <v>123.51519999999999</v>
      </c>
      <c r="D376" s="2">
        <f t="shared" si="25"/>
        <v>124.50293836666444</v>
      </c>
      <c r="E376" s="1">
        <f t="shared" si="26"/>
        <v>-0.98773836666444481</v>
      </c>
      <c r="F376" s="1">
        <f t="shared" si="27"/>
        <v>0.98773836666444481</v>
      </c>
      <c r="G376" s="1">
        <f t="shared" si="28"/>
        <v>0.97562708098094519</v>
      </c>
      <c r="H376" s="5">
        <f t="shared" si="29"/>
        <v>7.9968972779418633E-3</v>
      </c>
    </row>
    <row r="377" spans="2:8">
      <c r="B377" s="26">
        <v>44328.291666666664</v>
      </c>
      <c r="C377" s="22">
        <v>120.4349</v>
      </c>
      <c r="D377" s="2">
        <f t="shared" si="25"/>
        <v>123.53495476733329</v>
      </c>
      <c r="E377" s="1">
        <f t="shared" si="26"/>
        <v>-3.1000547673332903</v>
      </c>
      <c r="F377" s="1">
        <f t="shared" si="27"/>
        <v>3.1000547673332903</v>
      </c>
      <c r="G377" s="1">
        <f t="shared" si="28"/>
        <v>9.6103395604658601</v>
      </c>
      <c r="H377" s="5">
        <f t="shared" si="29"/>
        <v>2.5740501858956915E-2</v>
      </c>
    </row>
    <row r="378" spans="2:8">
      <c r="B378" s="26">
        <v>44329.291666666664</v>
      </c>
      <c r="C378" s="22">
        <v>122.593</v>
      </c>
      <c r="D378" s="2">
        <f t="shared" si="25"/>
        <v>120.49690109534667</v>
      </c>
      <c r="E378" s="1">
        <f t="shared" si="26"/>
        <v>2.0960989046533314</v>
      </c>
      <c r="F378" s="1">
        <f t="shared" si="27"/>
        <v>2.0960989046533314</v>
      </c>
      <c r="G378" s="1">
        <f t="shared" si="28"/>
        <v>4.3936306180888955</v>
      </c>
      <c r="H378" s="5">
        <f t="shared" si="29"/>
        <v>1.7098030920634385E-2</v>
      </c>
    </row>
    <row r="379" spans="2:8">
      <c r="B379" s="26">
        <v>44330.291666666664</v>
      </c>
      <c r="C379" s="22">
        <v>125.0258</v>
      </c>
      <c r="D379" s="2">
        <f t="shared" si="25"/>
        <v>122.55107802190695</v>
      </c>
      <c r="E379" s="1">
        <f t="shared" si="26"/>
        <v>2.4747219780930578</v>
      </c>
      <c r="F379" s="1">
        <f t="shared" si="27"/>
        <v>2.4747219780930578</v>
      </c>
      <c r="G379" s="1">
        <f t="shared" si="28"/>
        <v>6.1242488688568173</v>
      </c>
      <c r="H379" s="5">
        <f t="shared" si="29"/>
        <v>1.9793690407044449E-2</v>
      </c>
    </row>
    <row r="380" spans="2:8">
      <c r="B380" s="26">
        <v>44333.291666666664</v>
      </c>
      <c r="C380" s="22">
        <v>123.8683</v>
      </c>
      <c r="D380" s="2">
        <f t="shared" si="25"/>
        <v>124.97630556043813</v>
      </c>
      <c r="E380" s="1">
        <f t="shared" si="26"/>
        <v>-1.10800556043813</v>
      </c>
      <c r="F380" s="1">
        <f t="shared" si="27"/>
        <v>1.10800556043813</v>
      </c>
      <c r="G380" s="1">
        <f t="shared" si="28"/>
        <v>1.2276763219618145</v>
      </c>
      <c r="H380" s="5">
        <f t="shared" si="29"/>
        <v>8.945029199868974E-3</v>
      </c>
    </row>
    <row r="381" spans="2:8">
      <c r="B381" s="26">
        <v>44334.291666666664</v>
      </c>
      <c r="C381" s="22">
        <v>122.4753</v>
      </c>
      <c r="D381" s="2">
        <f t="shared" si="25"/>
        <v>123.89046011120877</v>
      </c>
      <c r="E381" s="1">
        <f t="shared" si="26"/>
        <v>-1.4151601112087633</v>
      </c>
      <c r="F381" s="1">
        <f t="shared" si="27"/>
        <v>1.4151601112087633</v>
      </c>
      <c r="G381" s="1">
        <f t="shared" si="28"/>
        <v>2.0026781403563993</v>
      </c>
      <c r="H381" s="5">
        <f t="shared" si="29"/>
        <v>1.1554657234632315E-2</v>
      </c>
    </row>
    <row r="382" spans="2:8">
      <c r="B382" s="26">
        <v>44335.291666666664</v>
      </c>
      <c r="C382" s="22">
        <v>122.3184</v>
      </c>
      <c r="D382" s="2">
        <f t="shared" si="25"/>
        <v>122.50360320222418</v>
      </c>
      <c r="E382" s="1">
        <f t="shared" si="26"/>
        <v>-0.18520320222418718</v>
      </c>
      <c r="F382" s="1">
        <f t="shared" si="27"/>
        <v>0.18520320222418718</v>
      </c>
      <c r="G382" s="1">
        <f t="shared" si="28"/>
        <v>3.4300226114093169E-2</v>
      </c>
      <c r="H382" s="5">
        <f t="shared" si="29"/>
        <v>1.5141074623620581E-3</v>
      </c>
    </row>
    <row r="383" spans="2:8">
      <c r="B383" s="26">
        <v>44336.291666666664</v>
      </c>
      <c r="C383" s="22">
        <v>124.88849999999999</v>
      </c>
      <c r="D383" s="2">
        <f t="shared" si="25"/>
        <v>122.32210406404448</v>
      </c>
      <c r="E383" s="1">
        <f t="shared" si="26"/>
        <v>2.5663959359555122</v>
      </c>
      <c r="F383" s="1">
        <f t="shared" si="27"/>
        <v>2.5663959359555122</v>
      </c>
      <c r="G383" s="1">
        <f t="shared" si="28"/>
        <v>6.5863881000889695</v>
      </c>
      <c r="H383" s="5">
        <f t="shared" si="29"/>
        <v>2.0549497639538568E-2</v>
      </c>
    </row>
    <row r="384" spans="2:8">
      <c r="B384" s="26">
        <v>44337.291666666664</v>
      </c>
      <c r="C384" s="22">
        <v>123.04430000000001</v>
      </c>
      <c r="D384" s="2">
        <f t="shared" si="25"/>
        <v>124.83717208128088</v>
      </c>
      <c r="E384" s="1">
        <f t="shared" si="26"/>
        <v>-1.7928720812808763</v>
      </c>
      <c r="F384" s="1">
        <f t="shared" si="27"/>
        <v>1.7928720812808763</v>
      </c>
      <c r="G384" s="1">
        <f t="shared" si="28"/>
        <v>3.2143902998364209</v>
      </c>
      <c r="H384" s="5">
        <f t="shared" si="29"/>
        <v>1.4570947872277515E-2</v>
      </c>
    </row>
    <row r="385" spans="2:8">
      <c r="B385" s="26">
        <v>44340.291666666664</v>
      </c>
      <c r="C385" s="22">
        <v>124.6825</v>
      </c>
      <c r="D385" s="2">
        <f t="shared" si="25"/>
        <v>123.08015744162563</v>
      </c>
      <c r="E385" s="1">
        <f t="shared" si="26"/>
        <v>1.6023425583743744</v>
      </c>
      <c r="F385" s="1">
        <f t="shared" si="27"/>
        <v>1.6023425583743744</v>
      </c>
      <c r="G385" s="1">
        <f t="shared" si="28"/>
        <v>2.5675016743777355</v>
      </c>
      <c r="H385" s="5">
        <f t="shared" si="29"/>
        <v>1.2851382979763595E-2</v>
      </c>
    </row>
    <row r="386" spans="2:8">
      <c r="B386" s="26">
        <v>44341.291666666664</v>
      </c>
      <c r="C386" s="22">
        <v>124.4863</v>
      </c>
      <c r="D386" s="2">
        <f t="shared" si="25"/>
        <v>124.65045314883251</v>
      </c>
      <c r="E386" s="1">
        <f t="shared" si="26"/>
        <v>-0.16415314883251142</v>
      </c>
      <c r="F386" s="1">
        <f t="shared" si="27"/>
        <v>0.16415314883251142</v>
      </c>
      <c r="G386" s="1">
        <f t="shared" si="28"/>
        <v>2.6946256271628645E-2</v>
      </c>
      <c r="H386" s="5">
        <f t="shared" si="29"/>
        <v>1.3186442912393687E-3</v>
      </c>
    </row>
    <row r="387" spans="2:8">
      <c r="B387" s="26">
        <v>44342.291666666664</v>
      </c>
      <c r="C387" s="22">
        <v>124.43729999999999</v>
      </c>
      <c r="D387" s="2">
        <f t="shared" si="25"/>
        <v>124.48958306297665</v>
      </c>
      <c r="E387" s="1">
        <f t="shared" si="26"/>
        <v>-5.228306297665597E-2</v>
      </c>
      <c r="F387" s="1">
        <f t="shared" si="27"/>
        <v>5.228306297665597E-2</v>
      </c>
      <c r="G387" s="1">
        <f t="shared" si="28"/>
        <v>2.7335186742209741E-3</v>
      </c>
      <c r="H387" s="5">
        <f t="shared" si="29"/>
        <v>4.2015587751145333E-4</v>
      </c>
    </row>
    <row r="388" spans="2:8">
      <c r="B388" s="26">
        <v>44343.291666666664</v>
      </c>
      <c r="C388" s="22">
        <v>122.89709999999999</v>
      </c>
      <c r="D388" s="2">
        <f t="shared" ref="D388:D451" si="30">alpha*C387+(1-alpha)*D387</f>
        <v>124.43834566125952</v>
      </c>
      <c r="E388" s="1">
        <f t="shared" ref="E388:E451" si="31">C388-D388</f>
        <v>-1.5412456612595236</v>
      </c>
      <c r="F388" s="1">
        <f t="shared" ref="F388:F451" si="32">ABS(E388)</f>
        <v>1.5412456612595236</v>
      </c>
      <c r="G388" s="1">
        <f t="shared" ref="G388:G451" si="33">E388^2</f>
        <v>2.375438188351306</v>
      </c>
      <c r="H388" s="5">
        <f t="shared" ref="H388:H451" si="34">F388/C388</f>
        <v>1.2540944100874012E-2</v>
      </c>
    </row>
    <row r="389" spans="2:8">
      <c r="B389" s="26">
        <v>44344.291666666664</v>
      </c>
      <c r="C389" s="22">
        <v>122.23990000000001</v>
      </c>
      <c r="D389" s="2">
        <f t="shared" si="30"/>
        <v>122.92792491322518</v>
      </c>
      <c r="E389" s="1">
        <f t="shared" si="31"/>
        <v>-0.68802491322517767</v>
      </c>
      <c r="F389" s="1">
        <f t="shared" si="32"/>
        <v>0.68802491322517767</v>
      </c>
      <c r="G389" s="1">
        <f t="shared" si="33"/>
        <v>0.47337828121851327</v>
      </c>
      <c r="H389" s="5">
        <f t="shared" si="34"/>
        <v>5.6284806615939445E-3</v>
      </c>
    </row>
    <row r="390" spans="2:8">
      <c r="B390" s="26">
        <v>44348.291666666664</v>
      </c>
      <c r="C390" s="22">
        <v>121.9161</v>
      </c>
      <c r="D390" s="2">
        <f t="shared" si="30"/>
        <v>122.25366049826451</v>
      </c>
      <c r="E390" s="1">
        <f t="shared" si="31"/>
        <v>-0.33756049826450862</v>
      </c>
      <c r="F390" s="1">
        <f t="shared" si="32"/>
        <v>0.33756049826450862</v>
      </c>
      <c r="G390" s="1">
        <f t="shared" si="33"/>
        <v>0.11394708998858333</v>
      </c>
      <c r="H390" s="5">
        <f t="shared" si="34"/>
        <v>2.7687934429046586E-3</v>
      </c>
    </row>
    <row r="391" spans="2:8">
      <c r="B391" s="26">
        <v>44349.291666666664</v>
      </c>
      <c r="C391" s="22">
        <v>122.68129999999999</v>
      </c>
      <c r="D391" s="2">
        <f t="shared" si="30"/>
        <v>121.92285120996529</v>
      </c>
      <c r="E391" s="1">
        <f t="shared" si="31"/>
        <v>0.75844879003470567</v>
      </c>
      <c r="F391" s="1">
        <f t="shared" si="32"/>
        <v>0.75844879003470567</v>
      </c>
      <c r="G391" s="1">
        <f t="shared" si="33"/>
        <v>0.57524456710510907</v>
      </c>
      <c r="H391" s="5">
        <f t="shared" si="34"/>
        <v>6.1822689361353822E-3</v>
      </c>
    </row>
    <row r="392" spans="2:8">
      <c r="B392" s="26">
        <v>44350.291666666664</v>
      </c>
      <c r="C392" s="22">
        <v>121.1902</v>
      </c>
      <c r="D392" s="2">
        <f t="shared" si="30"/>
        <v>122.6661310241993</v>
      </c>
      <c r="E392" s="1">
        <f t="shared" si="31"/>
        <v>-1.4759310241992978</v>
      </c>
      <c r="F392" s="1">
        <f t="shared" si="32"/>
        <v>1.4759310241992978</v>
      </c>
      <c r="G392" s="1">
        <f t="shared" si="33"/>
        <v>2.178372388193988</v>
      </c>
      <c r="H392" s="5">
        <f t="shared" si="34"/>
        <v>1.2178633455504633E-2</v>
      </c>
    </row>
    <row r="393" spans="2:8">
      <c r="B393" s="26">
        <v>44351.291666666664</v>
      </c>
      <c r="C393" s="22">
        <v>123.49550000000001</v>
      </c>
      <c r="D393" s="2">
        <f t="shared" si="30"/>
        <v>121.21971862048399</v>
      </c>
      <c r="E393" s="1">
        <f t="shared" si="31"/>
        <v>2.2757813795160189</v>
      </c>
      <c r="F393" s="1">
        <f t="shared" si="32"/>
        <v>2.2757813795160189</v>
      </c>
      <c r="G393" s="1">
        <f t="shared" si="33"/>
        <v>5.1791808873518344</v>
      </c>
      <c r="H393" s="5">
        <f t="shared" si="34"/>
        <v>1.8428051058670306E-2</v>
      </c>
    </row>
    <row r="394" spans="2:8">
      <c r="B394" s="26">
        <v>44354.291666666664</v>
      </c>
      <c r="C394" s="22">
        <v>123.50530000000001</v>
      </c>
      <c r="D394" s="2">
        <f t="shared" si="30"/>
        <v>123.44998437240969</v>
      </c>
      <c r="E394" s="1">
        <f t="shared" si="31"/>
        <v>5.5315627590317717E-2</v>
      </c>
      <c r="F394" s="1">
        <f t="shared" si="32"/>
        <v>5.5315627590317717E-2</v>
      </c>
      <c r="G394" s="1">
        <f t="shared" si="33"/>
        <v>3.0598186557107185E-3</v>
      </c>
      <c r="H394" s="5">
        <f t="shared" si="34"/>
        <v>4.4788059775829631E-4</v>
      </c>
    </row>
    <row r="395" spans="2:8">
      <c r="B395" s="26">
        <v>44355.291666666664</v>
      </c>
      <c r="C395" s="22">
        <v>124.32940000000001</v>
      </c>
      <c r="D395" s="2">
        <f t="shared" si="30"/>
        <v>123.50419368744819</v>
      </c>
      <c r="E395" s="1">
        <f t="shared" si="31"/>
        <v>0.82520631255181343</v>
      </c>
      <c r="F395" s="1">
        <f t="shared" si="32"/>
        <v>0.82520631255181343</v>
      </c>
      <c r="G395" s="1">
        <f t="shared" si="33"/>
        <v>0.68096545827536115</v>
      </c>
      <c r="H395" s="5">
        <f t="shared" si="34"/>
        <v>6.6372580624680351E-3</v>
      </c>
    </row>
    <row r="396" spans="2:8">
      <c r="B396" s="26">
        <v>44356.291666666664</v>
      </c>
      <c r="C396" s="22">
        <v>124.7119</v>
      </c>
      <c r="D396" s="2">
        <f t="shared" si="30"/>
        <v>124.31289587374897</v>
      </c>
      <c r="E396" s="1">
        <f t="shared" si="31"/>
        <v>0.39900412625102888</v>
      </c>
      <c r="F396" s="1">
        <f t="shared" si="32"/>
        <v>0.39900412625102888</v>
      </c>
      <c r="G396" s="1">
        <f t="shared" si="33"/>
        <v>0.15920429276534701</v>
      </c>
      <c r="H396" s="5">
        <f t="shared" si="34"/>
        <v>3.1994070032693661E-3</v>
      </c>
    </row>
    <row r="397" spans="2:8">
      <c r="B397" s="26">
        <v>44357.291666666664</v>
      </c>
      <c r="C397" s="22">
        <v>123.71129999999999</v>
      </c>
      <c r="D397" s="2">
        <f t="shared" si="30"/>
        <v>124.70391991747499</v>
      </c>
      <c r="E397" s="1">
        <f t="shared" si="31"/>
        <v>-0.99261991747499678</v>
      </c>
      <c r="F397" s="1">
        <f t="shared" si="32"/>
        <v>0.99261991747499678</v>
      </c>
      <c r="G397" s="1">
        <f t="shared" si="33"/>
        <v>0.98529430056806944</v>
      </c>
      <c r="H397" s="5">
        <f t="shared" si="34"/>
        <v>8.023680273952314E-3</v>
      </c>
    </row>
    <row r="398" spans="2:8">
      <c r="B398" s="26">
        <v>44358.291666666664</v>
      </c>
      <c r="C398" s="22">
        <v>124.9278</v>
      </c>
      <c r="D398" s="2">
        <f t="shared" si="30"/>
        <v>123.73115239834949</v>
      </c>
      <c r="E398" s="1">
        <f t="shared" si="31"/>
        <v>1.1966476016505112</v>
      </c>
      <c r="F398" s="1">
        <f t="shared" si="32"/>
        <v>1.1966476016505112</v>
      </c>
      <c r="G398" s="1">
        <f t="shared" si="33"/>
        <v>1.4319654825359205</v>
      </c>
      <c r="H398" s="5">
        <f t="shared" si="34"/>
        <v>9.5787134781090445E-3</v>
      </c>
    </row>
    <row r="399" spans="2:8">
      <c r="B399" s="26">
        <v>44361.291666666664</v>
      </c>
      <c r="C399" s="22">
        <v>127.9982</v>
      </c>
      <c r="D399" s="2">
        <f t="shared" si="30"/>
        <v>124.90386704796698</v>
      </c>
      <c r="E399" s="1">
        <f t="shared" si="31"/>
        <v>3.0943329520330138</v>
      </c>
      <c r="F399" s="1">
        <f t="shared" si="32"/>
        <v>3.0943329520330138</v>
      </c>
      <c r="G399" s="1">
        <f t="shared" si="33"/>
        <v>9.5748964180373459</v>
      </c>
      <c r="H399" s="5">
        <f t="shared" si="34"/>
        <v>2.4174816146109977E-2</v>
      </c>
    </row>
    <row r="400" spans="2:8">
      <c r="B400" s="26">
        <v>44362.291666666664</v>
      </c>
      <c r="C400" s="22">
        <v>127.1742</v>
      </c>
      <c r="D400" s="2">
        <f t="shared" si="30"/>
        <v>127.93631334095933</v>
      </c>
      <c r="E400" s="1">
        <f t="shared" si="31"/>
        <v>-0.76211334095933125</v>
      </c>
      <c r="F400" s="1">
        <f t="shared" si="32"/>
        <v>0.76211334095933125</v>
      </c>
      <c r="G400" s="1">
        <f t="shared" si="33"/>
        <v>0.58081674446819387</v>
      </c>
      <c r="H400" s="5">
        <f t="shared" si="34"/>
        <v>5.992672577923284E-3</v>
      </c>
    </row>
    <row r="401" spans="2:8">
      <c r="B401" s="26">
        <v>44363.291666666664</v>
      </c>
      <c r="C401" s="22">
        <v>127.67449999999999</v>
      </c>
      <c r="D401" s="2">
        <f t="shared" si="30"/>
        <v>127.18944226681919</v>
      </c>
      <c r="E401" s="1">
        <f t="shared" si="31"/>
        <v>0.48505773318080969</v>
      </c>
      <c r="F401" s="1">
        <f t="shared" si="32"/>
        <v>0.48505773318080969</v>
      </c>
      <c r="G401" s="1">
        <f t="shared" si="33"/>
        <v>0.23528100451850556</v>
      </c>
      <c r="H401" s="5">
        <f t="shared" si="34"/>
        <v>3.7991747230716371E-3</v>
      </c>
    </row>
    <row r="402" spans="2:8">
      <c r="B402" s="26">
        <v>44364.291666666664</v>
      </c>
      <c r="C402" s="22">
        <v>129.2833</v>
      </c>
      <c r="D402" s="2">
        <f t="shared" si="30"/>
        <v>127.66479884533638</v>
      </c>
      <c r="E402" s="1">
        <f t="shared" si="31"/>
        <v>1.618501154663619</v>
      </c>
      <c r="F402" s="1">
        <f t="shared" si="32"/>
        <v>1.618501154663619</v>
      </c>
      <c r="G402" s="1">
        <f t="shared" si="33"/>
        <v>2.6195459876474678</v>
      </c>
      <c r="H402" s="5">
        <f t="shared" si="34"/>
        <v>1.2519027242216273E-2</v>
      </c>
    </row>
    <row r="403" spans="2:8">
      <c r="B403" s="26">
        <v>44365.291666666664</v>
      </c>
      <c r="C403" s="22">
        <v>127.9786</v>
      </c>
      <c r="D403" s="2">
        <f t="shared" si="30"/>
        <v>129.25092997690672</v>
      </c>
      <c r="E403" s="1">
        <f t="shared" si="31"/>
        <v>-1.2723299769067182</v>
      </c>
      <c r="F403" s="1">
        <f t="shared" si="32"/>
        <v>1.2723299769067182</v>
      </c>
      <c r="G403" s="1">
        <f t="shared" si="33"/>
        <v>1.6188235701354501</v>
      </c>
      <c r="H403" s="5">
        <f t="shared" si="34"/>
        <v>9.9417400792532369E-3</v>
      </c>
    </row>
    <row r="404" spans="2:8">
      <c r="B404" s="26">
        <v>44368.291666666664</v>
      </c>
      <c r="C404" s="22">
        <v>129.78360000000001</v>
      </c>
      <c r="D404" s="2">
        <f t="shared" si="30"/>
        <v>128.00404659953813</v>
      </c>
      <c r="E404" s="1">
        <f t="shared" si="31"/>
        <v>1.7795534004618787</v>
      </c>
      <c r="F404" s="1">
        <f t="shared" si="32"/>
        <v>1.7795534004618787</v>
      </c>
      <c r="G404" s="1">
        <f t="shared" si="33"/>
        <v>3.1668103050954355</v>
      </c>
      <c r="H404" s="5">
        <f t="shared" si="34"/>
        <v>1.3711697013042316E-2</v>
      </c>
    </row>
    <row r="405" spans="2:8">
      <c r="B405" s="26">
        <v>44369.291666666664</v>
      </c>
      <c r="C405" s="22">
        <v>131.43170000000001</v>
      </c>
      <c r="D405" s="2">
        <f t="shared" si="30"/>
        <v>129.74800893199077</v>
      </c>
      <c r="E405" s="1">
        <f t="shared" si="31"/>
        <v>1.6836910680092387</v>
      </c>
      <c r="F405" s="1">
        <f t="shared" si="32"/>
        <v>1.6836910680092387</v>
      </c>
      <c r="G405" s="1">
        <f t="shared" si="33"/>
        <v>2.8348156124940909</v>
      </c>
      <c r="H405" s="5">
        <f t="shared" si="34"/>
        <v>1.2810387965835021E-2</v>
      </c>
    </row>
    <row r="406" spans="2:8">
      <c r="B406" s="26">
        <v>44370.291666666664</v>
      </c>
      <c r="C406" s="22">
        <v>131.15700000000001</v>
      </c>
      <c r="D406" s="2">
        <f t="shared" si="30"/>
        <v>131.39802617863981</v>
      </c>
      <c r="E406" s="1">
        <f t="shared" si="31"/>
        <v>-0.24102617863979958</v>
      </c>
      <c r="F406" s="1">
        <f t="shared" si="32"/>
        <v>0.24102617863979958</v>
      </c>
      <c r="G406" s="1">
        <f t="shared" si="33"/>
        <v>5.8093618789704579E-2</v>
      </c>
      <c r="H406" s="5">
        <f t="shared" si="34"/>
        <v>1.8376920685880247E-3</v>
      </c>
    </row>
    <row r="407" spans="2:8">
      <c r="B407" s="26">
        <v>44371.291666666664</v>
      </c>
      <c r="C407" s="22">
        <v>130.8725</v>
      </c>
      <c r="D407" s="2">
        <f t="shared" si="30"/>
        <v>131.1618205235728</v>
      </c>
      <c r="E407" s="1">
        <f t="shared" si="31"/>
        <v>-0.28932052357279758</v>
      </c>
      <c r="F407" s="1">
        <f t="shared" si="32"/>
        <v>0.28932052357279758</v>
      </c>
      <c r="G407" s="1">
        <f t="shared" si="33"/>
        <v>8.3706365360437726E-2</v>
      </c>
      <c r="H407" s="5">
        <f t="shared" si="34"/>
        <v>2.2107052556709591E-3</v>
      </c>
    </row>
    <row r="408" spans="2:8">
      <c r="B408" s="26">
        <v>44372.291666666664</v>
      </c>
      <c r="C408" s="22">
        <v>130.57820000000001</v>
      </c>
      <c r="D408" s="2">
        <f t="shared" si="30"/>
        <v>130.87828641047147</v>
      </c>
      <c r="E408" s="1">
        <f t="shared" si="31"/>
        <v>-0.30008641047146511</v>
      </c>
      <c r="F408" s="1">
        <f t="shared" si="32"/>
        <v>0.30008641047146511</v>
      </c>
      <c r="G408" s="1">
        <f t="shared" si="33"/>
        <v>9.005185374964865E-2</v>
      </c>
      <c r="H408" s="5">
        <f t="shared" si="34"/>
        <v>2.2981356035805755E-3</v>
      </c>
    </row>
    <row r="409" spans="2:8">
      <c r="B409" s="26">
        <v>44375.291666666664</v>
      </c>
      <c r="C409" s="22">
        <v>132.21639999999999</v>
      </c>
      <c r="D409" s="2">
        <f t="shared" si="30"/>
        <v>130.58420172820945</v>
      </c>
      <c r="E409" s="1">
        <f t="shared" si="31"/>
        <v>1.6321982717905428</v>
      </c>
      <c r="F409" s="1">
        <f t="shared" si="32"/>
        <v>1.6321982717905428</v>
      </c>
      <c r="G409" s="1">
        <f t="shared" si="33"/>
        <v>2.6640711984360346</v>
      </c>
      <c r="H409" s="5">
        <f t="shared" si="34"/>
        <v>1.2344900267973889E-2</v>
      </c>
    </row>
    <row r="410" spans="2:8">
      <c r="B410" s="26">
        <v>44376.291666666664</v>
      </c>
      <c r="C410" s="22">
        <v>133.73689999999999</v>
      </c>
      <c r="D410" s="2">
        <f t="shared" si="30"/>
        <v>132.18375603456417</v>
      </c>
      <c r="E410" s="1">
        <f t="shared" si="31"/>
        <v>1.5531439654358223</v>
      </c>
      <c r="F410" s="1">
        <f t="shared" si="32"/>
        <v>1.5531439654358223</v>
      </c>
      <c r="G410" s="1">
        <f t="shared" si="33"/>
        <v>2.4122561773697111</v>
      </c>
      <c r="H410" s="5">
        <f t="shared" si="34"/>
        <v>1.161342879516291E-2</v>
      </c>
    </row>
    <row r="411" spans="2:8">
      <c r="B411" s="26">
        <v>44377.291666666664</v>
      </c>
      <c r="C411" s="22">
        <v>134.35499999999999</v>
      </c>
      <c r="D411" s="2">
        <f t="shared" si="30"/>
        <v>133.70583712069129</v>
      </c>
      <c r="E411" s="1">
        <f t="shared" si="31"/>
        <v>0.64916287930870453</v>
      </c>
      <c r="F411" s="1">
        <f t="shared" si="32"/>
        <v>0.64916287930870453</v>
      </c>
      <c r="G411" s="1">
        <f t="shared" si="33"/>
        <v>0.4214124438723677</v>
      </c>
      <c r="H411" s="5">
        <f t="shared" si="34"/>
        <v>4.8316987034997174E-3</v>
      </c>
    </row>
    <row r="412" spans="2:8">
      <c r="B412" s="26">
        <v>44378.291666666664</v>
      </c>
      <c r="C412" s="22">
        <v>134.6591</v>
      </c>
      <c r="D412" s="2">
        <f t="shared" si="30"/>
        <v>134.34201674241379</v>
      </c>
      <c r="E412" s="1">
        <f t="shared" si="31"/>
        <v>0.31708325758620504</v>
      </c>
      <c r="F412" s="1">
        <f t="shared" si="32"/>
        <v>0.31708325758620504</v>
      </c>
      <c r="G412" s="1">
        <f t="shared" si="33"/>
        <v>0.10054179224147966</v>
      </c>
      <c r="H412" s="5">
        <f t="shared" si="34"/>
        <v>2.3547109522208676E-3</v>
      </c>
    </row>
    <row r="413" spans="2:8">
      <c r="B413" s="26">
        <v>44379.291666666664</v>
      </c>
      <c r="C413" s="22">
        <v>137.2979</v>
      </c>
      <c r="D413" s="2">
        <f t="shared" si="30"/>
        <v>134.65275833484827</v>
      </c>
      <c r="E413" s="1">
        <f t="shared" si="31"/>
        <v>2.6451416651517263</v>
      </c>
      <c r="F413" s="1">
        <f t="shared" si="32"/>
        <v>2.6451416651517263</v>
      </c>
      <c r="G413" s="1">
        <f t="shared" si="33"/>
        <v>6.9967744287216478</v>
      </c>
      <c r="H413" s="5">
        <f t="shared" si="34"/>
        <v>1.9265711020720101E-2</v>
      </c>
    </row>
    <row r="414" spans="2:8">
      <c r="B414" s="26">
        <v>44383.291666666664</v>
      </c>
      <c r="C414" s="22">
        <v>139.31870000000001</v>
      </c>
      <c r="D414" s="2">
        <f t="shared" si="30"/>
        <v>137.24499716669698</v>
      </c>
      <c r="E414" s="1">
        <f t="shared" si="31"/>
        <v>2.073702833303031</v>
      </c>
      <c r="F414" s="1">
        <f t="shared" si="32"/>
        <v>2.073702833303031</v>
      </c>
      <c r="G414" s="1">
        <f t="shared" si="33"/>
        <v>4.3002434408490178</v>
      </c>
      <c r="H414" s="5">
        <f t="shared" si="34"/>
        <v>1.4884597927650997E-2</v>
      </c>
    </row>
    <row r="415" spans="2:8">
      <c r="B415" s="26">
        <v>44384.291666666664</v>
      </c>
      <c r="C415" s="22">
        <v>141.8202</v>
      </c>
      <c r="D415" s="2">
        <f t="shared" si="30"/>
        <v>139.27722594333395</v>
      </c>
      <c r="E415" s="1">
        <f t="shared" si="31"/>
        <v>2.5429740566660541</v>
      </c>
      <c r="F415" s="1">
        <f t="shared" si="32"/>
        <v>2.5429740566660541</v>
      </c>
      <c r="G415" s="1">
        <f t="shared" si="33"/>
        <v>6.466717052876608</v>
      </c>
      <c r="H415" s="5">
        <f t="shared" si="34"/>
        <v>1.7930972151118489E-2</v>
      </c>
    </row>
    <row r="416" spans="2:8">
      <c r="B416" s="26">
        <v>44385.291666666664</v>
      </c>
      <c r="C416" s="22">
        <v>140.5155</v>
      </c>
      <c r="D416" s="2">
        <f t="shared" si="30"/>
        <v>141.76934051886667</v>
      </c>
      <c r="E416" s="1">
        <f t="shared" si="31"/>
        <v>-1.2538405188666673</v>
      </c>
      <c r="F416" s="1">
        <f t="shared" si="32"/>
        <v>1.2538405188666673</v>
      </c>
      <c r="G416" s="1">
        <f t="shared" si="33"/>
        <v>1.5721160467518334</v>
      </c>
      <c r="H416" s="5">
        <f t="shared" si="34"/>
        <v>8.9231474027183285E-3</v>
      </c>
    </row>
    <row r="417" spans="2:8">
      <c r="B417" s="26">
        <v>44386.291666666664</v>
      </c>
      <c r="C417" s="22">
        <v>142.34989999999999</v>
      </c>
      <c r="D417" s="2">
        <f t="shared" si="30"/>
        <v>140.54057681037733</v>
      </c>
      <c r="E417" s="1">
        <f t="shared" si="31"/>
        <v>1.8093231896226598</v>
      </c>
      <c r="F417" s="1">
        <f t="shared" si="32"/>
        <v>1.8093231896226598</v>
      </c>
      <c r="G417" s="1">
        <f t="shared" si="33"/>
        <v>3.2736504045063155</v>
      </c>
      <c r="H417" s="5">
        <f t="shared" si="34"/>
        <v>1.271039312021055E-2</v>
      </c>
    </row>
    <row r="418" spans="2:8">
      <c r="B418" s="26">
        <v>44389.291666666664</v>
      </c>
      <c r="C418" s="22">
        <v>141.7516</v>
      </c>
      <c r="D418" s="2">
        <f t="shared" si="30"/>
        <v>142.31371353620753</v>
      </c>
      <c r="E418" s="1">
        <f t="shared" si="31"/>
        <v>-0.56211353620753357</v>
      </c>
      <c r="F418" s="1">
        <f t="shared" si="32"/>
        <v>0.56211353620753357</v>
      </c>
      <c r="G418" s="1">
        <f t="shared" si="33"/>
        <v>0.31597162758773817</v>
      </c>
      <c r="H418" s="5">
        <f t="shared" si="34"/>
        <v>3.9654828319929626E-3</v>
      </c>
    </row>
    <row r="419" spans="2:8">
      <c r="B419" s="26">
        <v>44390.291666666664</v>
      </c>
      <c r="C419" s="22">
        <v>142.8699</v>
      </c>
      <c r="D419" s="2">
        <f t="shared" si="30"/>
        <v>141.76284227072415</v>
      </c>
      <c r="E419" s="1">
        <f t="shared" si="31"/>
        <v>1.1070577292758514</v>
      </c>
      <c r="F419" s="1">
        <f t="shared" si="32"/>
        <v>1.1070577292758514</v>
      </c>
      <c r="G419" s="1">
        <f t="shared" si="33"/>
        <v>1.2255768159494045</v>
      </c>
      <c r="H419" s="5">
        <f t="shared" si="34"/>
        <v>7.7487121449364175E-3</v>
      </c>
    </row>
    <row r="420" spans="2:8">
      <c r="B420" s="26">
        <v>44391.291666666664</v>
      </c>
      <c r="C420" s="22">
        <v>146.31309999999999</v>
      </c>
      <c r="D420" s="2">
        <f t="shared" si="30"/>
        <v>142.84775884541449</v>
      </c>
      <c r="E420" s="1">
        <f t="shared" si="31"/>
        <v>3.4653411545855022</v>
      </c>
      <c r="F420" s="1">
        <f t="shared" si="32"/>
        <v>3.4653411545855022</v>
      </c>
      <c r="G420" s="1">
        <f t="shared" si="33"/>
        <v>12.008589317663981</v>
      </c>
      <c r="H420" s="5">
        <f t="shared" si="34"/>
        <v>2.3684421658658743E-2</v>
      </c>
    </row>
    <row r="421" spans="2:8">
      <c r="B421" s="26">
        <v>44392.291666666664</v>
      </c>
      <c r="C421" s="22">
        <v>145.6558</v>
      </c>
      <c r="D421" s="2">
        <f t="shared" si="30"/>
        <v>146.24379317690827</v>
      </c>
      <c r="E421" s="1">
        <f t="shared" si="31"/>
        <v>-0.58799317690827024</v>
      </c>
      <c r="F421" s="1">
        <f t="shared" si="32"/>
        <v>0.58799317690827024</v>
      </c>
      <c r="G421" s="1">
        <f t="shared" si="33"/>
        <v>0.34573597609068041</v>
      </c>
      <c r="H421" s="5">
        <f t="shared" si="34"/>
        <v>4.036867580338512E-3</v>
      </c>
    </row>
    <row r="422" spans="2:8">
      <c r="B422" s="26">
        <v>44393.291666666664</v>
      </c>
      <c r="C422" s="22">
        <v>143.60560000000001</v>
      </c>
      <c r="D422" s="2">
        <f t="shared" si="30"/>
        <v>145.66755986353817</v>
      </c>
      <c r="E422" s="1">
        <f t="shared" si="31"/>
        <v>-2.0619598635381635</v>
      </c>
      <c r="F422" s="1">
        <f t="shared" si="32"/>
        <v>2.0619598635381635</v>
      </c>
      <c r="G422" s="1">
        <f t="shared" si="33"/>
        <v>4.2516784788423223</v>
      </c>
      <c r="H422" s="5">
        <f t="shared" si="34"/>
        <v>1.4358492033306245E-2</v>
      </c>
    </row>
    <row r="423" spans="2:8">
      <c r="B423" s="26">
        <v>44396.291666666664</v>
      </c>
      <c r="C423" s="22">
        <v>139.7405</v>
      </c>
      <c r="D423" s="2">
        <f t="shared" si="30"/>
        <v>143.64683919727076</v>
      </c>
      <c r="E423" s="1">
        <f t="shared" si="31"/>
        <v>-3.9063391972707677</v>
      </c>
      <c r="F423" s="1">
        <f t="shared" si="32"/>
        <v>3.9063391972707677</v>
      </c>
      <c r="G423" s="1">
        <f t="shared" si="33"/>
        <v>15.259485924134026</v>
      </c>
      <c r="H423" s="5">
        <f t="shared" si="34"/>
        <v>2.7954238014539577E-2</v>
      </c>
    </row>
    <row r="424" spans="2:8">
      <c r="B424" s="26">
        <v>44397.291666666664</v>
      </c>
      <c r="C424" s="22">
        <v>143.37020000000001</v>
      </c>
      <c r="D424" s="2">
        <f t="shared" si="30"/>
        <v>139.8186267839454</v>
      </c>
      <c r="E424" s="1">
        <f t="shared" si="31"/>
        <v>3.5515732160546065</v>
      </c>
      <c r="F424" s="1">
        <f t="shared" si="32"/>
        <v>3.5515732160546065</v>
      </c>
      <c r="G424" s="1">
        <f t="shared" si="33"/>
        <v>12.613672308996462</v>
      </c>
      <c r="H424" s="5">
        <f t="shared" si="34"/>
        <v>2.4772046185710883E-2</v>
      </c>
    </row>
    <row r="425" spans="2:8">
      <c r="B425" s="26">
        <v>44398.291666666664</v>
      </c>
      <c r="C425" s="22">
        <v>142.6344</v>
      </c>
      <c r="D425" s="2">
        <f t="shared" si="30"/>
        <v>143.29916853567892</v>
      </c>
      <c r="E425" s="1">
        <f t="shared" si="31"/>
        <v>-0.66476853567891681</v>
      </c>
      <c r="F425" s="1">
        <f t="shared" si="32"/>
        <v>0.66476853567891681</v>
      </c>
      <c r="G425" s="1">
        <f t="shared" si="33"/>
        <v>0.44191720602869128</v>
      </c>
      <c r="H425" s="5">
        <f t="shared" si="34"/>
        <v>4.660646629977879E-3</v>
      </c>
    </row>
    <row r="426" spans="2:8">
      <c r="B426" s="26">
        <v>44399.291666666664</v>
      </c>
      <c r="C426" s="22">
        <v>144.0078</v>
      </c>
      <c r="D426" s="2">
        <f t="shared" si="30"/>
        <v>142.64769537071359</v>
      </c>
      <c r="E426" s="1">
        <f t="shared" si="31"/>
        <v>1.3601046292864112</v>
      </c>
      <c r="F426" s="1">
        <f t="shared" si="32"/>
        <v>1.3601046292864112</v>
      </c>
      <c r="G426" s="1">
        <f t="shared" si="33"/>
        <v>1.849884602606326</v>
      </c>
      <c r="H426" s="5">
        <f t="shared" si="34"/>
        <v>9.4446594509909262E-3</v>
      </c>
    </row>
    <row r="427" spans="2:8">
      <c r="B427" s="26">
        <v>44400.291666666664</v>
      </c>
      <c r="C427" s="22">
        <v>145.73429999999999</v>
      </c>
      <c r="D427" s="2">
        <f t="shared" si="30"/>
        <v>143.98059790741428</v>
      </c>
      <c r="E427" s="1">
        <f t="shared" si="31"/>
        <v>1.7537020925857121</v>
      </c>
      <c r="F427" s="1">
        <f t="shared" si="32"/>
        <v>1.7537020925857121</v>
      </c>
      <c r="G427" s="1">
        <f t="shared" si="33"/>
        <v>3.0754710295395054</v>
      </c>
      <c r="H427" s="5">
        <f t="shared" si="34"/>
        <v>1.2033557594785251E-2</v>
      </c>
    </row>
    <row r="428" spans="2:8">
      <c r="B428" s="26">
        <v>44403.291666666664</v>
      </c>
      <c r="C428" s="22">
        <v>146.15620000000001</v>
      </c>
      <c r="D428" s="2">
        <f t="shared" si="30"/>
        <v>145.69922595814828</v>
      </c>
      <c r="E428" s="1">
        <f t="shared" si="31"/>
        <v>0.45697404185173696</v>
      </c>
      <c r="F428" s="1">
        <f t="shared" si="32"/>
        <v>0.45697404185173696</v>
      </c>
      <c r="G428" s="1">
        <f t="shared" si="33"/>
        <v>0.20882527492631303</v>
      </c>
      <c r="H428" s="5">
        <f t="shared" si="34"/>
        <v>3.126614141936756E-3</v>
      </c>
    </row>
    <row r="429" spans="2:8">
      <c r="B429" s="26">
        <v>44404.291666666664</v>
      </c>
      <c r="C429" s="22">
        <v>143.97839999999999</v>
      </c>
      <c r="D429" s="2">
        <f t="shared" si="30"/>
        <v>146.14706051916298</v>
      </c>
      <c r="E429" s="1">
        <f t="shared" si="31"/>
        <v>-2.1686605191629837</v>
      </c>
      <c r="F429" s="1">
        <f t="shared" si="32"/>
        <v>2.1686605191629837</v>
      </c>
      <c r="G429" s="1">
        <f t="shared" si="33"/>
        <v>4.7030884473762624</v>
      </c>
      <c r="H429" s="5">
        <f t="shared" si="34"/>
        <v>1.5062401854465557E-2</v>
      </c>
    </row>
    <row r="430" spans="2:8">
      <c r="B430" s="26">
        <v>44405.291666666664</v>
      </c>
      <c r="C430" s="22">
        <v>142.22239999999999</v>
      </c>
      <c r="D430" s="2">
        <f t="shared" si="30"/>
        <v>144.02177321038326</v>
      </c>
      <c r="E430" s="1">
        <f t="shared" si="31"/>
        <v>-1.7993732103832656</v>
      </c>
      <c r="F430" s="1">
        <f t="shared" si="32"/>
        <v>1.7993732103832656</v>
      </c>
      <c r="G430" s="1">
        <f t="shared" si="33"/>
        <v>3.2377439502449796</v>
      </c>
      <c r="H430" s="5">
        <f t="shared" si="34"/>
        <v>1.2651827070723499E-2</v>
      </c>
    </row>
    <row r="431" spans="2:8">
      <c r="B431" s="26">
        <v>44406.291666666664</v>
      </c>
      <c r="C431" s="22">
        <v>142.8699</v>
      </c>
      <c r="D431" s="2">
        <f t="shared" si="30"/>
        <v>142.25838746420766</v>
      </c>
      <c r="E431" s="1">
        <f t="shared" si="31"/>
        <v>0.61151253579234321</v>
      </c>
      <c r="F431" s="1">
        <f t="shared" si="32"/>
        <v>0.61151253579234321</v>
      </c>
      <c r="G431" s="1">
        <f t="shared" si="33"/>
        <v>0.37394758143118184</v>
      </c>
      <c r="H431" s="5">
        <f t="shared" si="34"/>
        <v>4.2802055281927348E-3</v>
      </c>
    </row>
    <row r="432" spans="2:8">
      <c r="B432" s="26">
        <v>44407.291666666664</v>
      </c>
      <c r="C432" s="22">
        <v>143.0857</v>
      </c>
      <c r="D432" s="2">
        <f t="shared" si="30"/>
        <v>142.85766974928416</v>
      </c>
      <c r="E432" s="1">
        <f t="shared" si="31"/>
        <v>0.22803025071584671</v>
      </c>
      <c r="F432" s="1">
        <f t="shared" si="32"/>
        <v>0.22803025071584671</v>
      </c>
      <c r="G432" s="1">
        <f t="shared" si="33"/>
        <v>5.1997795241531905E-2</v>
      </c>
      <c r="H432" s="5">
        <f t="shared" si="34"/>
        <v>1.59366205508899E-3</v>
      </c>
    </row>
    <row r="433" spans="2:8">
      <c r="B433" s="26">
        <v>44410.291666666664</v>
      </c>
      <c r="C433" s="22">
        <v>142.75210000000001</v>
      </c>
      <c r="D433" s="2">
        <f t="shared" si="30"/>
        <v>143.08113939498568</v>
      </c>
      <c r="E433" s="1">
        <f t="shared" si="31"/>
        <v>-0.3290393949856707</v>
      </c>
      <c r="F433" s="1">
        <f t="shared" si="32"/>
        <v>0.3290393949856707</v>
      </c>
      <c r="G433" s="1">
        <f t="shared" si="33"/>
        <v>0.10826692345253622</v>
      </c>
      <c r="H433" s="5">
        <f t="shared" si="34"/>
        <v>2.3049706097890725E-3</v>
      </c>
    </row>
    <row r="434" spans="2:8">
      <c r="B434" s="26">
        <v>44411.291666666664</v>
      </c>
      <c r="C434" s="22">
        <v>144.55709999999999</v>
      </c>
      <c r="D434" s="2">
        <f t="shared" si="30"/>
        <v>142.75868078789972</v>
      </c>
      <c r="E434" s="1">
        <f t="shared" si="31"/>
        <v>1.7984192121002707</v>
      </c>
      <c r="F434" s="1">
        <f t="shared" si="32"/>
        <v>1.7984192121002707</v>
      </c>
      <c r="G434" s="1">
        <f t="shared" si="33"/>
        <v>3.2343116624513581</v>
      </c>
      <c r="H434" s="5">
        <f t="shared" si="34"/>
        <v>1.2440891606847887E-2</v>
      </c>
    </row>
    <row r="435" spans="2:8">
      <c r="B435" s="26">
        <v>44412.291666666664</v>
      </c>
      <c r="C435" s="22">
        <v>144.155</v>
      </c>
      <c r="D435" s="2">
        <f t="shared" si="30"/>
        <v>144.52113161575798</v>
      </c>
      <c r="E435" s="1">
        <f t="shared" si="31"/>
        <v>-0.36613161575797903</v>
      </c>
      <c r="F435" s="1">
        <f t="shared" si="32"/>
        <v>0.36613161575797903</v>
      </c>
      <c r="G435" s="1">
        <f t="shared" si="33"/>
        <v>0.13405236005754839</v>
      </c>
      <c r="H435" s="5">
        <f t="shared" si="34"/>
        <v>2.5398468021086956E-3</v>
      </c>
    </row>
    <row r="436" spans="2:8">
      <c r="B436" s="26">
        <v>44413.291666666664</v>
      </c>
      <c r="C436" s="22">
        <v>144.2629</v>
      </c>
      <c r="D436" s="2">
        <f t="shared" si="30"/>
        <v>144.16232263231515</v>
      </c>
      <c r="E436" s="1">
        <f t="shared" si="31"/>
        <v>0.10057736768484915</v>
      </c>
      <c r="F436" s="1">
        <f t="shared" si="32"/>
        <v>0.10057736768484915</v>
      </c>
      <c r="G436" s="1">
        <f t="shared" si="33"/>
        <v>1.0115806890413338E-2</v>
      </c>
      <c r="H436" s="5">
        <f t="shared" si="34"/>
        <v>6.9718110259012645E-4</v>
      </c>
    </row>
    <row r="437" spans="2:8">
      <c r="B437" s="26">
        <v>44414.291666666664</v>
      </c>
      <c r="C437" s="22">
        <v>143.57509999999999</v>
      </c>
      <c r="D437" s="2">
        <f t="shared" si="30"/>
        <v>144.26088845264633</v>
      </c>
      <c r="E437" s="1">
        <f t="shared" si="31"/>
        <v>-0.68578845264633514</v>
      </c>
      <c r="F437" s="1">
        <f t="shared" si="32"/>
        <v>0.68578845264633514</v>
      </c>
      <c r="G437" s="1">
        <f t="shared" si="33"/>
        <v>0.47030580178305464</v>
      </c>
      <c r="H437" s="5">
        <f t="shared" si="34"/>
        <v>4.776513842904063E-3</v>
      </c>
    </row>
    <row r="438" spans="2:8">
      <c r="B438" s="26">
        <v>44417.291666666664</v>
      </c>
      <c r="C438" s="22">
        <v>143.52600000000001</v>
      </c>
      <c r="D438" s="2">
        <f t="shared" si="30"/>
        <v>143.58881576905293</v>
      </c>
      <c r="E438" s="1">
        <f t="shared" si="31"/>
        <v>-6.2815769052917858E-2</v>
      </c>
      <c r="F438" s="1">
        <f t="shared" si="32"/>
        <v>6.2815769052917858E-2</v>
      </c>
      <c r="G438" s="1">
        <f t="shared" si="33"/>
        <v>3.9458208417095129E-3</v>
      </c>
      <c r="H438" s="5">
        <f t="shared" si="34"/>
        <v>4.3766125338209005E-4</v>
      </c>
    </row>
    <row r="439" spans="2:8">
      <c r="B439" s="26">
        <v>44418.291666666664</v>
      </c>
      <c r="C439" s="22">
        <v>143.04470000000001</v>
      </c>
      <c r="D439" s="2">
        <f t="shared" si="30"/>
        <v>143.52725631538107</v>
      </c>
      <c r="E439" s="1">
        <f t="shared" si="31"/>
        <v>-0.48255631538106059</v>
      </c>
      <c r="F439" s="1">
        <f t="shared" si="32"/>
        <v>0.48255631538106059</v>
      </c>
      <c r="G439" s="1">
        <f t="shared" si="33"/>
        <v>0.23286059751414562</v>
      </c>
      <c r="H439" s="5">
        <f t="shared" si="34"/>
        <v>3.373465185225741E-3</v>
      </c>
    </row>
    <row r="440" spans="2:8">
      <c r="B440" s="26">
        <v>44419.291666666664</v>
      </c>
      <c r="C440" s="22">
        <v>143.30009999999999</v>
      </c>
      <c r="D440" s="2">
        <f t="shared" si="30"/>
        <v>143.05435112630764</v>
      </c>
      <c r="E440" s="1">
        <f t="shared" si="31"/>
        <v>0.24574887369234943</v>
      </c>
      <c r="F440" s="1">
        <f t="shared" si="32"/>
        <v>0.24574887369234943</v>
      </c>
      <c r="G440" s="1">
        <f t="shared" si="33"/>
        <v>6.0392508921058317E-2</v>
      </c>
      <c r="H440" s="5">
        <f t="shared" si="34"/>
        <v>1.7149246489873312E-3</v>
      </c>
    </row>
    <row r="441" spans="2:8">
      <c r="B441" s="26">
        <v>44420.291666666664</v>
      </c>
      <c r="C441" s="22">
        <v>146.27690000000001</v>
      </c>
      <c r="D441" s="2">
        <f t="shared" si="30"/>
        <v>143.29518502252614</v>
      </c>
      <c r="E441" s="1">
        <f t="shared" si="31"/>
        <v>2.9817149774738709</v>
      </c>
      <c r="F441" s="1">
        <f t="shared" si="32"/>
        <v>2.9817149774738709</v>
      </c>
      <c r="G441" s="1">
        <f t="shared" si="33"/>
        <v>8.8906242068920065</v>
      </c>
      <c r="H441" s="5">
        <f t="shared" si="34"/>
        <v>2.0384045447188658E-2</v>
      </c>
    </row>
    <row r="442" spans="2:8">
      <c r="B442" s="26">
        <v>44421.291666666664</v>
      </c>
      <c r="C442" s="22">
        <v>146.48320000000001</v>
      </c>
      <c r="D442" s="2">
        <f t="shared" si="30"/>
        <v>146.21726570045055</v>
      </c>
      <c r="E442" s="1">
        <f t="shared" si="31"/>
        <v>0.26593429954945691</v>
      </c>
      <c r="F442" s="1">
        <f t="shared" si="32"/>
        <v>0.26593429954945691</v>
      </c>
      <c r="G442" s="1">
        <f t="shared" si="33"/>
        <v>7.0721051676860283E-2</v>
      </c>
      <c r="H442" s="5">
        <f t="shared" si="34"/>
        <v>1.8154593806624711E-3</v>
      </c>
    </row>
    <row r="443" spans="2:8">
      <c r="B443" s="26">
        <v>44424.291666666664</v>
      </c>
      <c r="C443" s="22">
        <v>148.46770000000001</v>
      </c>
      <c r="D443" s="2">
        <f t="shared" si="30"/>
        <v>146.47788131400901</v>
      </c>
      <c r="E443" s="1">
        <f t="shared" si="31"/>
        <v>1.989818685990997</v>
      </c>
      <c r="F443" s="1">
        <f t="shared" si="32"/>
        <v>1.989818685990997</v>
      </c>
      <c r="G443" s="1">
        <f t="shared" si="33"/>
        <v>3.9593784031189379</v>
      </c>
      <c r="H443" s="5">
        <f t="shared" si="34"/>
        <v>1.3402367558674357E-2</v>
      </c>
    </row>
    <row r="444" spans="2:8">
      <c r="B444" s="26">
        <v>44425.291666666664</v>
      </c>
      <c r="C444" s="22">
        <v>147.554</v>
      </c>
      <c r="D444" s="2">
        <f t="shared" si="30"/>
        <v>148.42790362628017</v>
      </c>
      <c r="E444" s="1">
        <f t="shared" si="31"/>
        <v>-0.8739036262801676</v>
      </c>
      <c r="F444" s="1">
        <f t="shared" si="32"/>
        <v>0.8739036262801676</v>
      </c>
      <c r="G444" s="1">
        <f t="shared" si="33"/>
        <v>0.76370754802562679</v>
      </c>
      <c r="H444" s="5">
        <f t="shared" si="34"/>
        <v>5.9226020730049171E-3</v>
      </c>
    </row>
    <row r="445" spans="2:8">
      <c r="B445" s="26">
        <v>44426.291666666664</v>
      </c>
      <c r="C445" s="22">
        <v>143.79130000000001</v>
      </c>
      <c r="D445" s="2">
        <f t="shared" si="30"/>
        <v>147.57147807252562</v>
      </c>
      <c r="E445" s="1">
        <f t="shared" si="31"/>
        <v>-3.7801780725256151</v>
      </c>
      <c r="F445" s="1">
        <f t="shared" si="32"/>
        <v>3.7801780725256151</v>
      </c>
      <c r="G445" s="1">
        <f t="shared" si="33"/>
        <v>14.289746260003474</v>
      </c>
      <c r="H445" s="5">
        <f t="shared" si="34"/>
        <v>2.6289337898228994E-2</v>
      </c>
    </row>
    <row r="446" spans="2:8">
      <c r="B446" s="26">
        <v>44427.291666666664</v>
      </c>
      <c r="C446" s="22">
        <v>144.12530000000001</v>
      </c>
      <c r="D446" s="2">
        <f t="shared" si="30"/>
        <v>143.86690356145053</v>
      </c>
      <c r="E446" s="1">
        <f t="shared" si="31"/>
        <v>0.25839643854948235</v>
      </c>
      <c r="F446" s="1">
        <f t="shared" si="32"/>
        <v>0.25839643854948235</v>
      </c>
      <c r="G446" s="1">
        <f t="shared" si="33"/>
        <v>6.6768719455056413E-2</v>
      </c>
      <c r="H446" s="5">
        <f t="shared" si="34"/>
        <v>1.7928596752234502E-3</v>
      </c>
    </row>
    <row r="447" spans="2:8">
      <c r="B447" s="26">
        <v>44428.291666666664</v>
      </c>
      <c r="C447" s="22">
        <v>145.58920000000001</v>
      </c>
      <c r="D447" s="2">
        <f t="shared" si="30"/>
        <v>144.12013207122902</v>
      </c>
      <c r="E447" s="1">
        <f t="shared" si="31"/>
        <v>1.4690679287709827</v>
      </c>
      <c r="F447" s="1">
        <f t="shared" si="32"/>
        <v>1.4690679287709827</v>
      </c>
      <c r="G447" s="1">
        <f t="shared" si="33"/>
        <v>2.1581605793434653</v>
      </c>
      <c r="H447" s="5">
        <f t="shared" si="34"/>
        <v>1.0090500729250402E-2</v>
      </c>
    </row>
    <row r="448" spans="2:8">
      <c r="B448" s="26">
        <v>44431.291666666664</v>
      </c>
      <c r="C448" s="22">
        <v>147.08250000000001</v>
      </c>
      <c r="D448" s="2">
        <f t="shared" si="30"/>
        <v>145.55981864142458</v>
      </c>
      <c r="E448" s="1">
        <f t="shared" si="31"/>
        <v>1.5226813585754257</v>
      </c>
      <c r="F448" s="1">
        <f t="shared" si="32"/>
        <v>1.5226813585754257</v>
      </c>
      <c r="G448" s="1">
        <f t="shared" si="33"/>
        <v>2.3185585197531045</v>
      </c>
      <c r="H448" s="5">
        <f t="shared" si="34"/>
        <v>1.0352566475110401E-2</v>
      </c>
    </row>
    <row r="449" spans="2:8">
      <c r="B449" s="26">
        <v>44432.291666666664</v>
      </c>
      <c r="C449" s="22">
        <v>146.994</v>
      </c>
      <c r="D449" s="2">
        <f t="shared" si="30"/>
        <v>147.0520463728285</v>
      </c>
      <c r="E449" s="1">
        <f t="shared" si="31"/>
        <v>-5.8046372828499671E-2</v>
      </c>
      <c r="F449" s="1">
        <f t="shared" si="32"/>
        <v>5.8046372828499671E-2</v>
      </c>
      <c r="G449" s="1">
        <f t="shared" si="33"/>
        <v>3.369381398545185E-3</v>
      </c>
      <c r="H449" s="5">
        <f t="shared" si="34"/>
        <v>3.9488940248241203E-4</v>
      </c>
    </row>
    <row r="450" spans="2:8">
      <c r="B450" s="26">
        <v>44433.291666666664</v>
      </c>
      <c r="C450" s="22">
        <v>145.75620000000001</v>
      </c>
      <c r="D450" s="2">
        <f t="shared" si="30"/>
        <v>146.99516092745657</v>
      </c>
      <c r="E450" s="1">
        <f t="shared" si="31"/>
        <v>-1.2389609274565601</v>
      </c>
      <c r="F450" s="1">
        <f t="shared" si="32"/>
        <v>1.2389609274565601</v>
      </c>
      <c r="G450" s="1">
        <f t="shared" si="33"/>
        <v>1.5350241797640194</v>
      </c>
      <c r="H450" s="5">
        <f t="shared" si="34"/>
        <v>8.5002279659908801E-3</v>
      </c>
    </row>
    <row r="451" spans="2:8">
      <c r="B451" s="26">
        <v>44434.291666666664</v>
      </c>
      <c r="C451" s="22">
        <v>144.95060000000001</v>
      </c>
      <c r="D451" s="2">
        <f t="shared" si="30"/>
        <v>145.78097921854916</v>
      </c>
      <c r="E451" s="1">
        <f t="shared" si="31"/>
        <v>-0.83037921854915453</v>
      </c>
      <c r="F451" s="1">
        <f t="shared" si="32"/>
        <v>0.83037921854915453</v>
      </c>
      <c r="G451" s="1">
        <f t="shared" si="33"/>
        <v>0.68952964659830451</v>
      </c>
      <c r="H451" s="5">
        <f t="shared" si="34"/>
        <v>5.7287049418847146E-3</v>
      </c>
    </row>
    <row r="452" spans="2:8">
      <c r="B452" s="26">
        <v>44435.291666666664</v>
      </c>
      <c r="C452" s="22">
        <v>145.99199999999999</v>
      </c>
      <c r="D452" s="2">
        <f t="shared" ref="D452:D515" si="35">alpha*C451+(1-alpha)*D451</f>
        <v>144.96720758437098</v>
      </c>
      <c r="E452" s="1">
        <f t="shared" ref="E452:E515" si="36">C452-D452</f>
        <v>1.0247924156290082</v>
      </c>
      <c r="F452" s="1">
        <f t="shared" ref="F452:F515" si="37">ABS(E452)</f>
        <v>1.0247924156290082</v>
      </c>
      <c r="G452" s="1">
        <f t="shared" ref="G452:G515" si="38">E452^2</f>
        <v>1.0501994951307381</v>
      </c>
      <c r="H452" s="5">
        <f t="shared" ref="H452:H515" si="39">F452/C452</f>
        <v>7.0195107651721215E-3</v>
      </c>
    </row>
    <row r="453" spans="2:8">
      <c r="B453" s="26">
        <v>44438.291666666664</v>
      </c>
      <c r="C453" s="22">
        <v>150.43260000000001</v>
      </c>
      <c r="D453" s="2">
        <f t="shared" si="35"/>
        <v>145.97150415168741</v>
      </c>
      <c r="E453" s="1">
        <f t="shared" si="36"/>
        <v>4.4610958483125955</v>
      </c>
      <c r="F453" s="1">
        <f t="shared" si="37"/>
        <v>4.4610958483125955</v>
      </c>
      <c r="G453" s="1">
        <f t="shared" si="38"/>
        <v>19.901376167831877</v>
      </c>
      <c r="H453" s="5">
        <f t="shared" si="39"/>
        <v>2.9655113641009964E-2</v>
      </c>
    </row>
    <row r="454" spans="2:8">
      <c r="B454" s="26">
        <v>44439.291666666664</v>
      </c>
      <c r="C454" s="22">
        <v>149.1653</v>
      </c>
      <c r="D454" s="2">
        <f t="shared" si="35"/>
        <v>150.34337808303374</v>
      </c>
      <c r="E454" s="1">
        <f t="shared" si="36"/>
        <v>-1.1780780830337392</v>
      </c>
      <c r="F454" s="1">
        <f t="shared" si="37"/>
        <v>1.1780780830337392</v>
      </c>
      <c r="G454" s="1">
        <f t="shared" si="38"/>
        <v>1.3878679697244496</v>
      </c>
      <c r="H454" s="5">
        <f t="shared" si="39"/>
        <v>7.897802525344293E-3</v>
      </c>
    </row>
    <row r="455" spans="2:8">
      <c r="B455" s="26">
        <v>44440.291666666664</v>
      </c>
      <c r="C455" s="22">
        <v>149.83340000000001</v>
      </c>
      <c r="D455" s="2">
        <f t="shared" si="35"/>
        <v>149.18886156166067</v>
      </c>
      <c r="E455" s="1">
        <f t="shared" si="36"/>
        <v>0.64453843833933888</v>
      </c>
      <c r="F455" s="1">
        <f t="shared" si="37"/>
        <v>0.64453843833933888</v>
      </c>
      <c r="G455" s="1">
        <f t="shared" si="38"/>
        <v>0.41542979849691375</v>
      </c>
      <c r="H455" s="5">
        <f t="shared" si="39"/>
        <v>4.3017006778150856E-3</v>
      </c>
    </row>
    <row r="456" spans="2:8">
      <c r="B456" s="26">
        <v>44441.291666666664</v>
      </c>
      <c r="C456" s="22">
        <v>150.95330000000001</v>
      </c>
      <c r="D456" s="2">
        <f t="shared" si="35"/>
        <v>149.82050923123322</v>
      </c>
      <c r="E456" s="1">
        <f t="shared" si="36"/>
        <v>1.132790768766796</v>
      </c>
      <c r="F456" s="1">
        <f t="shared" si="37"/>
        <v>1.132790768766796</v>
      </c>
      <c r="G456" s="1">
        <f t="shared" si="38"/>
        <v>1.2832149258032686</v>
      </c>
      <c r="H456" s="5">
        <f t="shared" si="39"/>
        <v>7.5042464707084635E-3</v>
      </c>
    </row>
    <row r="457" spans="2:8">
      <c r="B457" s="26">
        <v>44442.291666666664</v>
      </c>
      <c r="C457" s="22">
        <v>151.59200000000001</v>
      </c>
      <c r="D457" s="2">
        <f t="shared" si="35"/>
        <v>150.93064418462467</v>
      </c>
      <c r="E457" s="1">
        <f t="shared" si="36"/>
        <v>0.66135581537534449</v>
      </c>
      <c r="F457" s="1">
        <f t="shared" si="37"/>
        <v>0.66135581537534449</v>
      </c>
      <c r="G457" s="1">
        <f t="shared" si="38"/>
        <v>0.43739151453078673</v>
      </c>
      <c r="H457" s="5">
        <f t="shared" si="39"/>
        <v>4.3627356019799489E-3</v>
      </c>
    </row>
    <row r="458" spans="2:8">
      <c r="B458" s="26">
        <v>44446.291666666664</v>
      </c>
      <c r="C458" s="22">
        <v>153.94</v>
      </c>
      <c r="D458" s="2">
        <f t="shared" si="35"/>
        <v>151.57877288369249</v>
      </c>
      <c r="E458" s="1">
        <f t="shared" si="36"/>
        <v>2.3612271163075036</v>
      </c>
      <c r="F458" s="1">
        <f t="shared" si="37"/>
        <v>2.3612271163075036</v>
      </c>
      <c r="G458" s="1">
        <f t="shared" si="38"/>
        <v>5.5753934947858488</v>
      </c>
      <c r="H458" s="5">
        <f t="shared" si="39"/>
        <v>1.5338619697983004E-2</v>
      </c>
    </row>
    <row r="459" spans="2:8">
      <c r="B459" s="26">
        <v>44447.291666666664</v>
      </c>
      <c r="C459" s="22">
        <v>152.3877</v>
      </c>
      <c r="D459" s="2">
        <f t="shared" si="35"/>
        <v>153.89277545767385</v>
      </c>
      <c r="E459" s="1">
        <f t="shared" si="36"/>
        <v>-1.5050754576738541</v>
      </c>
      <c r="F459" s="1">
        <f t="shared" si="37"/>
        <v>1.5050754576738541</v>
      </c>
      <c r="G459" s="1">
        <f t="shared" si="38"/>
        <v>2.2652521332921611</v>
      </c>
      <c r="H459" s="5">
        <f t="shared" si="39"/>
        <v>9.8766203418901542E-3</v>
      </c>
    </row>
    <row r="460" spans="2:8">
      <c r="B460" s="26">
        <v>44448.291666666664</v>
      </c>
      <c r="C460" s="22">
        <v>151.36600000000001</v>
      </c>
      <c r="D460" s="2">
        <f t="shared" si="35"/>
        <v>152.41780150915349</v>
      </c>
      <c r="E460" s="1">
        <f t="shared" si="36"/>
        <v>-1.0518015091534778</v>
      </c>
      <c r="F460" s="1">
        <f t="shared" si="37"/>
        <v>1.0518015091534778</v>
      </c>
      <c r="G460" s="1">
        <f t="shared" si="38"/>
        <v>1.1062864146575335</v>
      </c>
      <c r="H460" s="5">
        <f t="shared" si="39"/>
        <v>6.9487302905109315E-3</v>
      </c>
    </row>
    <row r="461" spans="2:8">
      <c r="B461" s="26">
        <v>44449.291666666664</v>
      </c>
      <c r="C461" s="22">
        <v>146.35550000000001</v>
      </c>
      <c r="D461" s="2">
        <f t="shared" si="35"/>
        <v>151.38703603018308</v>
      </c>
      <c r="E461" s="1">
        <f t="shared" si="36"/>
        <v>-5.0315360301830765</v>
      </c>
      <c r="F461" s="1">
        <f t="shared" si="37"/>
        <v>5.0315360301830765</v>
      </c>
      <c r="G461" s="1">
        <f t="shared" si="38"/>
        <v>25.316354823030473</v>
      </c>
      <c r="H461" s="5">
        <f t="shared" si="39"/>
        <v>3.4378865366747925E-2</v>
      </c>
    </row>
    <row r="462" spans="2:8">
      <c r="B462" s="26">
        <v>44452.291666666664</v>
      </c>
      <c r="C462" s="22">
        <v>146.92529999999999</v>
      </c>
      <c r="D462" s="2">
        <f t="shared" si="35"/>
        <v>146.45613072060368</v>
      </c>
      <c r="E462" s="1">
        <f t="shared" si="36"/>
        <v>0.46916927939631137</v>
      </c>
      <c r="F462" s="1">
        <f t="shared" si="37"/>
        <v>0.46916927939631137</v>
      </c>
      <c r="G462" s="1">
        <f t="shared" si="38"/>
        <v>0.22011981272925407</v>
      </c>
      <c r="H462" s="5">
        <f t="shared" si="39"/>
        <v>3.1932504435676591E-3</v>
      </c>
    </row>
    <row r="463" spans="2:8">
      <c r="B463" s="26">
        <v>44453.291666666664</v>
      </c>
      <c r="C463" s="22">
        <v>145.5204</v>
      </c>
      <c r="D463" s="2">
        <f t="shared" si="35"/>
        <v>146.91591661441208</v>
      </c>
      <c r="E463" s="1">
        <f t="shared" si="36"/>
        <v>-1.3955166144120881</v>
      </c>
      <c r="F463" s="1">
        <f t="shared" si="37"/>
        <v>1.3955166144120881</v>
      </c>
      <c r="G463" s="1">
        <f t="shared" si="38"/>
        <v>1.9474666211001765</v>
      </c>
      <c r="H463" s="5">
        <f t="shared" si="39"/>
        <v>9.5898349263202152E-3</v>
      </c>
    </row>
    <row r="464" spans="2:8">
      <c r="B464" s="26">
        <v>44454.291666666664</v>
      </c>
      <c r="C464" s="22">
        <v>146.4144</v>
      </c>
      <c r="D464" s="2">
        <f t="shared" si="35"/>
        <v>145.54831033228825</v>
      </c>
      <c r="E464" s="1">
        <f t="shared" si="36"/>
        <v>0.86608966771174778</v>
      </c>
      <c r="F464" s="1">
        <f t="shared" si="37"/>
        <v>0.86608966771174778</v>
      </c>
      <c r="G464" s="1">
        <f t="shared" si="38"/>
        <v>0.75011131251704566</v>
      </c>
      <c r="H464" s="5">
        <f t="shared" si="39"/>
        <v>5.9153311949627068E-3</v>
      </c>
    </row>
    <row r="465" spans="2:8">
      <c r="B465" s="26">
        <v>44455.291666666664</v>
      </c>
      <c r="C465" s="22">
        <v>146.17859999999999</v>
      </c>
      <c r="D465" s="2">
        <f t="shared" si="35"/>
        <v>146.39707820664577</v>
      </c>
      <c r="E465" s="1">
        <f t="shared" si="36"/>
        <v>-0.21847820664578421</v>
      </c>
      <c r="F465" s="1">
        <f t="shared" si="37"/>
        <v>0.21847820664578421</v>
      </c>
      <c r="G465" s="1">
        <f t="shared" si="38"/>
        <v>4.7732726779157991E-2</v>
      </c>
      <c r="H465" s="5">
        <f t="shared" si="39"/>
        <v>1.4945977499154063E-3</v>
      </c>
    </row>
    <row r="466" spans="2:8">
      <c r="B466" s="26">
        <v>44456.291666666664</v>
      </c>
      <c r="C466" s="22">
        <v>143.4966</v>
      </c>
      <c r="D466" s="2">
        <f t="shared" si="35"/>
        <v>146.18296956413289</v>
      </c>
      <c r="E466" s="1">
        <f t="shared" si="36"/>
        <v>-2.6863695641328889</v>
      </c>
      <c r="F466" s="1">
        <f t="shared" si="37"/>
        <v>2.6863695641328889</v>
      </c>
      <c r="G466" s="1">
        <f t="shared" si="38"/>
        <v>7.2165814350995277</v>
      </c>
      <c r="H466" s="5">
        <f t="shared" si="39"/>
        <v>1.8720788953416938E-2</v>
      </c>
    </row>
    <row r="467" spans="2:8">
      <c r="B467" s="26">
        <v>44459.291666666664</v>
      </c>
      <c r="C467" s="22">
        <v>140.43129999999999</v>
      </c>
      <c r="D467" s="2">
        <f t="shared" si="35"/>
        <v>143.55032739128265</v>
      </c>
      <c r="E467" s="1">
        <f t="shared" si="36"/>
        <v>-3.1190273912826569</v>
      </c>
      <c r="F467" s="1">
        <f t="shared" si="37"/>
        <v>3.1190273912826569</v>
      </c>
      <c r="G467" s="1">
        <f t="shared" si="38"/>
        <v>9.7283318675714963</v>
      </c>
      <c r="H467" s="5">
        <f t="shared" si="39"/>
        <v>2.2210343358515211E-2</v>
      </c>
    </row>
    <row r="468" spans="2:8">
      <c r="B468" s="26">
        <v>44460.291666666664</v>
      </c>
      <c r="C468" s="22">
        <v>140.9127</v>
      </c>
      <c r="D468" s="2">
        <f t="shared" si="35"/>
        <v>140.49368054782565</v>
      </c>
      <c r="E468" s="1">
        <f t="shared" si="36"/>
        <v>0.41901945217435355</v>
      </c>
      <c r="F468" s="1">
        <f t="shared" si="37"/>
        <v>0.41901945217435355</v>
      </c>
      <c r="G468" s="1">
        <f t="shared" si="38"/>
        <v>0.17557730130049537</v>
      </c>
      <c r="H468" s="5">
        <f t="shared" si="39"/>
        <v>2.9736102719936071E-3</v>
      </c>
    </row>
    <row r="469" spans="2:8">
      <c r="B469" s="26">
        <v>44461.291666666664</v>
      </c>
      <c r="C469" s="22">
        <v>143.2903</v>
      </c>
      <c r="D469" s="2">
        <f t="shared" si="35"/>
        <v>140.90431961095652</v>
      </c>
      <c r="E469" s="1">
        <f t="shared" si="36"/>
        <v>2.3859803890434819</v>
      </c>
      <c r="F469" s="1">
        <f t="shared" si="37"/>
        <v>2.3859803890434819</v>
      </c>
      <c r="G469" s="1">
        <f t="shared" si="38"/>
        <v>5.6929024169000852</v>
      </c>
      <c r="H469" s="5">
        <f t="shared" si="39"/>
        <v>1.6651374091920263E-2</v>
      </c>
    </row>
    <row r="470" spans="2:8">
      <c r="B470" s="26">
        <v>44462.291666666664</v>
      </c>
      <c r="C470" s="22">
        <v>144.25309999999999</v>
      </c>
      <c r="D470" s="2">
        <f t="shared" si="35"/>
        <v>143.24258039221914</v>
      </c>
      <c r="E470" s="1">
        <f t="shared" si="36"/>
        <v>1.01051960778085</v>
      </c>
      <c r="F470" s="1">
        <f t="shared" si="37"/>
        <v>1.01051960778085</v>
      </c>
      <c r="G470" s="1">
        <f t="shared" si="38"/>
        <v>1.0211498777095629</v>
      </c>
      <c r="H470" s="5">
        <f t="shared" si="39"/>
        <v>7.0051846912187682E-3</v>
      </c>
    </row>
    <row r="471" spans="2:8">
      <c r="B471" s="26">
        <v>44463.291666666664</v>
      </c>
      <c r="C471" s="22">
        <v>144.3415</v>
      </c>
      <c r="D471" s="2">
        <f t="shared" si="35"/>
        <v>144.23288960784436</v>
      </c>
      <c r="E471" s="1">
        <f t="shared" si="36"/>
        <v>0.10861039215564006</v>
      </c>
      <c r="F471" s="1">
        <f t="shared" si="37"/>
        <v>0.10861039215564006</v>
      </c>
      <c r="G471" s="1">
        <f t="shared" si="38"/>
        <v>1.1796217284201918E-2</v>
      </c>
      <c r="H471" s="5">
        <f t="shared" si="39"/>
        <v>7.5245436797899466E-4</v>
      </c>
    </row>
    <row r="472" spans="2:8">
      <c r="B472" s="26">
        <v>44466.291666666664</v>
      </c>
      <c r="C472" s="22">
        <v>142.81870000000001</v>
      </c>
      <c r="D472" s="2">
        <f t="shared" si="35"/>
        <v>144.33932779215689</v>
      </c>
      <c r="E472" s="1">
        <f t="shared" si="36"/>
        <v>-1.5206277921568869</v>
      </c>
      <c r="F472" s="1">
        <f t="shared" si="37"/>
        <v>1.5206277921568869</v>
      </c>
      <c r="G472" s="1">
        <f t="shared" si="38"/>
        <v>2.3123088822799285</v>
      </c>
      <c r="H472" s="5">
        <f t="shared" si="39"/>
        <v>1.0647259722689584E-2</v>
      </c>
    </row>
    <row r="473" spans="2:8">
      <c r="B473" s="26">
        <v>44467.291666666664</v>
      </c>
      <c r="C473" s="22">
        <v>139.4194</v>
      </c>
      <c r="D473" s="2">
        <f t="shared" si="35"/>
        <v>142.84911255584313</v>
      </c>
      <c r="E473" s="1">
        <f t="shared" si="36"/>
        <v>-3.4297125558431389</v>
      </c>
      <c r="F473" s="1">
        <f t="shared" si="37"/>
        <v>3.4297125558431389</v>
      </c>
      <c r="G473" s="1">
        <f t="shared" si="38"/>
        <v>11.762928215708076</v>
      </c>
      <c r="H473" s="5">
        <f t="shared" si="39"/>
        <v>2.4599966402402671E-2</v>
      </c>
    </row>
    <row r="474" spans="2:8">
      <c r="B474" s="26">
        <v>44468.291666666664</v>
      </c>
      <c r="C474" s="22">
        <v>140.32329999999999</v>
      </c>
      <c r="D474" s="2">
        <f t="shared" si="35"/>
        <v>139.48799425111687</v>
      </c>
      <c r="E474" s="1">
        <f t="shared" si="36"/>
        <v>0.83530574888311548</v>
      </c>
      <c r="F474" s="1">
        <f t="shared" si="37"/>
        <v>0.83530574888311548</v>
      </c>
      <c r="G474" s="1">
        <f t="shared" si="38"/>
        <v>0.69773569411718239</v>
      </c>
      <c r="H474" s="5">
        <f t="shared" si="39"/>
        <v>5.9527230964716163E-3</v>
      </c>
    </row>
    <row r="475" spans="2:8">
      <c r="B475" s="26">
        <v>44469.291666666664</v>
      </c>
      <c r="C475" s="22">
        <v>139.01660000000001</v>
      </c>
      <c r="D475" s="2">
        <f t="shared" si="35"/>
        <v>140.30659388502232</v>
      </c>
      <c r="E475" s="1">
        <f t="shared" si="36"/>
        <v>-1.2899938850223123</v>
      </c>
      <c r="F475" s="1">
        <f t="shared" si="37"/>
        <v>1.2899938850223123</v>
      </c>
      <c r="G475" s="1">
        <f t="shared" si="38"/>
        <v>1.6640842233949587</v>
      </c>
      <c r="H475" s="5">
        <f t="shared" si="39"/>
        <v>9.2794233567956071E-3</v>
      </c>
    </row>
    <row r="476" spans="2:8">
      <c r="B476" s="26">
        <v>44470.291666666664</v>
      </c>
      <c r="C476" s="22">
        <v>140.1464</v>
      </c>
      <c r="D476" s="2">
        <f t="shared" si="35"/>
        <v>139.04239987770043</v>
      </c>
      <c r="E476" s="1">
        <f t="shared" si="36"/>
        <v>1.104000122299567</v>
      </c>
      <c r="F476" s="1">
        <f t="shared" si="37"/>
        <v>1.104000122299567</v>
      </c>
      <c r="G476" s="1">
        <f t="shared" si="38"/>
        <v>1.218816270037459</v>
      </c>
      <c r="H476" s="5">
        <f t="shared" si="39"/>
        <v>7.8774775684538959E-3</v>
      </c>
    </row>
    <row r="477" spans="2:8">
      <c r="B477" s="26">
        <v>44473.291666666664</v>
      </c>
      <c r="C477" s="22">
        <v>136.69800000000001</v>
      </c>
      <c r="D477" s="2">
        <f t="shared" si="35"/>
        <v>140.12431999755401</v>
      </c>
      <c r="E477" s="1">
        <f t="shared" si="36"/>
        <v>-3.4263199975540033</v>
      </c>
      <c r="F477" s="1">
        <f t="shared" si="37"/>
        <v>3.4263199975540033</v>
      </c>
      <c r="G477" s="1">
        <f t="shared" si="38"/>
        <v>11.739668725638465</v>
      </c>
      <c r="H477" s="5">
        <f t="shared" si="39"/>
        <v>2.5064887544470314E-2</v>
      </c>
    </row>
    <row r="478" spans="2:8">
      <c r="B478" s="26">
        <v>44474.291666666664</v>
      </c>
      <c r="C478" s="22">
        <v>138.63339999999999</v>
      </c>
      <c r="D478" s="2">
        <f t="shared" si="35"/>
        <v>136.76652639995109</v>
      </c>
      <c r="E478" s="1">
        <f t="shared" si="36"/>
        <v>1.8668736000489048</v>
      </c>
      <c r="F478" s="1">
        <f t="shared" si="37"/>
        <v>1.8668736000489048</v>
      </c>
      <c r="G478" s="1">
        <f t="shared" si="38"/>
        <v>3.4852170385595582</v>
      </c>
      <c r="H478" s="5">
        <f t="shared" si="39"/>
        <v>1.346626137748122E-2</v>
      </c>
    </row>
    <row r="479" spans="2:8">
      <c r="B479" s="26">
        <v>44475.291666666664</v>
      </c>
      <c r="C479" s="22">
        <v>139.5078</v>
      </c>
      <c r="D479" s="2">
        <f t="shared" si="35"/>
        <v>138.59606252799901</v>
      </c>
      <c r="E479" s="1">
        <f t="shared" si="36"/>
        <v>0.91173747200099342</v>
      </c>
      <c r="F479" s="1">
        <f t="shared" si="37"/>
        <v>0.91173747200099342</v>
      </c>
      <c r="G479" s="1">
        <f t="shared" si="38"/>
        <v>0.83126521785076224</v>
      </c>
      <c r="H479" s="5">
        <f t="shared" si="39"/>
        <v>6.5353870679703456E-3</v>
      </c>
    </row>
    <row r="480" spans="2:8">
      <c r="B480" s="26">
        <v>44476.291666666664</v>
      </c>
      <c r="C480" s="22">
        <v>140.77520000000001</v>
      </c>
      <c r="D480" s="2">
        <f t="shared" si="35"/>
        <v>139.48956525055999</v>
      </c>
      <c r="E480" s="1">
        <f t="shared" si="36"/>
        <v>1.2856347494400211</v>
      </c>
      <c r="F480" s="1">
        <f t="shared" si="37"/>
        <v>1.2856347494400211</v>
      </c>
      <c r="G480" s="1">
        <f t="shared" si="38"/>
        <v>1.6528567089677058</v>
      </c>
      <c r="H480" s="5">
        <f t="shared" si="39"/>
        <v>9.1325371900734011E-3</v>
      </c>
    </row>
    <row r="481" spans="2:8">
      <c r="B481" s="26">
        <v>44477.291666666664</v>
      </c>
      <c r="C481" s="22">
        <v>140.392</v>
      </c>
      <c r="D481" s="2">
        <f t="shared" si="35"/>
        <v>140.7494873050112</v>
      </c>
      <c r="E481" s="1">
        <f t="shared" si="36"/>
        <v>-0.35748730501120463</v>
      </c>
      <c r="F481" s="1">
        <f t="shared" si="37"/>
        <v>0.35748730501120463</v>
      </c>
      <c r="G481" s="1">
        <f t="shared" si="38"/>
        <v>0.12779717324417406</v>
      </c>
      <c r="H481" s="5">
        <f t="shared" si="39"/>
        <v>2.5463509673713932E-3</v>
      </c>
    </row>
    <row r="482" spans="2:8">
      <c r="B482" s="26">
        <v>44480.291666666664</v>
      </c>
      <c r="C482" s="22">
        <v>140.30359999999999</v>
      </c>
      <c r="D482" s="2">
        <f t="shared" si="35"/>
        <v>140.39914974610022</v>
      </c>
      <c r="E482" s="1">
        <f t="shared" si="36"/>
        <v>-9.5549746100232369E-2</v>
      </c>
      <c r="F482" s="1">
        <f t="shared" si="37"/>
        <v>9.5549746100232369E-2</v>
      </c>
      <c r="G482" s="1">
        <f t="shared" si="38"/>
        <v>9.129753979818871E-3</v>
      </c>
      <c r="H482" s="5">
        <f t="shared" si="39"/>
        <v>6.8102134300354643E-4</v>
      </c>
    </row>
    <row r="483" spans="2:8">
      <c r="B483" s="26">
        <v>44481.291666666664</v>
      </c>
      <c r="C483" s="22">
        <v>139.0264</v>
      </c>
      <c r="D483" s="2">
        <f t="shared" si="35"/>
        <v>140.305510994922</v>
      </c>
      <c r="E483" s="1">
        <f t="shared" si="36"/>
        <v>-1.2791109949220072</v>
      </c>
      <c r="F483" s="1">
        <f t="shared" si="37"/>
        <v>1.2791109949220072</v>
      </c>
      <c r="G483" s="1">
        <f t="shared" si="38"/>
        <v>1.636124937330367</v>
      </c>
      <c r="H483" s="5">
        <f t="shared" si="39"/>
        <v>9.2004899423563241E-3</v>
      </c>
    </row>
    <row r="484" spans="2:8">
      <c r="B484" s="26">
        <v>44482.291666666664</v>
      </c>
      <c r="C484" s="22">
        <v>138.43700000000001</v>
      </c>
      <c r="D484" s="2">
        <f t="shared" si="35"/>
        <v>139.05198221989843</v>
      </c>
      <c r="E484" s="1">
        <f t="shared" si="36"/>
        <v>-0.6149822198984225</v>
      </c>
      <c r="F484" s="1">
        <f t="shared" si="37"/>
        <v>0.6149822198984225</v>
      </c>
      <c r="G484" s="1">
        <f t="shared" si="38"/>
        <v>0.37820313079119167</v>
      </c>
      <c r="H484" s="5">
        <f t="shared" si="39"/>
        <v>4.4423255336248435E-3</v>
      </c>
    </row>
    <row r="485" spans="2:8">
      <c r="B485" s="26">
        <v>44483.291666666664</v>
      </c>
      <c r="C485" s="22">
        <v>141.23689999999999</v>
      </c>
      <c r="D485" s="2">
        <f t="shared" si="35"/>
        <v>138.44929964439797</v>
      </c>
      <c r="E485" s="1">
        <f t="shared" si="36"/>
        <v>2.7876003556020237</v>
      </c>
      <c r="F485" s="1">
        <f t="shared" si="37"/>
        <v>2.7876003556020237</v>
      </c>
      <c r="G485" s="1">
        <f t="shared" si="38"/>
        <v>7.7707157425525288</v>
      </c>
      <c r="H485" s="5">
        <f t="shared" si="39"/>
        <v>1.9737054237256864E-2</v>
      </c>
    </row>
    <row r="486" spans="2:8">
      <c r="B486" s="26">
        <v>44484.291666666664</v>
      </c>
      <c r="C486" s="22">
        <v>142.298</v>
      </c>
      <c r="D486" s="2">
        <f t="shared" si="35"/>
        <v>141.18114799288796</v>
      </c>
      <c r="E486" s="1">
        <f t="shared" si="36"/>
        <v>1.116852007112044</v>
      </c>
      <c r="F486" s="1">
        <f t="shared" si="37"/>
        <v>1.116852007112044</v>
      </c>
      <c r="G486" s="1">
        <f t="shared" si="38"/>
        <v>1.2473584057902012</v>
      </c>
      <c r="H486" s="5">
        <f t="shared" si="39"/>
        <v>7.8486837981703462E-3</v>
      </c>
    </row>
    <row r="487" spans="2:8">
      <c r="B487" s="26">
        <v>44487.291666666664</v>
      </c>
      <c r="C487" s="22">
        <v>143.97800000000001</v>
      </c>
      <c r="D487" s="2">
        <f t="shared" si="35"/>
        <v>142.27566295985778</v>
      </c>
      <c r="E487" s="1">
        <f t="shared" si="36"/>
        <v>1.7023370401422255</v>
      </c>
      <c r="F487" s="1">
        <f t="shared" si="37"/>
        <v>1.7023370401422255</v>
      </c>
      <c r="G487" s="1">
        <f t="shared" si="38"/>
        <v>2.8979513982401932</v>
      </c>
      <c r="H487" s="5">
        <f t="shared" si="39"/>
        <v>1.1823591383004525E-2</v>
      </c>
    </row>
    <row r="488" spans="2:8">
      <c r="B488" s="26">
        <v>44488.291666666664</v>
      </c>
      <c r="C488" s="22">
        <v>146.14920000000001</v>
      </c>
      <c r="D488" s="2">
        <f t="shared" si="35"/>
        <v>143.94395325919717</v>
      </c>
      <c r="E488" s="1">
        <f t="shared" si="36"/>
        <v>2.2052467408028349</v>
      </c>
      <c r="F488" s="1">
        <f t="shared" si="37"/>
        <v>2.2052467408028349</v>
      </c>
      <c r="G488" s="1">
        <f t="shared" si="38"/>
        <v>4.8631131878215257</v>
      </c>
      <c r="H488" s="5">
        <f t="shared" si="39"/>
        <v>1.5089010003495296E-2</v>
      </c>
    </row>
    <row r="489" spans="2:8">
      <c r="B489" s="26">
        <v>44489.291666666664</v>
      </c>
      <c r="C489" s="22">
        <v>146.6404</v>
      </c>
      <c r="D489" s="2">
        <f t="shared" si="35"/>
        <v>146.10509506518395</v>
      </c>
      <c r="E489" s="1">
        <f t="shared" si="36"/>
        <v>0.5353049348160539</v>
      </c>
      <c r="F489" s="1">
        <f t="shared" si="37"/>
        <v>0.5353049348160539</v>
      </c>
      <c r="G489" s="1">
        <f t="shared" si="38"/>
        <v>0.28655137323841973</v>
      </c>
      <c r="H489" s="5">
        <f t="shared" si="39"/>
        <v>3.6504601379705312E-3</v>
      </c>
    </row>
    <row r="490" spans="2:8">
      <c r="B490" s="26">
        <v>44490.291666666664</v>
      </c>
      <c r="C490" s="22">
        <v>146.85659999999999</v>
      </c>
      <c r="D490" s="2">
        <f t="shared" si="35"/>
        <v>146.62969390130368</v>
      </c>
      <c r="E490" s="1">
        <f t="shared" si="36"/>
        <v>0.22690609869630407</v>
      </c>
      <c r="F490" s="1">
        <f t="shared" si="37"/>
        <v>0.22690609869630407</v>
      </c>
      <c r="G490" s="1">
        <f t="shared" si="38"/>
        <v>5.1486377625576882E-2</v>
      </c>
      <c r="H490" s="5">
        <f t="shared" si="39"/>
        <v>1.5450861500014579E-3</v>
      </c>
    </row>
    <row r="491" spans="2:8">
      <c r="B491" s="26">
        <v>44491.291666666664</v>
      </c>
      <c r="C491" s="22">
        <v>146.0804</v>
      </c>
      <c r="D491" s="2">
        <f t="shared" si="35"/>
        <v>146.85206187802606</v>
      </c>
      <c r="E491" s="1">
        <f t="shared" si="36"/>
        <v>-0.77166187802606601</v>
      </c>
      <c r="F491" s="1">
        <f t="shared" si="37"/>
        <v>0.77166187802606601</v>
      </c>
      <c r="G491" s="1">
        <f t="shared" si="38"/>
        <v>0.59546205399871521</v>
      </c>
      <c r="H491" s="5">
        <f t="shared" si="39"/>
        <v>5.2824463653307766E-3</v>
      </c>
    </row>
    <row r="492" spans="2:8">
      <c r="B492" s="26">
        <v>44494.291666666664</v>
      </c>
      <c r="C492" s="22">
        <v>146.03129999999999</v>
      </c>
      <c r="D492" s="2">
        <f t="shared" si="35"/>
        <v>146.09583323756053</v>
      </c>
      <c r="E492" s="1">
        <f t="shared" si="36"/>
        <v>-6.4533237560539192E-2</v>
      </c>
      <c r="F492" s="1">
        <f t="shared" si="37"/>
        <v>6.4533237560539192E-2</v>
      </c>
      <c r="G492" s="1">
        <f t="shared" si="38"/>
        <v>4.1645387500449859E-3</v>
      </c>
      <c r="H492" s="5">
        <f t="shared" si="39"/>
        <v>4.4191373740108593E-4</v>
      </c>
    </row>
    <row r="493" spans="2:8">
      <c r="B493" s="26">
        <v>44495.291666666664</v>
      </c>
      <c r="C493" s="22">
        <v>146.6994</v>
      </c>
      <c r="D493" s="2">
        <f t="shared" si="35"/>
        <v>146.03259066475121</v>
      </c>
      <c r="E493" s="1">
        <f t="shared" si="36"/>
        <v>0.66680933524878583</v>
      </c>
      <c r="F493" s="1">
        <f t="shared" si="37"/>
        <v>0.66680933524878583</v>
      </c>
      <c r="G493" s="1">
        <f t="shared" si="38"/>
        <v>0.44463468957492763</v>
      </c>
      <c r="H493" s="5">
        <f t="shared" si="39"/>
        <v>4.5454128322868796E-3</v>
      </c>
    </row>
    <row r="494" spans="2:8">
      <c r="B494" s="26">
        <v>44496.291666666664</v>
      </c>
      <c r="C494" s="22">
        <v>146.23759999999999</v>
      </c>
      <c r="D494" s="2">
        <f t="shared" si="35"/>
        <v>146.68606381329502</v>
      </c>
      <c r="E494" s="1">
        <f t="shared" si="36"/>
        <v>-0.44846381329503515</v>
      </c>
      <c r="F494" s="1">
        <f t="shared" si="37"/>
        <v>0.44846381329503515</v>
      </c>
      <c r="G494" s="1">
        <f t="shared" si="38"/>
        <v>0.20111979183512416</v>
      </c>
      <c r="H494" s="5">
        <f t="shared" si="39"/>
        <v>3.0666792486681621E-3</v>
      </c>
    </row>
    <row r="495" spans="2:8">
      <c r="B495" s="26">
        <v>44497.291666666664</v>
      </c>
      <c r="C495" s="22">
        <v>149.89230000000001</v>
      </c>
      <c r="D495" s="2">
        <f t="shared" si="35"/>
        <v>146.24656927626589</v>
      </c>
      <c r="E495" s="1">
        <f t="shared" si="36"/>
        <v>3.6457307237341183</v>
      </c>
      <c r="F495" s="1">
        <f t="shared" si="37"/>
        <v>3.6457307237341183</v>
      </c>
      <c r="G495" s="1">
        <f t="shared" si="38"/>
        <v>13.291352509978898</v>
      </c>
      <c r="H495" s="5">
        <f t="shared" si="39"/>
        <v>2.4322334928039119E-2</v>
      </c>
    </row>
    <row r="496" spans="2:8">
      <c r="B496" s="26">
        <v>44498.291666666664</v>
      </c>
      <c r="C496" s="22">
        <v>147.17089999999999</v>
      </c>
      <c r="D496" s="2">
        <f t="shared" si="35"/>
        <v>149.81938538552532</v>
      </c>
      <c r="E496" s="1">
        <f t="shared" si="36"/>
        <v>-2.6484853855253334</v>
      </c>
      <c r="F496" s="1">
        <f t="shared" si="37"/>
        <v>2.6484853855253334</v>
      </c>
      <c r="G496" s="1">
        <f t="shared" si="38"/>
        <v>7.0144748373412735</v>
      </c>
      <c r="H496" s="5">
        <f t="shared" si="39"/>
        <v>1.7995985521086937E-2</v>
      </c>
    </row>
    <row r="497" spans="2:8">
      <c r="B497" s="26">
        <v>44501.291666666664</v>
      </c>
      <c r="C497" s="22">
        <v>146.34569999999999</v>
      </c>
      <c r="D497" s="2">
        <f t="shared" si="35"/>
        <v>147.22386970771049</v>
      </c>
      <c r="E497" s="1">
        <f t="shared" si="36"/>
        <v>-0.87816970771049796</v>
      </c>
      <c r="F497" s="1">
        <f t="shared" si="37"/>
        <v>0.87816970771049796</v>
      </c>
      <c r="G497" s="1">
        <f t="shared" si="38"/>
        <v>0.77118203554034137</v>
      </c>
      <c r="H497" s="5">
        <f t="shared" si="39"/>
        <v>6.0006526171284703E-3</v>
      </c>
    </row>
    <row r="498" spans="2:8">
      <c r="B498" s="26">
        <v>44502.291666666664</v>
      </c>
      <c r="C498" s="22">
        <v>147.3871</v>
      </c>
      <c r="D498" s="2">
        <f t="shared" si="35"/>
        <v>146.36326339415419</v>
      </c>
      <c r="E498" s="1">
        <f t="shared" si="36"/>
        <v>1.0238366058458155</v>
      </c>
      <c r="F498" s="1">
        <f t="shared" si="37"/>
        <v>1.0238366058458155</v>
      </c>
      <c r="G498" s="1">
        <f t="shared" si="38"/>
        <v>1.0482413954698797</v>
      </c>
      <c r="H498" s="5">
        <f t="shared" si="39"/>
        <v>6.9465822032309171E-3</v>
      </c>
    </row>
    <row r="499" spans="2:8">
      <c r="B499" s="26">
        <v>44503.291666666664</v>
      </c>
      <c r="C499" s="22">
        <v>148.8313</v>
      </c>
      <c r="D499" s="2">
        <f t="shared" si="35"/>
        <v>147.36662326788309</v>
      </c>
      <c r="E499" s="1">
        <f t="shared" si="36"/>
        <v>1.4646767321169136</v>
      </c>
      <c r="F499" s="1">
        <f t="shared" si="37"/>
        <v>1.4646767321169136</v>
      </c>
      <c r="G499" s="1">
        <f t="shared" si="38"/>
        <v>2.1452779296046813</v>
      </c>
      <c r="H499" s="5">
        <f t="shared" si="39"/>
        <v>9.8411875198087615E-3</v>
      </c>
    </row>
    <row r="500" spans="2:8">
      <c r="B500" s="26">
        <v>44504.291666666664</v>
      </c>
      <c r="C500" s="22">
        <v>148.31059999999999</v>
      </c>
      <c r="D500" s="2">
        <f t="shared" si="35"/>
        <v>148.80200646535766</v>
      </c>
      <c r="E500" s="1">
        <f t="shared" si="36"/>
        <v>-0.49140646535767019</v>
      </c>
      <c r="F500" s="1">
        <f t="shared" si="37"/>
        <v>0.49140646535767019</v>
      </c>
      <c r="G500" s="1">
        <f t="shared" si="38"/>
        <v>0.2414803141953191</v>
      </c>
      <c r="H500" s="5">
        <f t="shared" si="39"/>
        <v>3.3133603758441418E-3</v>
      </c>
    </row>
    <row r="501" spans="2:8">
      <c r="B501" s="26">
        <v>44505.291666666664</v>
      </c>
      <c r="C501" s="22">
        <v>148.84190000000001</v>
      </c>
      <c r="D501" s="2">
        <f t="shared" si="35"/>
        <v>148.32042812930715</v>
      </c>
      <c r="E501" s="1">
        <f t="shared" si="36"/>
        <v>0.5214718706928636</v>
      </c>
      <c r="F501" s="1">
        <f t="shared" si="37"/>
        <v>0.5214718706928636</v>
      </c>
      <c r="G501" s="1">
        <f t="shared" si="38"/>
        <v>0.27193291192391467</v>
      </c>
      <c r="H501" s="5">
        <f t="shared" si="39"/>
        <v>3.5035287153205082E-3</v>
      </c>
    </row>
    <row r="502" spans="2:8">
      <c r="B502" s="26">
        <v>44508.291666666664</v>
      </c>
      <c r="C502" s="22">
        <v>148.0154</v>
      </c>
      <c r="D502" s="2">
        <f t="shared" si="35"/>
        <v>148.83147056258613</v>
      </c>
      <c r="E502" s="1">
        <f t="shared" si="36"/>
        <v>-0.81607056258613397</v>
      </c>
      <c r="F502" s="1">
        <f t="shared" si="37"/>
        <v>0.81607056258613397</v>
      </c>
      <c r="G502" s="1">
        <f t="shared" si="38"/>
        <v>0.66597116311964921</v>
      </c>
      <c r="H502" s="5">
        <f t="shared" si="39"/>
        <v>5.5134165943958131E-3</v>
      </c>
    </row>
    <row r="503" spans="2:8">
      <c r="B503" s="26">
        <v>44509.291666666664</v>
      </c>
      <c r="C503" s="22">
        <v>148.37950000000001</v>
      </c>
      <c r="D503" s="2">
        <f t="shared" si="35"/>
        <v>148.03172141125174</v>
      </c>
      <c r="E503" s="1">
        <f t="shared" si="36"/>
        <v>0.34777858874826961</v>
      </c>
      <c r="F503" s="1">
        <f t="shared" si="37"/>
        <v>0.34777858874826961</v>
      </c>
      <c r="G503" s="1">
        <f t="shared" si="38"/>
        <v>0.12094994679173804</v>
      </c>
      <c r="H503" s="5">
        <f t="shared" si="39"/>
        <v>2.343845266686231E-3</v>
      </c>
    </row>
    <row r="504" spans="2:8">
      <c r="B504" s="26">
        <v>44510.291666666664</v>
      </c>
      <c r="C504" s="22">
        <v>145.536</v>
      </c>
      <c r="D504" s="2">
        <f t="shared" si="35"/>
        <v>148.37254442822504</v>
      </c>
      <c r="E504" s="1">
        <f t="shared" si="36"/>
        <v>-2.8365444282250394</v>
      </c>
      <c r="F504" s="1">
        <f t="shared" si="37"/>
        <v>2.8365444282250394</v>
      </c>
      <c r="G504" s="1">
        <f t="shared" si="38"/>
        <v>8.0459842932945165</v>
      </c>
      <c r="H504" s="5">
        <f t="shared" si="39"/>
        <v>1.9490328360165454E-2</v>
      </c>
    </row>
    <row r="505" spans="2:8">
      <c r="B505" s="26">
        <v>44511.291666666664</v>
      </c>
      <c r="C505" s="22">
        <v>145.48679999999999</v>
      </c>
      <c r="D505" s="2">
        <f t="shared" si="35"/>
        <v>145.59273088856452</v>
      </c>
      <c r="E505" s="1">
        <f t="shared" si="36"/>
        <v>-0.10593088856452937</v>
      </c>
      <c r="F505" s="1">
        <f t="shared" si="37"/>
        <v>0.10593088856452937</v>
      </c>
      <c r="G505" s="1">
        <f t="shared" si="38"/>
        <v>1.122135315207074E-2</v>
      </c>
      <c r="H505" s="5">
        <f t="shared" si="39"/>
        <v>7.281133997347483E-4</v>
      </c>
    </row>
    <row r="506" spans="2:8">
      <c r="B506" s="26">
        <v>44512.291666666664</v>
      </c>
      <c r="C506" s="22">
        <v>147.57259999999999</v>
      </c>
      <c r="D506" s="2">
        <f t="shared" si="35"/>
        <v>145.48891861777128</v>
      </c>
      <c r="E506" s="1">
        <f t="shared" si="36"/>
        <v>2.0836813822287183</v>
      </c>
      <c r="F506" s="1">
        <f t="shared" si="37"/>
        <v>2.0836813822287183</v>
      </c>
      <c r="G506" s="1">
        <f t="shared" si="38"/>
        <v>4.3417281026465826</v>
      </c>
      <c r="H506" s="5">
        <f t="shared" si="39"/>
        <v>1.4119703672827602E-2</v>
      </c>
    </row>
    <row r="507" spans="2:8">
      <c r="B507" s="26">
        <v>44515.291666666664</v>
      </c>
      <c r="C507" s="22">
        <v>147.58250000000001</v>
      </c>
      <c r="D507" s="2">
        <f t="shared" si="35"/>
        <v>147.53092637235542</v>
      </c>
      <c r="E507" s="1">
        <f t="shared" si="36"/>
        <v>5.1573627644586395E-2</v>
      </c>
      <c r="F507" s="1">
        <f t="shared" si="37"/>
        <v>5.1573627644586395E-2</v>
      </c>
      <c r="G507" s="1">
        <f t="shared" si="38"/>
        <v>2.6598390684224459E-3</v>
      </c>
      <c r="H507" s="5">
        <f t="shared" si="39"/>
        <v>3.4945625426176133E-4</v>
      </c>
    </row>
    <row r="508" spans="2:8">
      <c r="B508" s="26">
        <v>44516.291666666664</v>
      </c>
      <c r="C508" s="22">
        <v>148.56639999999999</v>
      </c>
      <c r="D508" s="2">
        <f t="shared" si="35"/>
        <v>147.58146852744713</v>
      </c>
      <c r="E508" s="1">
        <f t="shared" si="36"/>
        <v>0.98493147255285862</v>
      </c>
      <c r="F508" s="1">
        <f t="shared" si="37"/>
        <v>0.98493147255285862</v>
      </c>
      <c r="G508" s="1">
        <f t="shared" si="38"/>
        <v>0.97009000562514247</v>
      </c>
      <c r="H508" s="5">
        <f t="shared" si="39"/>
        <v>6.6295708353494376E-3</v>
      </c>
    </row>
    <row r="509" spans="2:8">
      <c r="B509" s="26">
        <v>44517.291666666664</v>
      </c>
      <c r="C509" s="22">
        <v>151.0163</v>
      </c>
      <c r="D509" s="2">
        <f t="shared" si="35"/>
        <v>148.54670137054893</v>
      </c>
      <c r="E509" s="1">
        <f t="shared" si="36"/>
        <v>2.4695986294510703</v>
      </c>
      <c r="F509" s="1">
        <f t="shared" si="37"/>
        <v>2.4695986294510703</v>
      </c>
      <c r="G509" s="1">
        <f t="shared" si="38"/>
        <v>6.098917390586605</v>
      </c>
      <c r="H509" s="5">
        <f t="shared" si="39"/>
        <v>1.6353192532535032E-2</v>
      </c>
    </row>
    <row r="510" spans="2:8">
      <c r="B510" s="26">
        <v>44518.291666666664</v>
      </c>
      <c r="C510" s="22">
        <v>155.32570000000001</v>
      </c>
      <c r="D510" s="2">
        <f t="shared" si="35"/>
        <v>150.96690802741097</v>
      </c>
      <c r="E510" s="1">
        <f t="shared" si="36"/>
        <v>4.3587919725890458</v>
      </c>
      <c r="F510" s="1">
        <f t="shared" si="37"/>
        <v>4.3587919725890458</v>
      </c>
      <c r="G510" s="1">
        <f t="shared" si="38"/>
        <v>18.999067460306705</v>
      </c>
      <c r="H510" s="5">
        <f t="shared" si="39"/>
        <v>2.8062271553188207E-2</v>
      </c>
    </row>
    <row r="511" spans="2:8">
      <c r="B511" s="26">
        <v>44519.291666666664</v>
      </c>
      <c r="C511" s="22">
        <v>157.9624</v>
      </c>
      <c r="D511" s="2">
        <f t="shared" si="35"/>
        <v>155.23852416054822</v>
      </c>
      <c r="E511" s="1">
        <f t="shared" si="36"/>
        <v>2.7238758394517788</v>
      </c>
      <c r="F511" s="1">
        <f t="shared" si="37"/>
        <v>2.7238758394517788</v>
      </c>
      <c r="G511" s="1">
        <f t="shared" si="38"/>
        <v>7.4194995887491331</v>
      </c>
      <c r="H511" s="5">
        <f t="shared" si="39"/>
        <v>1.7243824096441804E-2</v>
      </c>
    </row>
    <row r="512" spans="2:8">
      <c r="B512" s="26">
        <v>44522.291666666664</v>
      </c>
      <c r="C512" s="22">
        <v>158.42490000000001</v>
      </c>
      <c r="D512" s="2">
        <f t="shared" si="35"/>
        <v>157.90792248321097</v>
      </c>
      <c r="E512" s="1">
        <f t="shared" si="36"/>
        <v>0.51697751678904069</v>
      </c>
      <c r="F512" s="1">
        <f t="shared" si="37"/>
        <v>0.51697751678904069</v>
      </c>
      <c r="G512" s="1">
        <f t="shared" si="38"/>
        <v>0.26726575286536286</v>
      </c>
      <c r="H512" s="5">
        <f t="shared" si="39"/>
        <v>3.2632339789328614E-3</v>
      </c>
    </row>
    <row r="513" spans="2:8">
      <c r="B513" s="26">
        <v>44523.291666666664</v>
      </c>
      <c r="C513" s="22">
        <v>158.80860000000001</v>
      </c>
      <c r="D513" s="2">
        <f t="shared" si="35"/>
        <v>158.41456044966424</v>
      </c>
      <c r="E513" s="1">
        <f t="shared" si="36"/>
        <v>0.39403955033577631</v>
      </c>
      <c r="F513" s="1">
        <f t="shared" si="37"/>
        <v>0.39403955033577631</v>
      </c>
      <c r="G513" s="1">
        <f t="shared" si="38"/>
        <v>0.15526716722882081</v>
      </c>
      <c r="H513" s="5">
        <f t="shared" si="39"/>
        <v>2.4812229963350617E-3</v>
      </c>
    </row>
    <row r="514" spans="2:8">
      <c r="B514" s="26">
        <v>44524.291666666664</v>
      </c>
      <c r="C514" s="22">
        <v>159.33009999999999</v>
      </c>
      <c r="D514" s="2">
        <f t="shared" si="35"/>
        <v>158.80071920899329</v>
      </c>
      <c r="E514" s="1">
        <f t="shared" si="36"/>
        <v>0.52938079100670166</v>
      </c>
      <c r="F514" s="1">
        <f t="shared" si="37"/>
        <v>0.52938079100670166</v>
      </c>
      <c r="G514" s="1">
        <f t="shared" si="38"/>
        <v>0.28024402188688113</v>
      </c>
      <c r="H514" s="5">
        <f t="shared" si="39"/>
        <v>3.322541007673388E-3</v>
      </c>
    </row>
    <row r="515" spans="2:8">
      <c r="B515" s="26">
        <v>44526.291666666664</v>
      </c>
      <c r="C515" s="22">
        <v>154.28270000000001</v>
      </c>
      <c r="D515" s="2">
        <f t="shared" si="35"/>
        <v>159.31951238417986</v>
      </c>
      <c r="E515" s="1">
        <f t="shared" si="36"/>
        <v>-5.0368123841798536</v>
      </c>
      <c r="F515" s="1">
        <f t="shared" si="37"/>
        <v>5.0368123841798536</v>
      </c>
      <c r="G515" s="1">
        <f t="shared" si="38"/>
        <v>25.369478993427542</v>
      </c>
      <c r="H515" s="5">
        <f t="shared" si="39"/>
        <v>3.2646644012451514E-2</v>
      </c>
    </row>
    <row r="516" spans="2:8">
      <c r="B516" s="26">
        <v>44529.291666666664</v>
      </c>
      <c r="C516" s="22">
        <v>157.6575</v>
      </c>
      <c r="D516" s="2">
        <f t="shared" ref="D516:D579" si="40">alpha*C515+(1-alpha)*D515</f>
        <v>154.38343624768359</v>
      </c>
      <c r="E516" s="1">
        <f t="shared" ref="E516:E579" si="41">C516-D516</f>
        <v>3.2740637523164082</v>
      </c>
      <c r="F516" s="1">
        <f t="shared" ref="F516:F579" si="42">ABS(E516)</f>
        <v>3.2740637523164082</v>
      </c>
      <c r="G516" s="1">
        <f t="shared" ref="G516:G579" si="43">E516^2</f>
        <v>10.719493454232198</v>
      </c>
      <c r="H516" s="5">
        <f t="shared" ref="H516:H579" si="44">F516/C516</f>
        <v>2.0766939424489213E-2</v>
      </c>
    </row>
    <row r="517" spans="2:8">
      <c r="B517" s="26">
        <v>44530.291666666664</v>
      </c>
      <c r="C517" s="22">
        <v>162.63589999999999</v>
      </c>
      <c r="D517" s="2">
        <f t="shared" si="40"/>
        <v>157.59201872495368</v>
      </c>
      <c r="E517" s="1">
        <f t="shared" si="41"/>
        <v>5.0438812750463171</v>
      </c>
      <c r="F517" s="1">
        <f t="shared" si="42"/>
        <v>5.0438812750463171</v>
      </c>
      <c r="G517" s="1">
        <f t="shared" si="43"/>
        <v>25.440738316762861</v>
      </c>
      <c r="H517" s="5">
        <f t="shared" si="44"/>
        <v>3.1013332696202482E-2</v>
      </c>
    </row>
    <row r="518" spans="2:8">
      <c r="B518" s="26">
        <v>44531.291666666664</v>
      </c>
      <c r="C518" s="22">
        <v>162.11449999999999</v>
      </c>
      <c r="D518" s="2">
        <f t="shared" si="40"/>
        <v>162.53502237449905</v>
      </c>
      <c r="E518" s="1">
        <f t="shared" si="41"/>
        <v>-0.42052237449905761</v>
      </c>
      <c r="F518" s="1">
        <f t="shared" si="42"/>
        <v>0.42052237449905761</v>
      </c>
      <c r="G518" s="1">
        <f t="shared" si="43"/>
        <v>0.17683906745432565</v>
      </c>
      <c r="H518" s="5">
        <f t="shared" si="44"/>
        <v>2.5939837244605365E-3</v>
      </c>
    </row>
    <row r="519" spans="2:8">
      <c r="B519" s="26">
        <v>44532.291666666664</v>
      </c>
      <c r="C519" s="22">
        <v>161.1207</v>
      </c>
      <c r="D519" s="2">
        <f t="shared" si="40"/>
        <v>162.12291044748997</v>
      </c>
      <c r="E519" s="1">
        <f t="shared" si="41"/>
        <v>-1.002210447489972</v>
      </c>
      <c r="F519" s="1">
        <f t="shared" si="42"/>
        <v>1.002210447489972</v>
      </c>
      <c r="G519" s="1">
        <f t="shared" si="43"/>
        <v>1.0044257810580499</v>
      </c>
      <c r="H519" s="5">
        <f t="shared" si="44"/>
        <v>6.2202463587234412E-3</v>
      </c>
    </row>
    <row r="520" spans="2:8">
      <c r="B520" s="26">
        <v>44533.291666666664</v>
      </c>
      <c r="C520" s="22">
        <v>159.23169999999999</v>
      </c>
      <c r="D520" s="2">
        <f t="shared" si="40"/>
        <v>161.1407442089498</v>
      </c>
      <c r="E520" s="1">
        <f t="shared" si="41"/>
        <v>-1.9090442089498083</v>
      </c>
      <c r="F520" s="1">
        <f t="shared" si="42"/>
        <v>1.9090442089498083</v>
      </c>
      <c r="G520" s="1">
        <f t="shared" si="43"/>
        <v>3.6444497917247993</v>
      </c>
      <c r="H520" s="5">
        <f t="shared" si="44"/>
        <v>1.1989096448444678E-2</v>
      </c>
    </row>
    <row r="521" spans="2:8">
      <c r="B521" s="26">
        <v>44536.291666666664</v>
      </c>
      <c r="C521" s="22">
        <v>162.65559999999999</v>
      </c>
      <c r="D521" s="2">
        <f t="shared" si="40"/>
        <v>159.269880884179</v>
      </c>
      <c r="E521" s="1">
        <f t="shared" si="41"/>
        <v>3.3857191158209901</v>
      </c>
      <c r="F521" s="1">
        <f t="shared" si="42"/>
        <v>3.3857191158209901</v>
      </c>
      <c r="G521" s="1">
        <f t="shared" si="43"/>
        <v>11.463093931235667</v>
      </c>
      <c r="H521" s="5">
        <f t="shared" si="44"/>
        <v>2.0815263143851119E-2</v>
      </c>
    </row>
    <row r="522" spans="2:8">
      <c r="B522" s="26">
        <v>44537.291666666664</v>
      </c>
      <c r="C522" s="22">
        <v>168.4211</v>
      </c>
      <c r="D522" s="2">
        <f t="shared" si="40"/>
        <v>162.58788561768355</v>
      </c>
      <c r="E522" s="1">
        <f t="shared" si="41"/>
        <v>5.8332143823164415</v>
      </c>
      <c r="F522" s="1">
        <f t="shared" si="42"/>
        <v>5.8332143823164415</v>
      </c>
      <c r="G522" s="1">
        <f t="shared" si="43"/>
        <v>34.026390030063382</v>
      </c>
      <c r="H522" s="5">
        <f t="shared" si="44"/>
        <v>3.4634700653994314E-2</v>
      </c>
    </row>
    <row r="523" spans="2:8">
      <c r="B523" s="26">
        <v>44538.291666666664</v>
      </c>
      <c r="C523" s="22">
        <v>172.25829999999999</v>
      </c>
      <c r="D523" s="2">
        <f t="shared" si="40"/>
        <v>168.30443571235367</v>
      </c>
      <c r="E523" s="1">
        <f t="shared" si="41"/>
        <v>3.9538642876463257</v>
      </c>
      <c r="F523" s="1">
        <f t="shared" si="42"/>
        <v>3.9538642876463257</v>
      </c>
      <c r="G523" s="1">
        <f t="shared" si="43"/>
        <v>15.633042805124987</v>
      </c>
      <c r="H523" s="5">
        <f t="shared" si="44"/>
        <v>2.2953113363166397E-2</v>
      </c>
    </row>
    <row r="524" spans="2:8">
      <c r="B524" s="26">
        <v>44539.291666666664</v>
      </c>
      <c r="C524" s="22">
        <v>171.7467</v>
      </c>
      <c r="D524" s="2">
        <f t="shared" si="40"/>
        <v>172.17922271424706</v>
      </c>
      <c r="E524" s="1">
        <f t="shared" si="41"/>
        <v>-0.43252271424705668</v>
      </c>
      <c r="F524" s="1">
        <f t="shared" si="42"/>
        <v>0.43252271424705668</v>
      </c>
      <c r="G524" s="1">
        <f t="shared" si="43"/>
        <v>0.18707589833964106</v>
      </c>
      <c r="H524" s="5">
        <f t="shared" si="44"/>
        <v>2.5183756907530492E-3</v>
      </c>
    </row>
    <row r="525" spans="2:8">
      <c r="B525" s="26">
        <v>44540.291666666664</v>
      </c>
      <c r="C525" s="22">
        <v>176.55779999999999</v>
      </c>
      <c r="D525" s="2">
        <f t="shared" si="40"/>
        <v>171.75535045428495</v>
      </c>
      <c r="E525" s="1">
        <f t="shared" si="41"/>
        <v>4.8024495457150351</v>
      </c>
      <c r="F525" s="1">
        <f t="shared" si="42"/>
        <v>4.8024495457150351</v>
      </c>
      <c r="G525" s="1">
        <f t="shared" si="43"/>
        <v>23.063521639138546</v>
      </c>
      <c r="H525" s="5">
        <f t="shared" si="44"/>
        <v>2.72004383024428E-2</v>
      </c>
    </row>
    <row r="526" spans="2:8">
      <c r="B526" s="26">
        <v>44543.291666666664</v>
      </c>
      <c r="C526" s="22">
        <v>172.9076</v>
      </c>
      <c r="D526" s="2">
        <f t="shared" si="40"/>
        <v>176.46175100908567</v>
      </c>
      <c r="E526" s="1">
        <f t="shared" si="41"/>
        <v>-3.5541510090856718</v>
      </c>
      <c r="F526" s="1">
        <f t="shared" si="42"/>
        <v>3.5541510090856718</v>
      </c>
      <c r="G526" s="1">
        <f t="shared" si="43"/>
        <v>12.6319893953847</v>
      </c>
      <c r="H526" s="5">
        <f t="shared" si="44"/>
        <v>2.0555204103727492E-2</v>
      </c>
    </row>
    <row r="527" spans="2:8">
      <c r="B527" s="26">
        <v>44544.291666666664</v>
      </c>
      <c r="C527" s="22">
        <v>171.5204</v>
      </c>
      <c r="D527" s="2">
        <f t="shared" si="40"/>
        <v>172.97868302018171</v>
      </c>
      <c r="E527" s="1">
        <f t="shared" si="41"/>
        <v>-1.4582830201817103</v>
      </c>
      <c r="F527" s="1">
        <f t="shared" si="42"/>
        <v>1.4582830201817103</v>
      </c>
      <c r="G527" s="1">
        <f t="shared" si="43"/>
        <v>2.1265893669502907</v>
      </c>
      <c r="H527" s="5">
        <f t="shared" si="44"/>
        <v>8.5020966612817505E-3</v>
      </c>
    </row>
    <row r="528" spans="2:8">
      <c r="B528" s="26">
        <v>44545.291666666664</v>
      </c>
      <c r="C528" s="22">
        <v>176.41030000000001</v>
      </c>
      <c r="D528" s="2">
        <f t="shared" si="40"/>
        <v>171.54956566040363</v>
      </c>
      <c r="E528" s="1">
        <f t="shared" si="41"/>
        <v>4.8607343395963767</v>
      </c>
      <c r="F528" s="1">
        <f t="shared" si="42"/>
        <v>4.8607343395963767</v>
      </c>
      <c r="G528" s="1">
        <f t="shared" si="43"/>
        <v>23.626738320131423</v>
      </c>
      <c r="H528" s="5">
        <f t="shared" si="44"/>
        <v>2.7553574477206695E-2</v>
      </c>
    </row>
    <row r="529" spans="2:8">
      <c r="B529" s="26">
        <v>44546.291666666664</v>
      </c>
      <c r="C529" s="22">
        <v>169.4837</v>
      </c>
      <c r="D529" s="2">
        <f t="shared" si="40"/>
        <v>176.31308531320806</v>
      </c>
      <c r="E529" s="1">
        <f t="shared" si="41"/>
        <v>-6.8293853132080642</v>
      </c>
      <c r="F529" s="1">
        <f t="shared" si="42"/>
        <v>6.8293853132080642</v>
      </c>
      <c r="G529" s="1">
        <f t="shared" si="43"/>
        <v>46.640503756262007</v>
      </c>
      <c r="H529" s="5">
        <f t="shared" si="44"/>
        <v>4.0295233778871148E-2</v>
      </c>
    </row>
    <row r="530" spans="2:8">
      <c r="B530" s="26">
        <v>44547.291666666664</v>
      </c>
      <c r="C530" s="22">
        <v>168.3818</v>
      </c>
      <c r="D530" s="2">
        <f t="shared" si="40"/>
        <v>169.62028770626415</v>
      </c>
      <c r="E530" s="1">
        <f t="shared" si="41"/>
        <v>-1.2384877062641522</v>
      </c>
      <c r="F530" s="1">
        <f t="shared" si="42"/>
        <v>1.2384877062641522</v>
      </c>
      <c r="G530" s="1">
        <f t="shared" si="43"/>
        <v>1.5338517985674409</v>
      </c>
      <c r="H530" s="5">
        <f t="shared" si="44"/>
        <v>7.3552349853971879E-3</v>
      </c>
    </row>
    <row r="531" spans="2:8">
      <c r="B531" s="26">
        <v>44550.291666666664</v>
      </c>
      <c r="C531" s="22">
        <v>167.01419999999999</v>
      </c>
      <c r="D531" s="2">
        <f t="shared" si="40"/>
        <v>168.40656975412529</v>
      </c>
      <c r="E531" s="1">
        <f t="shared" si="41"/>
        <v>-1.3923697541252977</v>
      </c>
      <c r="F531" s="1">
        <f t="shared" si="42"/>
        <v>1.3923697541252977</v>
      </c>
      <c r="G531" s="1">
        <f t="shared" si="43"/>
        <v>1.9386935322029422</v>
      </c>
      <c r="H531" s="5">
        <f t="shared" si="44"/>
        <v>8.3368345573328357E-3</v>
      </c>
    </row>
    <row r="532" spans="2:8">
      <c r="B532" s="26">
        <v>44551.291666666664</v>
      </c>
      <c r="C532" s="22">
        <v>170.202</v>
      </c>
      <c r="D532" s="2">
        <f t="shared" si="40"/>
        <v>167.04204739508251</v>
      </c>
      <c r="E532" s="1">
        <f t="shared" si="41"/>
        <v>3.1599526049174926</v>
      </c>
      <c r="F532" s="1">
        <f t="shared" si="42"/>
        <v>3.1599526049174926</v>
      </c>
      <c r="G532" s="1">
        <f t="shared" si="43"/>
        <v>9.9853004653248476</v>
      </c>
      <c r="H532" s="5">
        <f t="shared" si="44"/>
        <v>1.8565895846802578E-2</v>
      </c>
    </row>
    <row r="533" spans="2:8">
      <c r="B533" s="26">
        <v>44552.291666666664</v>
      </c>
      <c r="C533" s="22">
        <v>172.8092</v>
      </c>
      <c r="D533" s="2">
        <f t="shared" si="40"/>
        <v>170.13880094790164</v>
      </c>
      <c r="E533" s="1">
        <f t="shared" si="41"/>
        <v>2.6703990520983609</v>
      </c>
      <c r="F533" s="1">
        <f t="shared" si="42"/>
        <v>2.6703990520983609</v>
      </c>
      <c r="G533" s="1">
        <f t="shared" si="43"/>
        <v>7.1310310974478242</v>
      </c>
      <c r="H533" s="5">
        <f t="shared" si="44"/>
        <v>1.5452875495623849E-2</v>
      </c>
    </row>
    <row r="534" spans="2:8">
      <c r="B534" s="26">
        <v>44553.291666666664</v>
      </c>
      <c r="C534" s="22">
        <v>173.43889999999999</v>
      </c>
      <c r="D534" s="2">
        <f t="shared" si="40"/>
        <v>172.75579201895803</v>
      </c>
      <c r="E534" s="1">
        <f t="shared" si="41"/>
        <v>0.68310798104195669</v>
      </c>
      <c r="F534" s="1">
        <f t="shared" si="42"/>
        <v>0.68310798104195669</v>
      </c>
      <c r="G534" s="1">
        <f t="shared" si="43"/>
        <v>0.46663651376321824</v>
      </c>
      <c r="H534" s="5">
        <f t="shared" si="44"/>
        <v>3.9386088186788354E-3</v>
      </c>
    </row>
    <row r="535" spans="2:8">
      <c r="B535" s="26">
        <v>44557.291666666664</v>
      </c>
      <c r="C535" s="22">
        <v>177.4237</v>
      </c>
      <c r="D535" s="2">
        <f t="shared" si="40"/>
        <v>173.42523784037914</v>
      </c>
      <c r="E535" s="1">
        <f t="shared" si="41"/>
        <v>3.9984621596208569</v>
      </c>
      <c r="F535" s="1">
        <f t="shared" si="42"/>
        <v>3.9984621596208569</v>
      </c>
      <c r="G535" s="1">
        <f t="shared" si="43"/>
        <v>15.987699641919887</v>
      </c>
      <c r="H535" s="5">
        <f t="shared" si="44"/>
        <v>2.2536234784985641E-2</v>
      </c>
    </row>
    <row r="536" spans="2:8">
      <c r="B536" s="26">
        <v>44558.291666666664</v>
      </c>
      <c r="C536" s="22">
        <v>176.40039999999999</v>
      </c>
      <c r="D536" s="2">
        <f t="shared" si="40"/>
        <v>177.34373075680759</v>
      </c>
      <c r="E536" s="1">
        <f t="shared" si="41"/>
        <v>-0.94333075680759748</v>
      </c>
      <c r="F536" s="1">
        <f t="shared" si="42"/>
        <v>0.94333075680759748</v>
      </c>
      <c r="G536" s="1">
        <f t="shared" si="43"/>
        <v>0.88987291673919466</v>
      </c>
      <c r="H536" s="5">
        <f t="shared" si="44"/>
        <v>5.347667901022886E-3</v>
      </c>
    </row>
    <row r="537" spans="2:8">
      <c r="B537" s="26">
        <v>44559.291666666664</v>
      </c>
      <c r="C537" s="22">
        <v>176.489</v>
      </c>
      <c r="D537" s="2">
        <f t="shared" si="40"/>
        <v>176.41926661513614</v>
      </c>
      <c r="E537" s="1">
        <f t="shared" si="41"/>
        <v>6.9733384863866377E-2</v>
      </c>
      <c r="F537" s="1">
        <f t="shared" si="42"/>
        <v>6.9733384863866377E-2</v>
      </c>
      <c r="G537" s="1">
        <f t="shared" si="43"/>
        <v>4.8627449645721084E-3</v>
      </c>
      <c r="H537" s="5">
        <f t="shared" si="44"/>
        <v>3.9511462393614544E-4</v>
      </c>
    </row>
    <row r="538" spans="2:8">
      <c r="B538" s="26">
        <v>44560.291666666664</v>
      </c>
      <c r="C538" s="22">
        <v>175.328</v>
      </c>
      <c r="D538" s="2">
        <f t="shared" si="40"/>
        <v>176.48760533230271</v>
      </c>
      <c r="E538" s="1">
        <f t="shared" si="41"/>
        <v>-1.1596053323027036</v>
      </c>
      <c r="F538" s="1">
        <f t="shared" si="42"/>
        <v>1.1596053323027036</v>
      </c>
      <c r="G538" s="1">
        <f t="shared" si="43"/>
        <v>1.3446845267048635</v>
      </c>
      <c r="H538" s="5">
        <f t="shared" si="44"/>
        <v>6.6139198091731133E-3</v>
      </c>
    </row>
    <row r="539" spans="2:8">
      <c r="B539" s="26">
        <v>44561.291666666664</v>
      </c>
      <c r="C539" s="22">
        <v>174.7081</v>
      </c>
      <c r="D539" s="2">
        <f t="shared" si="40"/>
        <v>175.35119210664604</v>
      </c>
      <c r="E539" s="1">
        <f t="shared" si="41"/>
        <v>-0.64309210664603711</v>
      </c>
      <c r="F539" s="1">
        <f t="shared" si="42"/>
        <v>0.64309210664603711</v>
      </c>
      <c r="G539" s="1">
        <f t="shared" si="43"/>
        <v>0.41356745763043795</v>
      </c>
      <c r="H539" s="5">
        <f t="shared" si="44"/>
        <v>3.6809518656893245E-3</v>
      </c>
    </row>
    <row r="540" spans="2:8">
      <c r="B540" s="26">
        <v>44564.291666666664</v>
      </c>
      <c r="C540" s="22">
        <v>179.07660000000001</v>
      </c>
      <c r="D540" s="2">
        <f t="shared" si="40"/>
        <v>174.72096184213291</v>
      </c>
      <c r="E540" s="1">
        <f t="shared" si="41"/>
        <v>4.3556381578671051</v>
      </c>
      <c r="F540" s="1">
        <f t="shared" si="42"/>
        <v>4.3556381578671051</v>
      </c>
      <c r="G540" s="1">
        <f t="shared" si="43"/>
        <v>18.971583762267947</v>
      </c>
      <c r="H540" s="5">
        <f t="shared" si="44"/>
        <v>2.4322765553216361E-2</v>
      </c>
    </row>
    <row r="541" spans="2:8">
      <c r="B541" s="26">
        <v>44565.291666666664</v>
      </c>
      <c r="C541" s="22">
        <v>176.8038</v>
      </c>
      <c r="D541" s="2">
        <f t="shared" si="40"/>
        <v>178.98948723684268</v>
      </c>
      <c r="E541" s="1">
        <f t="shared" si="41"/>
        <v>-2.1856872368426821</v>
      </c>
      <c r="F541" s="1">
        <f t="shared" si="42"/>
        <v>2.1856872368426821</v>
      </c>
      <c r="G541" s="1">
        <f t="shared" si="43"/>
        <v>4.7772286972969988</v>
      </c>
      <c r="H541" s="5">
        <f t="shared" si="44"/>
        <v>1.2362218667487249E-2</v>
      </c>
    </row>
    <row r="542" spans="2:8">
      <c r="B542" s="26">
        <v>44566.291666666664</v>
      </c>
      <c r="C542" s="22">
        <v>172.1009</v>
      </c>
      <c r="D542" s="2">
        <f t="shared" si="40"/>
        <v>176.84751374473683</v>
      </c>
      <c r="E542" s="1">
        <f t="shared" si="41"/>
        <v>-4.746613744736834</v>
      </c>
      <c r="F542" s="1">
        <f t="shared" si="42"/>
        <v>4.746613744736834</v>
      </c>
      <c r="G542" s="1">
        <f t="shared" si="43"/>
        <v>22.53034204172463</v>
      </c>
      <c r="H542" s="5">
        <f t="shared" si="44"/>
        <v>2.758041209974401E-2</v>
      </c>
    </row>
    <row r="543" spans="2:8">
      <c r="B543" s="26">
        <v>44567.291666666664</v>
      </c>
      <c r="C543" s="22">
        <v>169.22790000000001</v>
      </c>
      <c r="D543" s="2">
        <f t="shared" si="40"/>
        <v>172.19583227489474</v>
      </c>
      <c r="E543" s="1">
        <f t="shared" si="41"/>
        <v>-2.9679322748947357</v>
      </c>
      <c r="F543" s="1">
        <f t="shared" si="42"/>
        <v>2.9679322748947357</v>
      </c>
      <c r="G543" s="1">
        <f t="shared" si="43"/>
        <v>8.8086219883618408</v>
      </c>
      <c r="H543" s="5">
        <f t="shared" si="44"/>
        <v>1.7538078974535142E-2</v>
      </c>
    </row>
    <row r="544" spans="2:8">
      <c r="B544" s="26">
        <v>44568.291666666664</v>
      </c>
      <c r="C544" s="22">
        <v>169.39519999999999</v>
      </c>
      <c r="D544" s="2">
        <f t="shared" si="40"/>
        <v>169.2872586454979</v>
      </c>
      <c r="E544" s="1">
        <f t="shared" si="41"/>
        <v>0.10794135450208842</v>
      </c>
      <c r="F544" s="1">
        <f t="shared" si="42"/>
        <v>0.10794135450208842</v>
      </c>
      <c r="G544" s="1">
        <f t="shared" si="43"/>
        <v>1.1651336011745523E-2</v>
      </c>
      <c r="H544" s="5">
        <f t="shared" si="44"/>
        <v>6.3721613423573051E-4</v>
      </c>
    </row>
    <row r="545" spans="2:8">
      <c r="B545" s="26">
        <v>44571.291666666664</v>
      </c>
      <c r="C545" s="22">
        <v>169.41480000000001</v>
      </c>
      <c r="D545" s="2">
        <f t="shared" si="40"/>
        <v>169.39304117290996</v>
      </c>
      <c r="E545" s="1">
        <f t="shared" si="41"/>
        <v>2.1758827090053501E-2</v>
      </c>
      <c r="F545" s="1">
        <f t="shared" si="42"/>
        <v>2.1758827090053501E-2</v>
      </c>
      <c r="G545" s="1">
        <f t="shared" si="43"/>
        <v>4.7344655633484612E-4</v>
      </c>
      <c r="H545" s="5">
        <f t="shared" si="44"/>
        <v>1.2843521988665393E-4</v>
      </c>
    </row>
    <row r="546" spans="2:8">
      <c r="B546" s="26">
        <v>44572.291666666664</v>
      </c>
      <c r="C546" s="22">
        <v>172.25829999999999</v>
      </c>
      <c r="D546" s="2">
        <f t="shared" si="40"/>
        <v>169.41436482345821</v>
      </c>
      <c r="E546" s="1">
        <f t="shared" si="41"/>
        <v>2.8439351765417769</v>
      </c>
      <c r="F546" s="1">
        <f t="shared" si="42"/>
        <v>2.8439351765417769</v>
      </c>
      <c r="G546" s="1">
        <f t="shared" si="43"/>
        <v>8.0879672883717078</v>
      </c>
      <c r="H546" s="5">
        <f t="shared" si="44"/>
        <v>1.650971347413609E-2</v>
      </c>
    </row>
    <row r="547" spans="2:8">
      <c r="B547" s="26">
        <v>44573.291666666664</v>
      </c>
      <c r="C547" s="22">
        <v>172.70099999999999</v>
      </c>
      <c r="D547" s="2">
        <f t="shared" si="40"/>
        <v>172.20142129646916</v>
      </c>
      <c r="E547" s="1">
        <f t="shared" si="41"/>
        <v>0.49957870353082967</v>
      </c>
      <c r="F547" s="1">
        <f t="shared" si="42"/>
        <v>0.49957870353082967</v>
      </c>
      <c r="G547" s="1">
        <f t="shared" si="43"/>
        <v>0.2495788810215446</v>
      </c>
      <c r="H547" s="5">
        <f t="shared" si="44"/>
        <v>2.8927377579216662E-3</v>
      </c>
    </row>
    <row r="548" spans="2:8">
      <c r="B548" s="26">
        <v>44574.291666666664</v>
      </c>
      <c r="C548" s="22">
        <v>169.41480000000001</v>
      </c>
      <c r="D548" s="2">
        <f t="shared" si="40"/>
        <v>172.69100842592937</v>
      </c>
      <c r="E548" s="1">
        <f t="shared" si="41"/>
        <v>-3.2762084259293545</v>
      </c>
      <c r="F548" s="1">
        <f t="shared" si="42"/>
        <v>3.2762084259293545</v>
      </c>
      <c r="G548" s="1">
        <f t="shared" si="43"/>
        <v>10.733541650130498</v>
      </c>
      <c r="H548" s="5">
        <f t="shared" si="44"/>
        <v>1.9338383812567462E-2</v>
      </c>
    </row>
    <row r="549" spans="2:8">
      <c r="B549" s="26">
        <v>44575.291666666664</v>
      </c>
      <c r="C549" s="22">
        <v>170.2807</v>
      </c>
      <c r="D549" s="2">
        <f t="shared" si="40"/>
        <v>169.48032416851862</v>
      </c>
      <c r="E549" s="1">
        <f t="shared" si="41"/>
        <v>0.80037583148137514</v>
      </c>
      <c r="F549" s="1">
        <f t="shared" si="42"/>
        <v>0.80037583148137514</v>
      </c>
      <c r="G549" s="1">
        <f t="shared" si="43"/>
        <v>0.64060147161950265</v>
      </c>
      <c r="H549" s="5">
        <f t="shared" si="44"/>
        <v>4.7003320486783007E-3</v>
      </c>
    </row>
    <row r="550" spans="2:8">
      <c r="B550" s="26">
        <v>44579.291666666664</v>
      </c>
      <c r="C550" s="22">
        <v>167.0634</v>
      </c>
      <c r="D550" s="2">
        <f t="shared" si="40"/>
        <v>170.26469248337037</v>
      </c>
      <c r="E550" s="1">
        <f t="shared" si="41"/>
        <v>-3.2012924833703664</v>
      </c>
      <c r="F550" s="1">
        <f t="shared" si="42"/>
        <v>3.2012924833703664</v>
      </c>
      <c r="G550" s="1">
        <f t="shared" si="43"/>
        <v>10.248273564083608</v>
      </c>
      <c r="H550" s="5">
        <f t="shared" si="44"/>
        <v>1.9162141338978894E-2</v>
      </c>
    </row>
    <row r="551" spans="2:8">
      <c r="B551" s="26">
        <v>44580.291666666664</v>
      </c>
      <c r="C551" s="22">
        <v>163.55090000000001</v>
      </c>
      <c r="D551" s="2">
        <f t="shared" si="40"/>
        <v>167.12742584966739</v>
      </c>
      <c r="E551" s="1">
        <f t="shared" si="41"/>
        <v>-3.5765258496673766</v>
      </c>
      <c r="F551" s="1">
        <f t="shared" si="42"/>
        <v>3.5765258496673766</v>
      </c>
      <c r="G551" s="1">
        <f t="shared" si="43"/>
        <v>12.79153715333895</v>
      </c>
      <c r="H551" s="5">
        <f t="shared" si="44"/>
        <v>2.1867968012816659E-2</v>
      </c>
    </row>
    <row r="552" spans="2:8">
      <c r="B552" s="26">
        <v>44581.291666666664</v>
      </c>
      <c r="C552" s="22">
        <v>161.8586</v>
      </c>
      <c r="D552" s="2">
        <f t="shared" si="40"/>
        <v>163.62243051699338</v>
      </c>
      <c r="E552" s="1">
        <f t="shared" si="41"/>
        <v>-1.7638305169933801</v>
      </c>
      <c r="F552" s="1">
        <f t="shared" si="42"/>
        <v>1.7638305169933801</v>
      </c>
      <c r="G552" s="1">
        <f t="shared" si="43"/>
        <v>3.1110980926771346</v>
      </c>
      <c r="H552" s="5">
        <f t="shared" si="44"/>
        <v>1.0897354338869731E-2</v>
      </c>
    </row>
    <row r="553" spans="2:8">
      <c r="B553" s="26">
        <v>44582.291666666664</v>
      </c>
      <c r="C553" s="22">
        <v>159.79249999999999</v>
      </c>
      <c r="D553" s="2">
        <f t="shared" si="40"/>
        <v>161.89387661033985</v>
      </c>
      <c r="E553" s="1">
        <f t="shared" si="41"/>
        <v>-2.1013766103398552</v>
      </c>
      <c r="F553" s="1">
        <f t="shared" si="42"/>
        <v>2.1013766103398552</v>
      </c>
      <c r="G553" s="1">
        <f t="shared" si="43"/>
        <v>4.41578365848342</v>
      </c>
      <c r="H553" s="5">
        <f t="shared" si="44"/>
        <v>1.3150658574963501E-2</v>
      </c>
    </row>
    <row r="554" spans="2:8">
      <c r="B554" s="26">
        <v>44585.291666666664</v>
      </c>
      <c r="C554" s="22">
        <v>159.01519999999999</v>
      </c>
      <c r="D554" s="2">
        <f t="shared" si="40"/>
        <v>159.83452753220678</v>
      </c>
      <c r="E554" s="1">
        <f t="shared" si="41"/>
        <v>-0.81932753220678478</v>
      </c>
      <c r="F554" s="1">
        <f t="shared" si="42"/>
        <v>0.81932753220678478</v>
      </c>
      <c r="G554" s="1">
        <f t="shared" si="43"/>
        <v>0.67129760503205993</v>
      </c>
      <c r="H554" s="5">
        <f t="shared" si="44"/>
        <v>5.1525107801441922E-3</v>
      </c>
    </row>
    <row r="555" spans="2:8">
      <c r="B555" s="26">
        <v>44586.291666666664</v>
      </c>
      <c r="C555" s="22">
        <v>157.20490000000001</v>
      </c>
      <c r="D555" s="2">
        <f t="shared" si="40"/>
        <v>159.03158655064414</v>
      </c>
      <c r="E555" s="1">
        <f t="shared" si="41"/>
        <v>-1.8266865506441263</v>
      </c>
      <c r="F555" s="1">
        <f t="shared" si="42"/>
        <v>1.8266865506441263</v>
      </c>
      <c r="G555" s="1">
        <f t="shared" si="43"/>
        <v>3.3367837543041361</v>
      </c>
      <c r="H555" s="5">
        <f t="shared" si="44"/>
        <v>1.1619781257735136E-2</v>
      </c>
    </row>
    <row r="556" spans="2:8">
      <c r="B556" s="26">
        <v>44587.291666666664</v>
      </c>
      <c r="C556" s="22">
        <v>157.1163</v>
      </c>
      <c r="D556" s="2">
        <f t="shared" si="40"/>
        <v>157.24143373101288</v>
      </c>
      <c r="E556" s="1">
        <f t="shared" si="41"/>
        <v>-0.12513373101288039</v>
      </c>
      <c r="F556" s="1">
        <f t="shared" si="42"/>
        <v>0.12513373101288039</v>
      </c>
      <c r="G556" s="1">
        <f t="shared" si="43"/>
        <v>1.5658450637203902E-2</v>
      </c>
      <c r="H556" s="5">
        <f t="shared" si="44"/>
        <v>7.9644015937799196E-4</v>
      </c>
    </row>
    <row r="557" spans="2:8">
      <c r="B557" s="26">
        <v>44588.291666666664</v>
      </c>
      <c r="C557" s="22">
        <v>156.65389999999999</v>
      </c>
      <c r="D557" s="2">
        <f t="shared" si="40"/>
        <v>157.11880267462027</v>
      </c>
      <c r="E557" s="1">
        <f t="shared" si="41"/>
        <v>-0.46490267462027646</v>
      </c>
      <c r="F557" s="1">
        <f t="shared" si="42"/>
        <v>0.46490267462027646</v>
      </c>
      <c r="G557" s="1">
        <f t="shared" si="43"/>
        <v>0.21613449686908665</v>
      </c>
      <c r="H557" s="5">
        <f t="shared" si="44"/>
        <v>2.9677057169995541E-3</v>
      </c>
    </row>
    <row r="558" spans="2:8">
      <c r="B558" s="26">
        <v>44589.291666666664</v>
      </c>
      <c r="C558" s="22">
        <v>167.5848</v>
      </c>
      <c r="D558" s="2">
        <f t="shared" si="40"/>
        <v>156.66319805349238</v>
      </c>
      <c r="E558" s="1">
        <f t="shared" si="41"/>
        <v>10.921601946507622</v>
      </c>
      <c r="F558" s="1">
        <f t="shared" si="42"/>
        <v>10.921601946507622</v>
      </c>
      <c r="G558" s="1">
        <f t="shared" si="43"/>
        <v>119.28138907795906</v>
      </c>
      <c r="H558" s="5">
        <f t="shared" si="44"/>
        <v>6.5170599878435403E-2</v>
      </c>
    </row>
    <row r="559" spans="2:8">
      <c r="B559" s="26">
        <v>44592.291666666664</v>
      </c>
      <c r="C559" s="22">
        <v>171.9631</v>
      </c>
      <c r="D559" s="2">
        <f t="shared" si="40"/>
        <v>167.36636796106984</v>
      </c>
      <c r="E559" s="1">
        <f t="shared" si="41"/>
        <v>4.5967320389301562</v>
      </c>
      <c r="F559" s="1">
        <f t="shared" si="42"/>
        <v>4.5967320389301562</v>
      </c>
      <c r="G559" s="1">
        <f t="shared" si="43"/>
        <v>21.129945437726992</v>
      </c>
      <c r="H559" s="5">
        <f t="shared" si="44"/>
        <v>2.6730920987875634E-2</v>
      </c>
    </row>
    <row r="560" spans="2:8">
      <c r="B560" s="26">
        <v>44593.291666666664</v>
      </c>
      <c r="C560" s="22">
        <v>171.79589999999999</v>
      </c>
      <c r="D560" s="2">
        <f t="shared" si="40"/>
        <v>171.87116535922138</v>
      </c>
      <c r="E560" s="1">
        <f t="shared" si="41"/>
        <v>-7.5265359221390327E-2</v>
      </c>
      <c r="F560" s="1">
        <f t="shared" si="42"/>
        <v>7.5265359221390327E-2</v>
      </c>
      <c r="G560" s="1">
        <f t="shared" si="43"/>
        <v>5.6648742987249262E-3</v>
      </c>
      <c r="H560" s="5">
        <f t="shared" si="44"/>
        <v>4.381091703666405E-4</v>
      </c>
    </row>
    <row r="561" spans="2:8">
      <c r="B561" s="26">
        <v>44594.291666666664</v>
      </c>
      <c r="C561" s="22">
        <v>173.006</v>
      </c>
      <c r="D561" s="2">
        <f t="shared" si="40"/>
        <v>171.79740530718439</v>
      </c>
      <c r="E561" s="1">
        <f t="shared" si="41"/>
        <v>1.2085946928156091</v>
      </c>
      <c r="F561" s="1">
        <f t="shared" si="42"/>
        <v>1.2085946928156091</v>
      </c>
      <c r="G561" s="1">
        <f t="shared" si="43"/>
        <v>1.4607011315020564</v>
      </c>
      <c r="H561" s="5">
        <f t="shared" si="44"/>
        <v>6.9858542063027237E-3</v>
      </c>
    </row>
    <row r="562" spans="2:8">
      <c r="B562" s="26">
        <v>44595.291666666664</v>
      </c>
      <c r="C562" s="22">
        <v>170.11340000000001</v>
      </c>
      <c r="D562" s="2">
        <f t="shared" si="40"/>
        <v>172.98182810614369</v>
      </c>
      <c r="E562" s="1">
        <f t="shared" si="41"/>
        <v>-2.868428106143682</v>
      </c>
      <c r="F562" s="1">
        <f t="shared" si="42"/>
        <v>2.868428106143682</v>
      </c>
      <c r="G562" s="1">
        <f t="shared" si="43"/>
        <v>8.22787980011503</v>
      </c>
      <c r="H562" s="5">
        <f t="shared" si="44"/>
        <v>1.686185865513053E-2</v>
      </c>
    </row>
    <row r="563" spans="2:8">
      <c r="B563" s="26">
        <v>44596.291666666664</v>
      </c>
      <c r="C563" s="22">
        <v>169.8278</v>
      </c>
      <c r="D563" s="2">
        <f t="shared" si="40"/>
        <v>170.1707685621229</v>
      </c>
      <c r="E563" s="1">
        <f t="shared" si="41"/>
        <v>-0.3429685621229055</v>
      </c>
      <c r="F563" s="1">
        <f t="shared" si="42"/>
        <v>0.3429685621229055</v>
      </c>
      <c r="G563" s="1">
        <f t="shared" si="43"/>
        <v>0.11762743460465329</v>
      </c>
      <c r="H563" s="5">
        <f t="shared" si="44"/>
        <v>2.0195077727139226E-3</v>
      </c>
    </row>
    <row r="564" spans="2:8">
      <c r="B564" s="26">
        <v>44599.291666666664</v>
      </c>
      <c r="C564" s="22">
        <v>169.1086</v>
      </c>
      <c r="D564" s="2">
        <f t="shared" si="40"/>
        <v>169.83465937124245</v>
      </c>
      <c r="E564" s="1">
        <f t="shared" si="41"/>
        <v>-0.72605937124245656</v>
      </c>
      <c r="F564" s="1">
        <f t="shared" si="42"/>
        <v>0.72605937124245656</v>
      </c>
      <c r="G564" s="1">
        <f t="shared" si="43"/>
        <v>0.52716221056899137</v>
      </c>
      <c r="H564" s="5">
        <f t="shared" si="44"/>
        <v>4.2934503108798521E-3</v>
      </c>
    </row>
    <row r="565" spans="2:8">
      <c r="B565" s="26">
        <v>44600.291666666664</v>
      </c>
      <c r="C565" s="22">
        <v>172.23150000000001</v>
      </c>
      <c r="D565" s="2">
        <f t="shared" si="40"/>
        <v>169.12312118742486</v>
      </c>
      <c r="E565" s="1">
        <f t="shared" si="41"/>
        <v>3.1083788125751539</v>
      </c>
      <c r="F565" s="1">
        <f t="shared" si="42"/>
        <v>3.1083788125751539</v>
      </c>
      <c r="G565" s="1">
        <f t="shared" si="43"/>
        <v>9.6620188424661233</v>
      </c>
      <c r="H565" s="5">
        <f t="shared" si="44"/>
        <v>1.8047678923862092E-2</v>
      </c>
    </row>
    <row r="566" spans="2:8">
      <c r="B566" s="26">
        <v>44601.291666666664</v>
      </c>
      <c r="C566" s="22">
        <v>173.65989999999999</v>
      </c>
      <c r="D566" s="2">
        <f t="shared" si="40"/>
        <v>172.16933242374853</v>
      </c>
      <c r="E566" s="1">
        <f t="shared" si="41"/>
        <v>1.4905675762514647</v>
      </c>
      <c r="F566" s="1">
        <f t="shared" si="42"/>
        <v>1.4905675762514647</v>
      </c>
      <c r="G566" s="1">
        <f t="shared" si="43"/>
        <v>2.221791699372166</v>
      </c>
      <c r="H566" s="5">
        <f t="shared" si="44"/>
        <v>8.5832571379545006E-3</v>
      </c>
    </row>
    <row r="567" spans="2:8">
      <c r="B567" s="26">
        <v>44602.291666666664</v>
      </c>
      <c r="C567" s="22">
        <v>169.56180000000001</v>
      </c>
      <c r="D567" s="2">
        <f t="shared" si="40"/>
        <v>173.63008864847498</v>
      </c>
      <c r="E567" s="1">
        <f t="shared" si="41"/>
        <v>-4.0682886484749758</v>
      </c>
      <c r="F567" s="1">
        <f t="shared" si="42"/>
        <v>4.0682886484749758</v>
      </c>
      <c r="G567" s="1">
        <f t="shared" si="43"/>
        <v>16.550972527310346</v>
      </c>
      <c r="H567" s="5">
        <f t="shared" si="44"/>
        <v>2.399295506697249E-2</v>
      </c>
    </row>
    <row r="568" spans="2:8">
      <c r="B568" s="26">
        <v>44603.291666666664</v>
      </c>
      <c r="C568" s="22">
        <v>166.1335</v>
      </c>
      <c r="D568" s="2">
        <f t="shared" si="40"/>
        <v>169.64316577296952</v>
      </c>
      <c r="E568" s="1">
        <f t="shared" si="41"/>
        <v>-3.5096657729695266</v>
      </c>
      <c r="F568" s="1">
        <f t="shared" si="42"/>
        <v>3.5096657729695266</v>
      </c>
      <c r="G568" s="1">
        <f t="shared" si="43"/>
        <v>12.317753837953784</v>
      </c>
      <c r="H568" s="5">
        <f t="shared" si="44"/>
        <v>2.1125575353372599E-2</v>
      </c>
    </row>
    <row r="569" spans="2:8">
      <c r="B569" s="26">
        <v>44606.291666666664</v>
      </c>
      <c r="C569" s="22">
        <v>166.3699</v>
      </c>
      <c r="D569" s="2">
        <f t="shared" si="40"/>
        <v>166.20369331545936</v>
      </c>
      <c r="E569" s="1">
        <f t="shared" si="41"/>
        <v>0.16620668454064003</v>
      </c>
      <c r="F569" s="1">
        <f t="shared" si="42"/>
        <v>0.16620668454064003</v>
      </c>
      <c r="G569" s="1">
        <f t="shared" si="43"/>
        <v>2.7624661985991828E-2</v>
      </c>
      <c r="H569" s="5">
        <f t="shared" si="44"/>
        <v>9.9901896040473681E-4</v>
      </c>
    </row>
    <row r="570" spans="2:8">
      <c r="B570" s="26">
        <v>44607.291666666664</v>
      </c>
      <c r="C570" s="22">
        <v>170.2218</v>
      </c>
      <c r="D570" s="2">
        <f t="shared" si="40"/>
        <v>166.36657586630918</v>
      </c>
      <c r="E570" s="1">
        <f t="shared" si="41"/>
        <v>3.8552241336908253</v>
      </c>
      <c r="F570" s="1">
        <f t="shared" si="42"/>
        <v>3.8552241336908253</v>
      </c>
      <c r="G570" s="1">
        <f t="shared" si="43"/>
        <v>14.862753120992174</v>
      </c>
      <c r="H570" s="5">
        <f t="shared" si="44"/>
        <v>2.2648239730109921E-2</v>
      </c>
    </row>
    <row r="571" spans="2:8">
      <c r="B571" s="26">
        <v>44608.291666666664</v>
      </c>
      <c r="C571" s="22">
        <v>169.9854</v>
      </c>
      <c r="D571" s="2">
        <f t="shared" si="40"/>
        <v>170.14469551732617</v>
      </c>
      <c r="E571" s="1">
        <f t="shared" si="41"/>
        <v>-0.15929551732617142</v>
      </c>
      <c r="F571" s="1">
        <f t="shared" si="42"/>
        <v>0.15929551732617142</v>
      </c>
      <c r="G571" s="1">
        <f t="shared" si="43"/>
        <v>2.5375061840212581E-2</v>
      </c>
      <c r="H571" s="5">
        <f t="shared" si="44"/>
        <v>9.3711293632377495E-4</v>
      </c>
    </row>
    <row r="572" spans="2:8">
      <c r="B572" s="26">
        <v>44609.291666666664</v>
      </c>
      <c r="C572" s="22">
        <v>166.3699</v>
      </c>
      <c r="D572" s="2">
        <f t="shared" si="40"/>
        <v>169.98858591034653</v>
      </c>
      <c r="E572" s="1">
        <f t="shared" si="41"/>
        <v>-3.6186859103465281</v>
      </c>
      <c r="F572" s="1">
        <f t="shared" si="42"/>
        <v>3.6186859103465281</v>
      </c>
      <c r="G572" s="1">
        <f t="shared" si="43"/>
        <v>13.09488771774048</v>
      </c>
      <c r="H572" s="5">
        <f t="shared" si="44"/>
        <v>2.1750845016715932E-2</v>
      </c>
    </row>
    <row r="573" spans="2:8">
      <c r="B573" s="26">
        <v>44610.291666666664</v>
      </c>
      <c r="C573" s="22">
        <v>164.8134</v>
      </c>
      <c r="D573" s="2">
        <f t="shared" si="40"/>
        <v>166.44227371820691</v>
      </c>
      <c r="E573" s="1">
        <f t="shared" si="41"/>
        <v>-1.6288737182069042</v>
      </c>
      <c r="F573" s="1">
        <f t="shared" si="42"/>
        <v>1.6288737182069042</v>
      </c>
      <c r="G573" s="1">
        <f t="shared" si="43"/>
        <v>2.6532295898651852</v>
      </c>
      <c r="H573" s="5">
        <f t="shared" si="44"/>
        <v>9.8831388601103073E-3</v>
      </c>
    </row>
    <row r="574" spans="2:8">
      <c r="B574" s="26">
        <v>44614.291666666664</v>
      </c>
      <c r="C574" s="22">
        <v>161.8777</v>
      </c>
      <c r="D574" s="2">
        <f t="shared" si="40"/>
        <v>164.84597747436413</v>
      </c>
      <c r="E574" s="1">
        <f t="shared" si="41"/>
        <v>-2.9682774743641289</v>
      </c>
      <c r="F574" s="1">
        <f t="shared" si="42"/>
        <v>2.9682774743641289</v>
      </c>
      <c r="G574" s="1">
        <f t="shared" si="43"/>
        <v>8.8106711648174922</v>
      </c>
      <c r="H574" s="5">
        <f t="shared" si="44"/>
        <v>1.8336543417432599E-2</v>
      </c>
    </row>
    <row r="575" spans="2:8">
      <c r="B575" s="26">
        <v>44615.291666666664</v>
      </c>
      <c r="C575" s="22">
        <v>157.6908</v>
      </c>
      <c r="D575" s="2">
        <f t="shared" si="40"/>
        <v>161.93706554948727</v>
      </c>
      <c r="E575" s="1">
        <f t="shared" si="41"/>
        <v>-4.2462655494872763</v>
      </c>
      <c r="F575" s="1">
        <f t="shared" si="42"/>
        <v>4.2462655494872763</v>
      </c>
      <c r="G575" s="1">
        <f t="shared" si="43"/>
        <v>18.03077111676248</v>
      </c>
      <c r="H575" s="5">
        <f t="shared" si="44"/>
        <v>2.6927795086886974E-2</v>
      </c>
    </row>
    <row r="576" spans="2:8">
      <c r="B576" s="26">
        <v>44616.291666666664</v>
      </c>
      <c r="C576" s="22">
        <v>160.3212</v>
      </c>
      <c r="D576" s="2">
        <f t="shared" si="40"/>
        <v>157.77572531098974</v>
      </c>
      <c r="E576" s="1">
        <f t="shared" si="41"/>
        <v>2.5454746890102626</v>
      </c>
      <c r="F576" s="1">
        <f t="shared" si="42"/>
        <v>2.5454746890102626</v>
      </c>
      <c r="G576" s="1">
        <f t="shared" si="43"/>
        <v>6.4794413923918937</v>
      </c>
      <c r="H576" s="5">
        <f t="shared" si="44"/>
        <v>1.5877343040161019E-2</v>
      </c>
    </row>
    <row r="577" spans="2:8">
      <c r="B577" s="26">
        <v>44617.291666666664</v>
      </c>
      <c r="C577" s="22">
        <v>162.3998</v>
      </c>
      <c r="D577" s="2">
        <f t="shared" si="40"/>
        <v>160.27029050621979</v>
      </c>
      <c r="E577" s="1">
        <f t="shared" si="41"/>
        <v>2.1295094937802048</v>
      </c>
      <c r="F577" s="1">
        <f t="shared" si="42"/>
        <v>2.1295094937802048</v>
      </c>
      <c r="G577" s="1">
        <f t="shared" si="43"/>
        <v>4.534810684100024</v>
      </c>
      <c r="H577" s="5">
        <f t="shared" si="44"/>
        <v>1.311275933702015E-2</v>
      </c>
    </row>
    <row r="578" spans="2:8">
      <c r="B578" s="26">
        <v>44620.291666666664</v>
      </c>
      <c r="C578" s="22">
        <v>162.66579999999999</v>
      </c>
      <c r="D578" s="2">
        <f t="shared" si="40"/>
        <v>162.3572098101244</v>
      </c>
      <c r="E578" s="1">
        <f t="shared" si="41"/>
        <v>0.30859018987558784</v>
      </c>
      <c r="F578" s="1">
        <f t="shared" si="42"/>
        <v>0.30859018987558784</v>
      </c>
      <c r="G578" s="1">
        <f t="shared" si="43"/>
        <v>9.5227905287451356E-2</v>
      </c>
      <c r="H578" s="5">
        <f t="shared" si="44"/>
        <v>1.8970809467975928E-3</v>
      </c>
    </row>
    <row r="579" spans="2:8">
      <c r="B579" s="26">
        <v>44621.291666666664</v>
      </c>
      <c r="C579" s="22">
        <v>160.77430000000001</v>
      </c>
      <c r="D579" s="2">
        <f t="shared" si="40"/>
        <v>162.65962819620248</v>
      </c>
      <c r="E579" s="1">
        <f t="shared" si="41"/>
        <v>-1.8853281962024653</v>
      </c>
      <c r="F579" s="1">
        <f t="shared" si="42"/>
        <v>1.8853281962024653</v>
      </c>
      <c r="G579" s="1">
        <f t="shared" si="43"/>
        <v>3.5544624073960414</v>
      </c>
      <c r="H579" s="5">
        <f t="shared" si="44"/>
        <v>1.172655204347004E-2</v>
      </c>
    </row>
    <row r="580" spans="2:8">
      <c r="B580" s="26">
        <v>44622.291666666664</v>
      </c>
      <c r="C580" s="22">
        <v>164.08439999999999</v>
      </c>
      <c r="D580" s="2">
        <f t="shared" ref="D580:D643" si="45">alpha*C579+(1-alpha)*D579</f>
        <v>160.81200656392406</v>
      </c>
      <c r="E580" s="1">
        <f t="shared" ref="E580:E643" si="46">C580-D580</f>
        <v>3.2723934360759301</v>
      </c>
      <c r="F580" s="1">
        <f t="shared" ref="F580:F643" si="47">ABS(E580)</f>
        <v>3.2723934360759301</v>
      </c>
      <c r="G580" s="1">
        <f t="shared" ref="G580:G643" si="48">E580^2</f>
        <v>10.708558800472833</v>
      </c>
      <c r="H580" s="5">
        <f t="shared" ref="H580:H643" si="49">F580/C580</f>
        <v>1.9943354981192183E-2</v>
      </c>
    </row>
    <row r="581" spans="2:8">
      <c r="B581" s="26">
        <v>44623.291666666664</v>
      </c>
      <c r="C581" s="22">
        <v>163.7593</v>
      </c>
      <c r="D581" s="2">
        <f t="shared" si="45"/>
        <v>164.01895213127847</v>
      </c>
      <c r="E581" s="1">
        <f t="shared" si="46"/>
        <v>-0.25965213127847164</v>
      </c>
      <c r="F581" s="1">
        <f t="shared" si="47"/>
        <v>0.25965213127847164</v>
      </c>
      <c r="G581" s="1">
        <f t="shared" si="48"/>
        <v>6.7419229277452669E-2</v>
      </c>
      <c r="H581" s="5">
        <f t="shared" si="49"/>
        <v>1.5855718196064079E-3</v>
      </c>
    </row>
    <row r="582" spans="2:8">
      <c r="B582" s="26">
        <v>44624.291666666664</v>
      </c>
      <c r="C582" s="22">
        <v>160.7448</v>
      </c>
      <c r="D582" s="2">
        <f t="shared" si="45"/>
        <v>163.76449304262559</v>
      </c>
      <c r="E582" s="1">
        <f t="shared" si="46"/>
        <v>-3.0196930426255904</v>
      </c>
      <c r="F582" s="1">
        <f t="shared" si="47"/>
        <v>3.0196930426255904</v>
      </c>
      <c r="G582" s="1">
        <f t="shared" si="48"/>
        <v>9.1185460716813953</v>
      </c>
      <c r="H582" s="5">
        <f t="shared" si="49"/>
        <v>1.8785634388332254E-2</v>
      </c>
    </row>
    <row r="583" spans="2:8">
      <c r="B583" s="26">
        <v>44627.291666666664</v>
      </c>
      <c r="C583" s="22">
        <v>156.9323</v>
      </c>
      <c r="D583" s="2">
        <f t="shared" si="45"/>
        <v>160.80519386085251</v>
      </c>
      <c r="E583" s="1">
        <f t="shared" si="46"/>
        <v>-3.8728938608525141</v>
      </c>
      <c r="F583" s="1">
        <f t="shared" si="47"/>
        <v>3.8728938608525141</v>
      </c>
      <c r="G583" s="1">
        <f t="shared" si="48"/>
        <v>14.999306857429092</v>
      </c>
      <c r="H583" s="5">
        <f t="shared" si="49"/>
        <v>2.4678755494264178E-2</v>
      </c>
    </row>
    <row r="584" spans="2:8">
      <c r="B584" s="26">
        <v>44628.291666666664</v>
      </c>
      <c r="C584" s="22">
        <v>155.09989999999999</v>
      </c>
      <c r="D584" s="2">
        <f t="shared" si="45"/>
        <v>157.00975787721706</v>
      </c>
      <c r="E584" s="1">
        <f t="shared" si="46"/>
        <v>-1.909857877217064</v>
      </c>
      <c r="F584" s="1">
        <f t="shared" si="47"/>
        <v>1.909857877217064</v>
      </c>
      <c r="G584" s="1">
        <f t="shared" si="48"/>
        <v>3.6475571111680698</v>
      </c>
      <c r="H584" s="5">
        <f t="shared" si="49"/>
        <v>1.2313727328109586E-2</v>
      </c>
    </row>
    <row r="585" spans="2:8">
      <c r="B585" s="26">
        <v>44629.291666666664</v>
      </c>
      <c r="C585" s="22">
        <v>160.52799999999999</v>
      </c>
      <c r="D585" s="2">
        <f t="shared" si="45"/>
        <v>155.13809715754434</v>
      </c>
      <c r="E585" s="1">
        <f t="shared" si="46"/>
        <v>5.3899028424556548</v>
      </c>
      <c r="F585" s="1">
        <f t="shared" si="47"/>
        <v>5.3899028424556548</v>
      </c>
      <c r="G585" s="1">
        <f t="shared" si="48"/>
        <v>29.051052651111547</v>
      </c>
      <c r="H585" s="5">
        <f t="shared" si="49"/>
        <v>3.3576091662860408E-2</v>
      </c>
    </row>
    <row r="586" spans="2:8">
      <c r="B586" s="26">
        <v>44630.291666666664</v>
      </c>
      <c r="C586" s="22">
        <v>156.16390000000001</v>
      </c>
      <c r="D586" s="2">
        <f t="shared" si="45"/>
        <v>160.42020194315086</v>
      </c>
      <c r="E586" s="1">
        <f t="shared" si="46"/>
        <v>-4.2563019431508451</v>
      </c>
      <c r="F586" s="1">
        <f t="shared" si="47"/>
        <v>4.2563019431508451</v>
      </c>
      <c r="G586" s="1">
        <f t="shared" si="48"/>
        <v>18.116106231269661</v>
      </c>
      <c r="H586" s="5">
        <f t="shared" si="49"/>
        <v>2.7255351224904377E-2</v>
      </c>
    </row>
    <row r="587" spans="2:8">
      <c r="B587" s="26">
        <v>44631.291666666664</v>
      </c>
      <c r="C587" s="22">
        <v>152.43020000000001</v>
      </c>
      <c r="D587" s="2">
        <f t="shared" si="45"/>
        <v>156.24902603886304</v>
      </c>
      <c r="E587" s="1">
        <f t="shared" si="46"/>
        <v>-3.8188260388630226</v>
      </c>
      <c r="F587" s="1">
        <f t="shared" si="47"/>
        <v>3.8188260388630226</v>
      </c>
      <c r="G587" s="1">
        <f t="shared" si="48"/>
        <v>14.583432315098245</v>
      </c>
      <c r="H587" s="5">
        <f t="shared" si="49"/>
        <v>2.5052949080057774E-2</v>
      </c>
    </row>
    <row r="588" spans="2:8">
      <c r="B588" s="26">
        <v>44634.291666666664</v>
      </c>
      <c r="C588" s="22">
        <v>148.38130000000001</v>
      </c>
      <c r="D588" s="2">
        <f t="shared" si="45"/>
        <v>152.50657652077726</v>
      </c>
      <c r="E588" s="1">
        <f t="shared" si="46"/>
        <v>-4.1252765207772484</v>
      </c>
      <c r="F588" s="1">
        <f t="shared" si="47"/>
        <v>4.1252765207772484</v>
      </c>
      <c r="G588" s="1">
        <f t="shared" si="48"/>
        <v>17.017906372876041</v>
      </c>
      <c r="H588" s="5">
        <f t="shared" si="49"/>
        <v>2.7801862638871935E-2</v>
      </c>
    </row>
    <row r="589" spans="2:8">
      <c r="B589" s="26">
        <v>44635.291666666664</v>
      </c>
      <c r="C589" s="22">
        <v>152.78479999999999</v>
      </c>
      <c r="D589" s="2">
        <f t="shared" si="45"/>
        <v>148.46380553041556</v>
      </c>
      <c r="E589" s="1">
        <f t="shared" si="46"/>
        <v>4.3209944695844342</v>
      </c>
      <c r="F589" s="1">
        <f t="shared" si="47"/>
        <v>4.3209944695844342</v>
      </c>
      <c r="G589" s="1">
        <f t="shared" si="48"/>
        <v>18.670993206179265</v>
      </c>
      <c r="H589" s="5">
        <f t="shared" si="49"/>
        <v>2.82815729678897E-2</v>
      </c>
    </row>
    <row r="590" spans="2:8">
      <c r="B590" s="26">
        <v>44636.291666666664</v>
      </c>
      <c r="C590" s="22">
        <v>157.21799999999999</v>
      </c>
      <c r="D590" s="2">
        <f t="shared" si="45"/>
        <v>152.6983801106083</v>
      </c>
      <c r="E590" s="1">
        <f t="shared" si="46"/>
        <v>4.5196198893916915</v>
      </c>
      <c r="F590" s="1">
        <f t="shared" si="47"/>
        <v>4.5196198893916915</v>
      </c>
      <c r="G590" s="1">
        <f t="shared" si="48"/>
        <v>20.426963944584966</v>
      </c>
      <c r="H590" s="5">
        <f t="shared" si="49"/>
        <v>2.8747470960015339E-2</v>
      </c>
    </row>
    <row r="591" spans="2:8">
      <c r="B591" s="26">
        <v>44637.291666666664</v>
      </c>
      <c r="C591" s="22">
        <v>158.23269999999999</v>
      </c>
      <c r="D591" s="2">
        <f t="shared" si="45"/>
        <v>157.12760760221215</v>
      </c>
      <c r="E591" s="1">
        <f t="shared" si="46"/>
        <v>1.1050923977878426</v>
      </c>
      <c r="F591" s="1">
        <f t="shared" si="47"/>
        <v>1.1050923977878426</v>
      </c>
      <c r="G591" s="1">
        <f t="shared" si="48"/>
        <v>1.2212292076484834</v>
      </c>
      <c r="H591" s="5">
        <f t="shared" si="49"/>
        <v>6.9839697975692932E-3</v>
      </c>
    </row>
    <row r="592" spans="2:8">
      <c r="B592" s="26">
        <v>44638.291666666664</v>
      </c>
      <c r="C592" s="22">
        <v>161.5427</v>
      </c>
      <c r="D592" s="2">
        <f t="shared" si="45"/>
        <v>158.21059815204421</v>
      </c>
      <c r="E592" s="1">
        <f t="shared" si="46"/>
        <v>3.3321018479557836</v>
      </c>
      <c r="F592" s="1">
        <f t="shared" si="47"/>
        <v>3.3321018479557836</v>
      </c>
      <c r="G592" s="1">
        <f t="shared" si="48"/>
        <v>11.102902725150347</v>
      </c>
      <c r="H592" s="5">
        <f t="shared" si="49"/>
        <v>2.0626755947224996E-2</v>
      </c>
    </row>
    <row r="593" spans="2:8">
      <c r="B593" s="26">
        <v>44641.291666666664</v>
      </c>
      <c r="C593" s="22">
        <v>162.922</v>
      </c>
      <c r="D593" s="2">
        <f t="shared" si="45"/>
        <v>161.47605796304089</v>
      </c>
      <c r="E593" s="1">
        <f t="shared" si="46"/>
        <v>1.4459420369591101</v>
      </c>
      <c r="F593" s="1">
        <f t="shared" si="47"/>
        <v>1.4459420369591101</v>
      </c>
      <c r="G593" s="1">
        <f t="shared" si="48"/>
        <v>2.0907483742454605</v>
      </c>
      <c r="H593" s="5">
        <f t="shared" si="49"/>
        <v>8.875057002486527E-3</v>
      </c>
    </row>
    <row r="594" spans="2:8">
      <c r="B594" s="26">
        <v>44642.291666666664</v>
      </c>
      <c r="C594" s="22">
        <v>166.3108</v>
      </c>
      <c r="D594" s="2">
        <f t="shared" si="45"/>
        <v>162.89308115926082</v>
      </c>
      <c r="E594" s="1">
        <f t="shared" si="46"/>
        <v>3.4177188407391839</v>
      </c>
      <c r="F594" s="1">
        <f t="shared" si="47"/>
        <v>3.4177188407391839</v>
      </c>
      <c r="G594" s="1">
        <f t="shared" si="48"/>
        <v>11.680802074343591</v>
      </c>
      <c r="H594" s="5">
        <f t="shared" si="49"/>
        <v>2.0550191813996348E-2</v>
      </c>
    </row>
    <row r="595" spans="2:8">
      <c r="B595" s="26">
        <v>44643.291666666664</v>
      </c>
      <c r="C595" s="22">
        <v>167.68010000000001</v>
      </c>
      <c r="D595" s="2">
        <f t="shared" si="45"/>
        <v>166.2424456231852</v>
      </c>
      <c r="E595" s="1">
        <f t="shared" si="46"/>
        <v>1.4376543768148053</v>
      </c>
      <c r="F595" s="1">
        <f t="shared" si="47"/>
        <v>1.4376543768148053</v>
      </c>
      <c r="G595" s="1">
        <f t="shared" si="48"/>
        <v>2.0668501071747665</v>
      </c>
      <c r="H595" s="5">
        <f t="shared" si="49"/>
        <v>8.5737924584658835E-3</v>
      </c>
    </row>
    <row r="596" spans="2:8">
      <c r="B596" s="26">
        <v>44644.291666666664</v>
      </c>
      <c r="C596" s="22">
        <v>171.4828</v>
      </c>
      <c r="D596" s="2">
        <f t="shared" si="45"/>
        <v>167.65134691246371</v>
      </c>
      <c r="E596" s="1">
        <f t="shared" si="46"/>
        <v>3.8314530875362891</v>
      </c>
      <c r="F596" s="1">
        <f t="shared" si="47"/>
        <v>3.8314530875362891</v>
      </c>
      <c r="G596" s="1">
        <f t="shared" si="48"/>
        <v>14.680032761991363</v>
      </c>
      <c r="H596" s="5">
        <f t="shared" si="49"/>
        <v>2.234307515118886E-2</v>
      </c>
    </row>
    <row r="597" spans="2:8">
      <c r="B597" s="26">
        <v>44645.291666666664</v>
      </c>
      <c r="C597" s="22">
        <v>172.12309999999999</v>
      </c>
      <c r="D597" s="2">
        <f t="shared" si="45"/>
        <v>171.40617093824929</v>
      </c>
      <c r="E597" s="1">
        <f t="shared" si="46"/>
        <v>0.71692906175070448</v>
      </c>
      <c r="F597" s="1">
        <f t="shared" si="47"/>
        <v>0.71692906175070448</v>
      </c>
      <c r="G597" s="1">
        <f t="shared" si="48"/>
        <v>0.51398727958274548</v>
      </c>
      <c r="H597" s="5">
        <f t="shared" si="49"/>
        <v>4.165211187520469E-3</v>
      </c>
    </row>
    <row r="598" spans="2:8">
      <c r="B598" s="26">
        <v>44648.291666666664</v>
      </c>
      <c r="C598" s="22">
        <v>172.99</v>
      </c>
      <c r="D598" s="2">
        <f t="shared" si="45"/>
        <v>172.10876141876497</v>
      </c>
      <c r="E598" s="1">
        <f t="shared" si="46"/>
        <v>0.88123858123503851</v>
      </c>
      <c r="F598" s="1">
        <f t="shared" si="47"/>
        <v>0.88123858123503851</v>
      </c>
      <c r="G598" s="1">
        <f t="shared" si="48"/>
        <v>0.77658143705714355</v>
      </c>
      <c r="H598" s="5">
        <f t="shared" si="49"/>
        <v>5.0941590914794985E-3</v>
      </c>
    </row>
    <row r="599" spans="2:8">
      <c r="B599" s="26">
        <v>44649.291666666664</v>
      </c>
      <c r="C599" s="22">
        <v>176.30009999999999</v>
      </c>
      <c r="D599" s="2">
        <f t="shared" si="45"/>
        <v>172.97237522837531</v>
      </c>
      <c r="E599" s="1">
        <f t="shared" si="46"/>
        <v>3.3277247716246734</v>
      </c>
      <c r="F599" s="1">
        <f t="shared" si="47"/>
        <v>3.3277247716246734</v>
      </c>
      <c r="G599" s="1">
        <f t="shared" si="48"/>
        <v>11.073752155684485</v>
      </c>
      <c r="H599" s="5">
        <f t="shared" si="49"/>
        <v>1.8875342507603081E-2</v>
      </c>
    </row>
    <row r="600" spans="2:8">
      <c r="B600" s="26">
        <v>44650.291666666664</v>
      </c>
      <c r="C600" s="22">
        <v>175.12780000000001</v>
      </c>
      <c r="D600" s="2">
        <f t="shared" si="45"/>
        <v>176.2335455045675</v>
      </c>
      <c r="E600" s="1">
        <f t="shared" si="46"/>
        <v>-1.1057455045674942</v>
      </c>
      <c r="F600" s="1">
        <f t="shared" si="47"/>
        <v>1.1057455045674942</v>
      </c>
      <c r="G600" s="1">
        <f t="shared" si="48"/>
        <v>1.2226731208712223</v>
      </c>
      <c r="H600" s="5">
        <f t="shared" si="49"/>
        <v>6.3139347640265801E-3</v>
      </c>
    </row>
    <row r="601" spans="2:8">
      <c r="B601" s="26">
        <v>44651.291666666664</v>
      </c>
      <c r="C601" s="22">
        <v>172.0147</v>
      </c>
      <c r="D601" s="2">
        <f t="shared" si="45"/>
        <v>175.14991491009135</v>
      </c>
      <c r="E601" s="1">
        <f t="shared" si="46"/>
        <v>-3.1352149100913493</v>
      </c>
      <c r="F601" s="1">
        <f t="shared" si="47"/>
        <v>3.1352149100913493</v>
      </c>
      <c r="G601" s="1">
        <f t="shared" si="48"/>
        <v>9.8295725324591086</v>
      </c>
      <c r="H601" s="5">
        <f t="shared" si="49"/>
        <v>1.822643593885493E-2</v>
      </c>
    </row>
    <row r="602" spans="2:8">
      <c r="B602" s="26">
        <v>44652.291666666664</v>
      </c>
      <c r="C602" s="22">
        <v>171.7192</v>
      </c>
      <c r="D602" s="2">
        <f t="shared" si="45"/>
        <v>172.07740429820183</v>
      </c>
      <c r="E602" s="1">
        <f t="shared" si="46"/>
        <v>-0.35820429820182653</v>
      </c>
      <c r="F602" s="1">
        <f t="shared" si="47"/>
        <v>0.35820429820182653</v>
      </c>
      <c r="G602" s="1">
        <f t="shared" si="48"/>
        <v>0.12831031925026307</v>
      </c>
      <c r="H602" s="5">
        <f t="shared" si="49"/>
        <v>2.0859886267920332E-3</v>
      </c>
    </row>
    <row r="603" spans="2:8">
      <c r="B603" s="26">
        <v>44655.291666666664</v>
      </c>
      <c r="C603" s="22">
        <v>175.7878</v>
      </c>
      <c r="D603" s="2">
        <f t="shared" si="45"/>
        <v>171.72636408596404</v>
      </c>
      <c r="E603" s="1">
        <f t="shared" si="46"/>
        <v>4.0614359140359682</v>
      </c>
      <c r="F603" s="1">
        <f t="shared" si="47"/>
        <v>4.0614359140359682</v>
      </c>
      <c r="G603" s="1">
        <f t="shared" si="48"/>
        <v>16.49526168382118</v>
      </c>
      <c r="H603" s="5">
        <f t="shared" si="49"/>
        <v>2.3104196730580666E-2</v>
      </c>
    </row>
    <row r="604" spans="2:8">
      <c r="B604" s="26">
        <v>44656.291666666664</v>
      </c>
      <c r="C604" s="22">
        <v>172.458</v>
      </c>
      <c r="D604" s="2">
        <f t="shared" si="45"/>
        <v>175.70657128171928</v>
      </c>
      <c r="E604" s="1">
        <f t="shared" si="46"/>
        <v>-3.2485712817192791</v>
      </c>
      <c r="F604" s="1">
        <f t="shared" si="47"/>
        <v>3.2485712817192791</v>
      </c>
      <c r="G604" s="1">
        <f t="shared" si="48"/>
        <v>10.553215372411239</v>
      </c>
      <c r="H604" s="5">
        <f t="shared" si="49"/>
        <v>1.8836883657002163E-2</v>
      </c>
    </row>
    <row r="605" spans="2:8">
      <c r="B605" s="26">
        <v>44657.291666666664</v>
      </c>
      <c r="C605" s="22">
        <v>169.27610000000001</v>
      </c>
      <c r="D605" s="2">
        <f t="shared" si="45"/>
        <v>172.52297142563438</v>
      </c>
      <c r="E605" s="1">
        <f t="shared" si="46"/>
        <v>-3.2468714256343674</v>
      </c>
      <c r="F605" s="1">
        <f t="shared" si="47"/>
        <v>3.2468714256343674</v>
      </c>
      <c r="G605" s="1">
        <f t="shared" si="48"/>
        <v>10.542174054600949</v>
      </c>
      <c r="H605" s="5">
        <f t="shared" si="49"/>
        <v>1.918092055307493E-2</v>
      </c>
    </row>
    <row r="606" spans="2:8">
      <c r="B606" s="26">
        <v>44658.291666666664</v>
      </c>
      <c r="C606" s="22">
        <v>169.5814</v>
      </c>
      <c r="D606" s="2">
        <f t="shared" si="45"/>
        <v>169.34103742851269</v>
      </c>
      <c r="E606" s="1">
        <f t="shared" si="46"/>
        <v>0.24036257148731011</v>
      </c>
      <c r="F606" s="1">
        <f t="shared" si="47"/>
        <v>0.24036257148731011</v>
      </c>
      <c r="G606" s="1">
        <f t="shared" si="48"/>
        <v>5.7774165771992264E-2</v>
      </c>
      <c r="H606" s="5">
        <f t="shared" si="49"/>
        <v>1.4173875878328054E-3</v>
      </c>
    </row>
    <row r="607" spans="2:8">
      <c r="B607" s="26">
        <v>44659.291666666664</v>
      </c>
      <c r="C607" s="22">
        <v>167.56190000000001</v>
      </c>
      <c r="D607" s="2">
        <f t="shared" si="45"/>
        <v>169.57659274857025</v>
      </c>
      <c r="E607" s="1">
        <f t="shared" si="46"/>
        <v>-2.0146927485702406</v>
      </c>
      <c r="F607" s="1">
        <f t="shared" si="47"/>
        <v>2.0146927485702406</v>
      </c>
      <c r="G607" s="1">
        <f t="shared" si="48"/>
        <v>4.0589868711415109</v>
      </c>
      <c r="H607" s="5">
        <f t="shared" si="49"/>
        <v>1.2023573071027725E-2</v>
      </c>
    </row>
    <row r="608" spans="2:8">
      <c r="B608" s="26">
        <v>44662.291666666664</v>
      </c>
      <c r="C608" s="22">
        <v>163.28639999999999</v>
      </c>
      <c r="D608" s="2">
        <f t="shared" si="45"/>
        <v>167.60219385497143</v>
      </c>
      <c r="E608" s="1">
        <f t="shared" si="46"/>
        <v>-4.3157938549714459</v>
      </c>
      <c r="F608" s="1">
        <f t="shared" si="47"/>
        <v>4.3157938549714459</v>
      </c>
      <c r="G608" s="1">
        <f t="shared" si="48"/>
        <v>18.626076598609295</v>
      </c>
      <c r="H608" s="5">
        <f t="shared" si="49"/>
        <v>2.6430822499433182E-2</v>
      </c>
    </row>
    <row r="609" spans="2:8">
      <c r="B609" s="26">
        <v>44663.291666666664</v>
      </c>
      <c r="C609" s="22">
        <v>165.16800000000001</v>
      </c>
      <c r="D609" s="2">
        <f t="shared" si="45"/>
        <v>163.37271587709941</v>
      </c>
      <c r="E609" s="1">
        <f t="shared" si="46"/>
        <v>1.7952841229005969</v>
      </c>
      <c r="F609" s="1">
        <f t="shared" si="47"/>
        <v>1.7952841229005969</v>
      </c>
      <c r="G609" s="1">
        <f t="shared" si="48"/>
        <v>3.2230450819389658</v>
      </c>
      <c r="H609" s="5">
        <f t="shared" si="49"/>
        <v>1.0869442766762308E-2</v>
      </c>
    </row>
    <row r="610" spans="2:8">
      <c r="B610" s="26">
        <v>44664.291666666664</v>
      </c>
      <c r="C610" s="22">
        <v>167.8673</v>
      </c>
      <c r="D610" s="2">
        <f t="shared" si="45"/>
        <v>165.132094317542</v>
      </c>
      <c r="E610" s="1">
        <f t="shared" si="46"/>
        <v>2.7352056824580018</v>
      </c>
      <c r="F610" s="1">
        <f t="shared" si="47"/>
        <v>2.7352056824580018</v>
      </c>
      <c r="G610" s="1">
        <f t="shared" si="48"/>
        <v>7.4813501253505432</v>
      </c>
      <c r="H610" s="5">
        <f t="shared" si="49"/>
        <v>1.6293856411927765E-2</v>
      </c>
    </row>
    <row r="611" spans="2:8">
      <c r="B611" s="26">
        <v>44665.291666666664</v>
      </c>
      <c r="C611" s="22">
        <v>162.83330000000001</v>
      </c>
      <c r="D611" s="2">
        <f t="shared" si="45"/>
        <v>167.81259588635083</v>
      </c>
      <c r="E611" s="1">
        <f t="shared" si="46"/>
        <v>-4.9792958863508261</v>
      </c>
      <c r="F611" s="1">
        <f t="shared" si="47"/>
        <v>4.9792958863508261</v>
      </c>
      <c r="G611" s="1">
        <f t="shared" si="48"/>
        <v>24.793387523830258</v>
      </c>
      <c r="H611" s="5">
        <f t="shared" si="49"/>
        <v>3.0579100751202768E-2</v>
      </c>
    </row>
    <row r="612" spans="2:8">
      <c r="B612" s="26">
        <v>44669.291666666664</v>
      </c>
      <c r="C612" s="22">
        <v>162.6165</v>
      </c>
      <c r="D612" s="2">
        <f t="shared" si="45"/>
        <v>162.93288591772702</v>
      </c>
      <c r="E612" s="1">
        <f t="shared" si="46"/>
        <v>-0.3163859177270183</v>
      </c>
      <c r="F612" s="1">
        <f t="shared" si="47"/>
        <v>0.3163859177270183</v>
      </c>
      <c r="G612" s="1">
        <f t="shared" si="48"/>
        <v>0.10010004893596759</v>
      </c>
      <c r="H612" s="5">
        <f t="shared" si="49"/>
        <v>1.9455954206800557E-3</v>
      </c>
    </row>
    <row r="613" spans="2:8">
      <c r="B613" s="26">
        <v>44670.291666666664</v>
      </c>
      <c r="C613" s="22">
        <v>164.9119</v>
      </c>
      <c r="D613" s="2">
        <f t="shared" si="45"/>
        <v>162.62282771835456</v>
      </c>
      <c r="E613" s="1">
        <f t="shared" si="46"/>
        <v>2.2890722816454456</v>
      </c>
      <c r="F613" s="1">
        <f t="shared" si="47"/>
        <v>2.2890722816454456</v>
      </c>
      <c r="G613" s="1">
        <f t="shared" si="48"/>
        <v>5.2398519105974861</v>
      </c>
      <c r="H613" s="5">
        <f t="shared" si="49"/>
        <v>1.3880576730032493E-2</v>
      </c>
    </row>
    <row r="614" spans="2:8">
      <c r="B614" s="26">
        <v>44671.291666666664</v>
      </c>
      <c r="C614" s="22">
        <v>164.74440000000001</v>
      </c>
      <c r="D614" s="2">
        <f t="shared" si="45"/>
        <v>164.86611855436709</v>
      </c>
      <c r="E614" s="1">
        <f t="shared" si="46"/>
        <v>-0.12171855436707801</v>
      </c>
      <c r="F614" s="1">
        <f t="shared" si="47"/>
        <v>0.12171855436707801</v>
      </c>
      <c r="G614" s="1">
        <f t="shared" si="48"/>
        <v>1.4815406477211326E-2</v>
      </c>
      <c r="H614" s="5">
        <f t="shared" si="49"/>
        <v>7.3883272734659271E-4</v>
      </c>
    </row>
    <row r="615" spans="2:8">
      <c r="B615" s="26">
        <v>44672.291666666664</v>
      </c>
      <c r="C615" s="22">
        <v>163.94649999999999</v>
      </c>
      <c r="D615" s="2">
        <f t="shared" si="45"/>
        <v>164.74683437108735</v>
      </c>
      <c r="E615" s="1">
        <f t="shared" si="46"/>
        <v>-0.80033437108735939</v>
      </c>
      <c r="F615" s="1">
        <f t="shared" si="47"/>
        <v>0.80033437108735939</v>
      </c>
      <c r="G615" s="1">
        <f t="shared" si="48"/>
        <v>0.64053510554379911</v>
      </c>
      <c r="H615" s="5">
        <f t="shared" si="49"/>
        <v>4.8816801278914737E-3</v>
      </c>
    </row>
    <row r="616" spans="2:8">
      <c r="B616" s="26">
        <v>44673.291666666664</v>
      </c>
      <c r="C616" s="22">
        <v>159.3853</v>
      </c>
      <c r="D616" s="2">
        <f t="shared" si="45"/>
        <v>163.96250668742172</v>
      </c>
      <c r="E616" s="1">
        <f t="shared" si="46"/>
        <v>-4.5772066874217217</v>
      </c>
      <c r="F616" s="1">
        <f t="shared" si="47"/>
        <v>4.5772066874217217</v>
      </c>
      <c r="G616" s="1">
        <f t="shared" si="48"/>
        <v>20.950821059378129</v>
      </c>
      <c r="H616" s="5">
        <f t="shared" si="49"/>
        <v>2.8717872271920443E-2</v>
      </c>
    </row>
    <row r="617" spans="2:8">
      <c r="B617" s="26">
        <v>44676.291666666664</v>
      </c>
      <c r="C617" s="22">
        <v>160.45910000000001</v>
      </c>
      <c r="D617" s="2">
        <f t="shared" si="45"/>
        <v>159.47684413374844</v>
      </c>
      <c r="E617" s="1">
        <f t="shared" si="46"/>
        <v>0.98225586625156325</v>
      </c>
      <c r="F617" s="1">
        <f t="shared" si="47"/>
        <v>0.98225586625156325</v>
      </c>
      <c r="G617" s="1">
        <f t="shared" si="48"/>
        <v>0.96482658678560895</v>
      </c>
      <c r="H617" s="5">
        <f t="shared" si="49"/>
        <v>6.1215341869146917E-3</v>
      </c>
    </row>
    <row r="618" spans="2:8">
      <c r="B618" s="26">
        <v>44677.291666666664</v>
      </c>
      <c r="C618" s="22">
        <v>154.46950000000001</v>
      </c>
      <c r="D618" s="2">
        <f t="shared" si="45"/>
        <v>160.43945488267497</v>
      </c>
      <c r="E618" s="1">
        <f t="shared" si="46"/>
        <v>-5.9699548826749549</v>
      </c>
      <c r="F618" s="1">
        <f t="shared" si="47"/>
        <v>5.9699548826749549</v>
      </c>
      <c r="G618" s="1">
        <f t="shared" si="48"/>
        <v>35.640361301174536</v>
      </c>
      <c r="H618" s="5">
        <f t="shared" si="49"/>
        <v>3.8648114240513204E-2</v>
      </c>
    </row>
    <row r="619" spans="2:8">
      <c r="B619" s="26">
        <v>44678.291666666664</v>
      </c>
      <c r="C619" s="22">
        <v>154.24289999999999</v>
      </c>
      <c r="D619" s="2">
        <f t="shared" si="45"/>
        <v>154.5888990976535</v>
      </c>
      <c r="E619" s="1">
        <f t="shared" si="46"/>
        <v>-0.3459990976535039</v>
      </c>
      <c r="F619" s="1">
        <f t="shared" si="47"/>
        <v>0.3459990976535039</v>
      </c>
      <c r="G619" s="1">
        <f t="shared" si="48"/>
        <v>0.11971537557703893</v>
      </c>
      <c r="H619" s="5">
        <f t="shared" si="49"/>
        <v>2.2432092346130936E-3</v>
      </c>
    </row>
    <row r="620" spans="2:8">
      <c r="B620" s="26">
        <v>44679.291666666664</v>
      </c>
      <c r="C620" s="22">
        <v>161.20779999999999</v>
      </c>
      <c r="D620" s="2">
        <f t="shared" si="45"/>
        <v>154.24981998195307</v>
      </c>
      <c r="E620" s="1">
        <f t="shared" si="46"/>
        <v>6.9579800180469249</v>
      </c>
      <c r="F620" s="1">
        <f t="shared" si="47"/>
        <v>6.9579800180469249</v>
      </c>
      <c r="G620" s="1">
        <f t="shared" si="48"/>
        <v>48.413485931540286</v>
      </c>
      <c r="H620" s="5">
        <f t="shared" si="49"/>
        <v>4.3161559292087141E-2</v>
      </c>
    </row>
    <row r="621" spans="2:8">
      <c r="B621" s="26">
        <v>44680.291666666664</v>
      </c>
      <c r="C621" s="22">
        <v>155.30680000000001</v>
      </c>
      <c r="D621" s="2">
        <f t="shared" si="45"/>
        <v>161.06864039963907</v>
      </c>
      <c r="E621" s="1">
        <f t="shared" si="46"/>
        <v>-5.7618403996390555</v>
      </c>
      <c r="F621" s="1">
        <f t="shared" si="47"/>
        <v>5.7618403996390555</v>
      </c>
      <c r="G621" s="1">
        <f t="shared" si="48"/>
        <v>33.198804790912753</v>
      </c>
      <c r="H621" s="5">
        <f t="shared" si="49"/>
        <v>3.7099730337879958E-2</v>
      </c>
    </row>
    <row r="622" spans="2:8">
      <c r="B622" s="26">
        <v>44683.291666666664</v>
      </c>
      <c r="C622" s="22">
        <v>155.6122</v>
      </c>
      <c r="D622" s="2">
        <f t="shared" si="45"/>
        <v>155.42203680799281</v>
      </c>
      <c r="E622" s="1">
        <f t="shared" si="46"/>
        <v>0.19016319200719067</v>
      </c>
      <c r="F622" s="1">
        <f t="shared" si="47"/>
        <v>0.19016319200719067</v>
      </c>
      <c r="G622" s="1">
        <f t="shared" si="48"/>
        <v>3.6162039594363669E-2</v>
      </c>
      <c r="H622" s="5">
        <f t="shared" si="49"/>
        <v>1.2220326684359625E-3</v>
      </c>
    </row>
    <row r="623" spans="2:8">
      <c r="B623" s="26">
        <v>44684.291666666664</v>
      </c>
      <c r="C623" s="22">
        <v>157.1096</v>
      </c>
      <c r="D623" s="2">
        <f t="shared" si="45"/>
        <v>155.60839673615985</v>
      </c>
      <c r="E623" s="1">
        <f t="shared" si="46"/>
        <v>1.5012032638401536</v>
      </c>
      <c r="F623" s="1">
        <f t="shared" si="47"/>
        <v>1.5012032638401536</v>
      </c>
      <c r="G623" s="1">
        <f t="shared" si="48"/>
        <v>2.2536112393643299</v>
      </c>
      <c r="H623" s="5">
        <f t="shared" si="49"/>
        <v>9.5551338927739211E-3</v>
      </c>
    </row>
    <row r="624" spans="2:8">
      <c r="B624" s="26">
        <v>44685.291666666664</v>
      </c>
      <c r="C624" s="22">
        <v>163.55240000000001</v>
      </c>
      <c r="D624" s="2">
        <f t="shared" si="45"/>
        <v>157.07957593472321</v>
      </c>
      <c r="E624" s="1">
        <f t="shared" si="46"/>
        <v>6.4728240652767965</v>
      </c>
      <c r="F624" s="1">
        <f t="shared" si="47"/>
        <v>6.4728240652767965</v>
      </c>
      <c r="G624" s="1">
        <f t="shared" si="48"/>
        <v>41.897451380026432</v>
      </c>
      <c r="H624" s="5">
        <f t="shared" si="49"/>
        <v>3.9576454183960594E-2</v>
      </c>
    </row>
    <row r="625" spans="2:8">
      <c r="B625" s="26">
        <v>44686.291666666664</v>
      </c>
      <c r="C625" s="22">
        <v>154.43989999999999</v>
      </c>
      <c r="D625" s="2">
        <f t="shared" si="45"/>
        <v>163.42294351869447</v>
      </c>
      <c r="E625" s="1">
        <f t="shared" si="46"/>
        <v>-8.9830435186944726</v>
      </c>
      <c r="F625" s="1">
        <f t="shared" si="47"/>
        <v>8.9830435186944726</v>
      </c>
      <c r="G625" s="1">
        <f t="shared" si="48"/>
        <v>80.695070858758768</v>
      </c>
      <c r="H625" s="5">
        <f t="shared" si="49"/>
        <v>5.8165302610882763E-2</v>
      </c>
    </row>
    <row r="626" spans="2:8">
      <c r="B626" s="26">
        <v>44687.291666666664</v>
      </c>
      <c r="C626" s="22">
        <v>155.16999999999999</v>
      </c>
      <c r="D626" s="2">
        <f t="shared" si="45"/>
        <v>154.6195608703739</v>
      </c>
      <c r="E626" s="1">
        <f t="shared" si="46"/>
        <v>0.55043912962608488</v>
      </c>
      <c r="F626" s="1">
        <f t="shared" si="47"/>
        <v>0.55043912962608488</v>
      </c>
      <c r="G626" s="1">
        <f t="shared" si="48"/>
        <v>0.30298323542352185</v>
      </c>
      <c r="H626" s="5">
        <f t="shared" si="49"/>
        <v>3.5473295716058834E-3</v>
      </c>
    </row>
    <row r="627" spans="2:8">
      <c r="B627" s="26">
        <v>44690.291666666664</v>
      </c>
      <c r="C627" s="22">
        <v>150.02000000000001</v>
      </c>
      <c r="D627" s="2">
        <f t="shared" si="45"/>
        <v>155.15899121740748</v>
      </c>
      <c r="E627" s="1">
        <f t="shared" si="46"/>
        <v>-5.1389912174074652</v>
      </c>
      <c r="F627" s="1">
        <f t="shared" si="47"/>
        <v>5.1389912174074652</v>
      </c>
      <c r="G627" s="1">
        <f t="shared" si="48"/>
        <v>26.409230732591062</v>
      </c>
      <c r="H627" s="5">
        <f t="shared" si="49"/>
        <v>3.4255374066174273E-2</v>
      </c>
    </row>
    <row r="628" spans="2:8">
      <c r="B628" s="26">
        <v>44691.291666666664</v>
      </c>
      <c r="C628" s="22">
        <v>152.43709999999999</v>
      </c>
      <c r="D628" s="2">
        <f t="shared" si="45"/>
        <v>150.12277982434816</v>
      </c>
      <c r="E628" s="1">
        <f t="shared" si="46"/>
        <v>2.3143201756518295</v>
      </c>
      <c r="F628" s="1">
        <f t="shared" si="47"/>
        <v>2.3143201756518295</v>
      </c>
      <c r="G628" s="1">
        <f t="shared" si="48"/>
        <v>5.356077875429115</v>
      </c>
      <c r="H628" s="5">
        <f t="shared" si="49"/>
        <v>1.5182132011510516E-2</v>
      </c>
    </row>
    <row r="629" spans="2:8">
      <c r="B629" s="26">
        <v>44692.291666666664</v>
      </c>
      <c r="C629" s="22">
        <v>144.53460000000001</v>
      </c>
      <c r="D629" s="2">
        <f t="shared" si="45"/>
        <v>152.39081359648694</v>
      </c>
      <c r="E629" s="1">
        <f t="shared" si="46"/>
        <v>-7.8562135964869242</v>
      </c>
      <c r="F629" s="1">
        <f t="shared" si="47"/>
        <v>7.8562135964869242</v>
      </c>
      <c r="G629" s="1">
        <f t="shared" si="48"/>
        <v>61.720092073626013</v>
      </c>
      <c r="H629" s="5">
        <f t="shared" si="49"/>
        <v>5.4355245017365557E-2</v>
      </c>
    </row>
    <row r="630" spans="2:8">
      <c r="B630" s="26">
        <v>44693.291666666664</v>
      </c>
      <c r="C630" s="22">
        <v>140.6474</v>
      </c>
      <c r="D630" s="2">
        <f t="shared" si="45"/>
        <v>144.69172427192976</v>
      </c>
      <c r="E630" s="1">
        <f t="shared" si="46"/>
        <v>-4.044324271929753</v>
      </c>
      <c r="F630" s="1">
        <f t="shared" si="47"/>
        <v>4.044324271929753</v>
      </c>
      <c r="G630" s="1">
        <f t="shared" si="48"/>
        <v>16.356558816520128</v>
      </c>
      <c r="H630" s="5">
        <f t="shared" si="49"/>
        <v>2.8755058905673002E-2</v>
      </c>
    </row>
    <row r="631" spans="2:8">
      <c r="B631" s="26">
        <v>44694.291666666664</v>
      </c>
      <c r="C631" s="22">
        <v>145.13640000000001</v>
      </c>
      <c r="D631" s="2">
        <f t="shared" si="45"/>
        <v>140.72828648543859</v>
      </c>
      <c r="E631" s="1">
        <f t="shared" si="46"/>
        <v>4.4081135145614212</v>
      </c>
      <c r="F631" s="1">
        <f t="shared" si="47"/>
        <v>4.4081135145614212</v>
      </c>
      <c r="G631" s="1">
        <f t="shared" si="48"/>
        <v>19.431464757259047</v>
      </c>
      <c r="H631" s="5">
        <f t="shared" si="49"/>
        <v>3.0372212033379777E-2</v>
      </c>
    </row>
    <row r="632" spans="2:8">
      <c r="B632" s="26">
        <v>44697.291666666664</v>
      </c>
      <c r="C632" s="22">
        <v>143.5874</v>
      </c>
      <c r="D632" s="2">
        <f t="shared" si="45"/>
        <v>145.04823772970877</v>
      </c>
      <c r="E632" s="1">
        <f t="shared" si="46"/>
        <v>-1.4608377297087713</v>
      </c>
      <c r="F632" s="1">
        <f t="shared" si="47"/>
        <v>1.4608377297087713</v>
      </c>
      <c r="G632" s="1">
        <f t="shared" si="48"/>
        <v>2.1340468725406772</v>
      </c>
      <c r="H632" s="5">
        <f t="shared" si="49"/>
        <v>1.0173857383786957E-2</v>
      </c>
    </row>
    <row r="633" spans="2:8">
      <c r="B633" s="26">
        <v>44698.291666666664</v>
      </c>
      <c r="C633" s="22">
        <v>147.23779999999999</v>
      </c>
      <c r="D633" s="2">
        <f t="shared" si="45"/>
        <v>143.61661675459419</v>
      </c>
      <c r="E633" s="1">
        <f t="shared" si="46"/>
        <v>3.6211832454058026</v>
      </c>
      <c r="F633" s="1">
        <f t="shared" si="47"/>
        <v>3.6211832454058026</v>
      </c>
      <c r="G633" s="1">
        <f t="shared" si="48"/>
        <v>13.112968096807702</v>
      </c>
      <c r="H633" s="5">
        <f t="shared" si="49"/>
        <v>2.4594114048198241E-2</v>
      </c>
    </row>
    <row r="634" spans="2:8">
      <c r="B634" s="26">
        <v>44699.291666666664</v>
      </c>
      <c r="C634" s="22">
        <v>138.9308</v>
      </c>
      <c r="D634" s="2">
        <f t="shared" si="45"/>
        <v>147.16537633509188</v>
      </c>
      <c r="E634" s="1">
        <f t="shared" si="46"/>
        <v>-8.234576335091873</v>
      </c>
      <c r="F634" s="1">
        <f t="shared" si="47"/>
        <v>8.234576335091873</v>
      </c>
      <c r="G634" s="1">
        <f t="shared" si="48"/>
        <v>67.80824741845511</v>
      </c>
      <c r="H634" s="5">
        <f t="shared" si="49"/>
        <v>5.927106397639597E-2</v>
      </c>
    </row>
    <row r="635" spans="2:8">
      <c r="B635" s="26">
        <v>44700.291666666664</v>
      </c>
      <c r="C635" s="22">
        <v>135.50739999999999</v>
      </c>
      <c r="D635" s="2">
        <f t="shared" si="45"/>
        <v>139.09549152670184</v>
      </c>
      <c r="E635" s="1">
        <f t="shared" si="46"/>
        <v>-3.5880915267018452</v>
      </c>
      <c r="F635" s="1">
        <f t="shared" si="47"/>
        <v>3.5880915267018452</v>
      </c>
      <c r="G635" s="1">
        <f t="shared" si="48"/>
        <v>12.874400803989579</v>
      </c>
      <c r="H635" s="5">
        <f t="shared" si="49"/>
        <v>2.6478934188847586E-2</v>
      </c>
    </row>
    <row r="636" spans="2:8">
      <c r="B636" s="26">
        <v>44701.291666666664</v>
      </c>
      <c r="C636" s="22">
        <v>135.7441</v>
      </c>
      <c r="D636" s="2">
        <f t="shared" si="45"/>
        <v>135.57916183053402</v>
      </c>
      <c r="E636" s="1">
        <f t="shared" si="46"/>
        <v>0.16493816946598372</v>
      </c>
      <c r="F636" s="1">
        <f t="shared" si="47"/>
        <v>0.16493816946598372</v>
      </c>
      <c r="G636" s="1">
        <f t="shared" si="48"/>
        <v>2.7204599746789564E-2</v>
      </c>
      <c r="H636" s="5">
        <f t="shared" si="49"/>
        <v>1.2150669492521863E-3</v>
      </c>
    </row>
    <row r="637" spans="2:8">
      <c r="B637" s="26">
        <v>44704.291666666664</v>
      </c>
      <c r="C637" s="22">
        <v>141.1901</v>
      </c>
      <c r="D637" s="2">
        <f t="shared" si="45"/>
        <v>135.74080123661071</v>
      </c>
      <c r="E637" s="1">
        <f t="shared" si="46"/>
        <v>5.4492987633892938</v>
      </c>
      <c r="F637" s="1">
        <f t="shared" si="47"/>
        <v>5.4492987633892938</v>
      </c>
      <c r="G637" s="1">
        <f t="shared" si="48"/>
        <v>29.694857012676085</v>
      </c>
      <c r="H637" s="5">
        <f t="shared" si="49"/>
        <v>3.8595473502669758E-2</v>
      </c>
    </row>
    <row r="638" spans="2:8">
      <c r="B638" s="26">
        <v>44705.291666666664</v>
      </c>
      <c r="C638" s="22">
        <v>138.477</v>
      </c>
      <c r="D638" s="2">
        <f t="shared" si="45"/>
        <v>141.08111402473222</v>
      </c>
      <c r="E638" s="1">
        <f t="shared" si="46"/>
        <v>-2.6041140247322119</v>
      </c>
      <c r="F638" s="1">
        <f t="shared" si="47"/>
        <v>2.6041140247322119</v>
      </c>
      <c r="G638" s="1">
        <f t="shared" si="48"/>
        <v>6.7814098538069993</v>
      </c>
      <c r="H638" s="5">
        <f t="shared" si="49"/>
        <v>1.8805390243377684E-2</v>
      </c>
    </row>
    <row r="639" spans="2:8">
      <c r="B639" s="26">
        <v>44706.291666666664</v>
      </c>
      <c r="C639" s="22">
        <v>138.63480000000001</v>
      </c>
      <c r="D639" s="2">
        <f t="shared" si="45"/>
        <v>138.52908228049463</v>
      </c>
      <c r="E639" s="1">
        <f t="shared" si="46"/>
        <v>0.10571771950537823</v>
      </c>
      <c r="F639" s="1">
        <f t="shared" si="47"/>
        <v>0.10571771950537823</v>
      </c>
      <c r="G639" s="1">
        <f t="shared" si="48"/>
        <v>1.1176236217417828E-2</v>
      </c>
      <c r="H639" s="5">
        <f t="shared" si="49"/>
        <v>7.62562643040407E-4</v>
      </c>
    </row>
    <row r="640" spans="2:8">
      <c r="B640" s="26">
        <v>44707.291666666664</v>
      </c>
      <c r="C640" s="22">
        <v>141.8511</v>
      </c>
      <c r="D640" s="2">
        <f t="shared" si="45"/>
        <v>138.63268564560991</v>
      </c>
      <c r="E640" s="1">
        <f t="shared" si="46"/>
        <v>3.2184143543900916</v>
      </c>
      <c r="F640" s="1">
        <f t="shared" si="47"/>
        <v>3.2184143543900916</v>
      </c>
      <c r="G640" s="1">
        <f t="shared" si="48"/>
        <v>10.35819095654419</v>
      </c>
      <c r="H640" s="5">
        <f t="shared" si="49"/>
        <v>2.2688680978787557E-2</v>
      </c>
    </row>
    <row r="641" spans="2:8">
      <c r="B641" s="26">
        <v>44708.291666666664</v>
      </c>
      <c r="C641" s="22">
        <v>147.63249999999999</v>
      </c>
      <c r="D641" s="2">
        <f t="shared" si="45"/>
        <v>141.7867317129122</v>
      </c>
      <c r="E641" s="1">
        <f t="shared" si="46"/>
        <v>5.8457682870877932</v>
      </c>
      <c r="F641" s="1">
        <f t="shared" si="47"/>
        <v>5.8457682870877932</v>
      </c>
      <c r="G641" s="1">
        <f t="shared" si="48"/>
        <v>34.173006866321352</v>
      </c>
      <c r="H641" s="5">
        <f t="shared" si="49"/>
        <v>3.9596757401573458E-2</v>
      </c>
    </row>
    <row r="642" spans="2:8">
      <c r="B642" s="26">
        <v>44712.291666666664</v>
      </c>
      <c r="C642" s="22">
        <v>146.8432</v>
      </c>
      <c r="D642" s="2">
        <f t="shared" si="45"/>
        <v>147.51558463425823</v>
      </c>
      <c r="E642" s="1">
        <f t="shared" si="46"/>
        <v>-0.67238463425823625</v>
      </c>
      <c r="F642" s="1">
        <f t="shared" si="47"/>
        <v>0.67238463425823625</v>
      </c>
      <c r="G642" s="1">
        <f t="shared" si="48"/>
        <v>0.45210109638658214</v>
      </c>
      <c r="H642" s="5">
        <f t="shared" si="49"/>
        <v>4.5789293222855149E-3</v>
      </c>
    </row>
    <row r="643" spans="2:8">
      <c r="B643" s="26">
        <v>44713.291666666664</v>
      </c>
      <c r="C643" s="22">
        <v>146.7149</v>
      </c>
      <c r="D643" s="2">
        <f t="shared" si="45"/>
        <v>146.85664769268516</v>
      </c>
      <c r="E643" s="1">
        <f t="shared" si="46"/>
        <v>-0.14174769268515774</v>
      </c>
      <c r="F643" s="1">
        <f t="shared" si="47"/>
        <v>0.14174769268515774</v>
      </c>
      <c r="G643" s="1">
        <f t="shared" si="48"/>
        <v>2.0092408381565924E-2</v>
      </c>
      <c r="H643" s="5">
        <f t="shared" si="49"/>
        <v>9.661438114680768E-4</v>
      </c>
    </row>
    <row r="644" spans="2:8">
      <c r="B644" s="26">
        <v>44714.291666666664</v>
      </c>
      <c r="C644" s="22">
        <v>149.1814</v>
      </c>
      <c r="D644" s="2">
        <f t="shared" ref="D644:D707" si="50">alpha*C643+(1-alpha)*D643</f>
        <v>146.71773495385369</v>
      </c>
      <c r="E644" s="1">
        <f t="shared" ref="E644:E707" si="51">C644-D644</f>
        <v>2.4636650461463034</v>
      </c>
      <c r="F644" s="1">
        <f t="shared" ref="F644:F707" si="52">ABS(E644)</f>
        <v>2.4636650461463034</v>
      </c>
      <c r="G644" s="1">
        <f t="shared" ref="G644:G707" si="53">E644^2</f>
        <v>6.0696454596030671</v>
      </c>
      <c r="H644" s="5">
        <f t="shared" ref="H644:H707" si="54">F644/C644</f>
        <v>1.651455909480876E-2</v>
      </c>
    </row>
    <row r="645" spans="2:8">
      <c r="B645" s="26">
        <v>44715.291666666664</v>
      </c>
      <c r="C645" s="22">
        <v>143.42959999999999</v>
      </c>
      <c r="D645" s="2">
        <f t="shared" si="50"/>
        <v>149.13212669907708</v>
      </c>
      <c r="E645" s="1">
        <f t="shared" si="51"/>
        <v>-5.7025266990770831</v>
      </c>
      <c r="F645" s="1">
        <f t="shared" si="52"/>
        <v>5.7025266990770831</v>
      </c>
      <c r="G645" s="1">
        <f t="shared" si="53"/>
        <v>32.518810753686971</v>
      </c>
      <c r="H645" s="5">
        <f t="shared" si="54"/>
        <v>3.9758367164637445E-2</v>
      </c>
    </row>
    <row r="646" spans="2:8">
      <c r="B646" s="26">
        <v>44718.291666666664</v>
      </c>
      <c r="C646" s="22">
        <v>144.17939999999999</v>
      </c>
      <c r="D646" s="2">
        <f t="shared" si="50"/>
        <v>143.54365053398152</v>
      </c>
      <c r="E646" s="1">
        <f t="shared" si="51"/>
        <v>0.63574946601846705</v>
      </c>
      <c r="F646" s="1">
        <f t="shared" si="52"/>
        <v>0.63574946601846705</v>
      </c>
      <c r="G646" s="1">
        <f t="shared" si="53"/>
        <v>0.404177383542766</v>
      </c>
      <c r="H646" s="5">
        <f t="shared" si="54"/>
        <v>4.4094334282044944E-3</v>
      </c>
    </row>
    <row r="647" spans="2:8">
      <c r="B647" s="26">
        <v>44719.291666666664</v>
      </c>
      <c r="C647" s="22">
        <v>146.7149</v>
      </c>
      <c r="D647" s="2">
        <f t="shared" si="50"/>
        <v>144.16668501067963</v>
      </c>
      <c r="E647" s="1">
        <f t="shared" si="51"/>
        <v>2.5482149893203712</v>
      </c>
      <c r="F647" s="1">
        <f t="shared" si="52"/>
        <v>2.5482149893203712</v>
      </c>
      <c r="G647" s="1">
        <f t="shared" si="53"/>
        <v>6.4933996317970193</v>
      </c>
      <c r="H647" s="5">
        <f t="shared" si="54"/>
        <v>1.7368481247101494E-2</v>
      </c>
    </row>
    <row r="648" spans="2:8">
      <c r="B648" s="26">
        <v>44720.291666666664</v>
      </c>
      <c r="C648" s="22">
        <v>145.97499999999999</v>
      </c>
      <c r="D648" s="2">
        <f t="shared" si="50"/>
        <v>146.66393570021359</v>
      </c>
      <c r="E648" s="1">
        <f t="shared" si="51"/>
        <v>-0.68893570021359096</v>
      </c>
      <c r="F648" s="1">
        <f t="shared" si="52"/>
        <v>0.68893570021359096</v>
      </c>
      <c r="G648" s="1">
        <f t="shared" si="53"/>
        <v>0.4746323990287909</v>
      </c>
      <c r="H648" s="5">
        <f t="shared" si="54"/>
        <v>4.7195458141023527E-3</v>
      </c>
    </row>
    <row r="649" spans="2:8">
      <c r="B649" s="26">
        <v>44721.291666666664</v>
      </c>
      <c r="C649" s="22">
        <v>140.72640000000001</v>
      </c>
      <c r="D649" s="2">
        <f t="shared" si="50"/>
        <v>145.98877871400427</v>
      </c>
      <c r="E649" s="1">
        <f t="shared" si="51"/>
        <v>-5.2623787140042566</v>
      </c>
      <c r="F649" s="1">
        <f t="shared" si="52"/>
        <v>5.2623787140042566</v>
      </c>
      <c r="G649" s="1">
        <f t="shared" si="53"/>
        <v>27.692629729605095</v>
      </c>
      <c r="H649" s="5">
        <f t="shared" si="54"/>
        <v>3.7394395891632674E-2</v>
      </c>
    </row>
    <row r="650" spans="2:8">
      <c r="B650" s="26">
        <v>44722.291666666664</v>
      </c>
      <c r="C650" s="22">
        <v>135.2903</v>
      </c>
      <c r="D650" s="2">
        <f t="shared" si="50"/>
        <v>140.83164757428011</v>
      </c>
      <c r="E650" s="1">
        <f t="shared" si="51"/>
        <v>-5.5413475742801097</v>
      </c>
      <c r="F650" s="1">
        <f t="shared" si="52"/>
        <v>5.5413475742801097</v>
      </c>
      <c r="G650" s="1">
        <f t="shared" si="53"/>
        <v>30.706532938980057</v>
      </c>
      <c r="H650" s="5">
        <f t="shared" si="54"/>
        <v>4.0958942173090825E-2</v>
      </c>
    </row>
    <row r="651" spans="2:8">
      <c r="B651" s="26">
        <v>44725.291666666664</v>
      </c>
      <c r="C651" s="22">
        <v>130.11070000000001</v>
      </c>
      <c r="D651" s="2">
        <f t="shared" si="50"/>
        <v>135.40112695148562</v>
      </c>
      <c r="E651" s="1">
        <f t="shared" si="51"/>
        <v>-5.2904269514856139</v>
      </c>
      <c r="F651" s="1">
        <f t="shared" si="52"/>
        <v>5.2904269514856139</v>
      </c>
      <c r="G651" s="1">
        <f t="shared" si="53"/>
        <v>27.988617329005365</v>
      </c>
      <c r="H651" s="5">
        <f t="shared" si="54"/>
        <v>4.066096755674678E-2</v>
      </c>
    </row>
    <row r="652" spans="2:8">
      <c r="B652" s="26">
        <v>44726.291666666664</v>
      </c>
      <c r="C652" s="22">
        <v>130.97890000000001</v>
      </c>
      <c r="D652" s="2">
        <f t="shared" si="50"/>
        <v>130.21650853902972</v>
      </c>
      <c r="E652" s="1">
        <f t="shared" si="51"/>
        <v>0.7623914609702922</v>
      </c>
      <c r="F652" s="1">
        <f t="shared" si="52"/>
        <v>0.7623914609702922</v>
      </c>
      <c r="G652" s="1">
        <f t="shared" si="53"/>
        <v>0.58124073976041657</v>
      </c>
      <c r="H652" s="5">
        <f t="shared" si="54"/>
        <v>5.820719680576735E-3</v>
      </c>
    </row>
    <row r="653" spans="2:8">
      <c r="B653" s="26">
        <v>44727.291666666664</v>
      </c>
      <c r="C653" s="22">
        <v>133.6131</v>
      </c>
      <c r="D653" s="2">
        <f t="shared" si="50"/>
        <v>130.96365217078062</v>
      </c>
      <c r="E653" s="1">
        <f t="shared" si="51"/>
        <v>2.6494478292193833</v>
      </c>
      <c r="F653" s="1">
        <f t="shared" si="52"/>
        <v>2.6494478292193833</v>
      </c>
      <c r="G653" s="1">
        <f t="shared" si="53"/>
        <v>7.0195737997553023</v>
      </c>
      <c r="H653" s="5">
        <f t="shared" si="54"/>
        <v>1.9829251991154932E-2</v>
      </c>
    </row>
    <row r="654" spans="2:8">
      <c r="B654" s="26">
        <v>44728.291666666664</v>
      </c>
      <c r="C654" s="22">
        <v>128.3151</v>
      </c>
      <c r="D654" s="2">
        <f t="shared" si="50"/>
        <v>133.56011104341562</v>
      </c>
      <c r="E654" s="1">
        <f t="shared" si="51"/>
        <v>-5.2450110434156159</v>
      </c>
      <c r="F654" s="1">
        <f t="shared" si="52"/>
        <v>5.2450110434156159</v>
      </c>
      <c r="G654" s="1">
        <f t="shared" si="53"/>
        <v>27.510140845551767</v>
      </c>
      <c r="H654" s="5">
        <f t="shared" si="54"/>
        <v>4.0876023503201228E-2</v>
      </c>
    </row>
    <row r="655" spans="2:8">
      <c r="B655" s="26">
        <v>44729.291666666664</v>
      </c>
      <c r="C655" s="22">
        <v>129.79499999999999</v>
      </c>
      <c r="D655" s="2">
        <f t="shared" si="50"/>
        <v>128.4200002208683</v>
      </c>
      <c r="E655" s="1">
        <f t="shared" si="51"/>
        <v>1.3749997791316844</v>
      </c>
      <c r="F655" s="1">
        <f t="shared" si="52"/>
        <v>1.3749997791316844</v>
      </c>
      <c r="G655" s="1">
        <f t="shared" si="53"/>
        <v>1.8906243926121808</v>
      </c>
      <c r="H655" s="5">
        <f t="shared" si="54"/>
        <v>1.0593626712367075E-2</v>
      </c>
    </row>
    <row r="656" spans="2:8">
      <c r="B656" s="26">
        <v>44733.291666666664</v>
      </c>
      <c r="C656" s="22">
        <v>134.0472</v>
      </c>
      <c r="D656" s="2">
        <f t="shared" si="50"/>
        <v>129.76750000441734</v>
      </c>
      <c r="E656" s="1">
        <f t="shared" si="51"/>
        <v>4.2796999955826607</v>
      </c>
      <c r="F656" s="1">
        <f t="shared" si="52"/>
        <v>4.2796999955826607</v>
      </c>
      <c r="G656" s="1">
        <f t="shared" si="53"/>
        <v>18.315832052190228</v>
      </c>
      <c r="H656" s="5">
        <f t="shared" si="54"/>
        <v>3.1926813805753948E-2</v>
      </c>
    </row>
    <row r="657" spans="2:8">
      <c r="B657" s="26">
        <v>44734.291666666664</v>
      </c>
      <c r="C657" s="22">
        <v>133.5342</v>
      </c>
      <c r="D657" s="2">
        <f t="shared" si="50"/>
        <v>133.96160600008835</v>
      </c>
      <c r="E657" s="1">
        <f t="shared" si="51"/>
        <v>-0.42740600008835372</v>
      </c>
      <c r="F657" s="1">
        <f t="shared" si="52"/>
        <v>0.42740600008835372</v>
      </c>
      <c r="G657" s="1">
        <f t="shared" si="53"/>
        <v>0.18267588891152581</v>
      </c>
      <c r="H657" s="5">
        <f t="shared" si="54"/>
        <v>3.2007231112954862E-3</v>
      </c>
    </row>
    <row r="658" spans="2:8">
      <c r="B658" s="26">
        <v>44735.291666666664</v>
      </c>
      <c r="C658" s="22">
        <v>136.41499999999999</v>
      </c>
      <c r="D658" s="2">
        <f t="shared" si="50"/>
        <v>133.54274812000176</v>
      </c>
      <c r="E658" s="1">
        <f t="shared" si="51"/>
        <v>2.8722518799982311</v>
      </c>
      <c r="F658" s="1">
        <f t="shared" si="52"/>
        <v>2.8722518799982311</v>
      </c>
      <c r="G658" s="1">
        <f t="shared" si="53"/>
        <v>8.249830862153372</v>
      </c>
      <c r="H658" s="5">
        <f t="shared" si="54"/>
        <v>2.1055249642621642E-2</v>
      </c>
    </row>
    <row r="659" spans="2:8">
      <c r="B659" s="26">
        <v>44736.291666666664</v>
      </c>
      <c r="C659" s="22">
        <v>139.7595</v>
      </c>
      <c r="D659" s="2">
        <f t="shared" si="50"/>
        <v>136.35755496240003</v>
      </c>
      <c r="E659" s="1">
        <f t="shared" si="51"/>
        <v>3.4019450375999725</v>
      </c>
      <c r="F659" s="1">
        <f t="shared" si="52"/>
        <v>3.4019450375999725</v>
      </c>
      <c r="G659" s="1">
        <f t="shared" si="53"/>
        <v>11.573230038851078</v>
      </c>
      <c r="H659" s="5">
        <f t="shared" si="54"/>
        <v>2.4341422497933755E-2</v>
      </c>
    </row>
    <row r="660" spans="2:8">
      <c r="B660" s="26">
        <v>44739.291666666664</v>
      </c>
      <c r="C660" s="22">
        <v>139.7595</v>
      </c>
      <c r="D660" s="2">
        <f t="shared" si="50"/>
        <v>139.69146109924802</v>
      </c>
      <c r="E660" s="1">
        <f t="shared" si="51"/>
        <v>6.8038900751986375E-2</v>
      </c>
      <c r="F660" s="1">
        <f t="shared" si="52"/>
        <v>6.8038900751986375E-2</v>
      </c>
      <c r="G660" s="1">
        <f t="shared" si="53"/>
        <v>4.6292920155386521E-3</v>
      </c>
      <c r="H660" s="5">
        <f t="shared" si="54"/>
        <v>4.8682844995858154E-4</v>
      </c>
    </row>
    <row r="661" spans="2:8">
      <c r="B661" s="26">
        <v>44740.291666666664</v>
      </c>
      <c r="C661" s="22">
        <v>135.59610000000001</v>
      </c>
      <c r="D661" s="2">
        <f t="shared" si="50"/>
        <v>139.75813922198498</v>
      </c>
      <c r="E661" s="1">
        <f t="shared" si="51"/>
        <v>-4.1620392219849691</v>
      </c>
      <c r="F661" s="1">
        <f t="shared" si="52"/>
        <v>4.1620392219849691</v>
      </c>
      <c r="G661" s="1">
        <f t="shared" si="53"/>
        <v>17.322570485341249</v>
      </c>
      <c r="H661" s="5">
        <f t="shared" si="54"/>
        <v>3.0694387390086949E-2</v>
      </c>
    </row>
    <row r="662" spans="2:8">
      <c r="B662" s="26">
        <v>44741.291666666664</v>
      </c>
      <c r="C662" s="22">
        <v>137.3621</v>
      </c>
      <c r="D662" s="2">
        <f t="shared" si="50"/>
        <v>135.67934078443969</v>
      </c>
      <c r="E662" s="1">
        <f t="shared" si="51"/>
        <v>1.6827592155603099</v>
      </c>
      <c r="F662" s="1">
        <f t="shared" si="52"/>
        <v>1.6827592155603099</v>
      </c>
      <c r="G662" s="1">
        <f t="shared" si="53"/>
        <v>2.8316785775531494</v>
      </c>
      <c r="H662" s="5">
        <f t="shared" si="54"/>
        <v>1.2250535013372029E-2</v>
      </c>
    </row>
    <row r="663" spans="2:8">
      <c r="B663" s="26">
        <v>44742.291666666664</v>
      </c>
      <c r="C663" s="22">
        <v>134.88579999999999</v>
      </c>
      <c r="D663" s="2">
        <f t="shared" si="50"/>
        <v>137.32844481568878</v>
      </c>
      <c r="E663" s="1">
        <f t="shared" si="51"/>
        <v>-2.4426448156887943</v>
      </c>
      <c r="F663" s="1">
        <f t="shared" si="52"/>
        <v>2.4426448156887943</v>
      </c>
      <c r="G663" s="1">
        <f t="shared" si="53"/>
        <v>5.9665136956113436</v>
      </c>
      <c r="H663" s="5">
        <f t="shared" si="54"/>
        <v>1.8108984160592104E-2</v>
      </c>
    </row>
    <row r="664" spans="2:8">
      <c r="B664" s="26">
        <v>44743.291666666664</v>
      </c>
      <c r="C664" s="22">
        <v>137.06610000000001</v>
      </c>
      <c r="D664" s="2">
        <f t="shared" si="50"/>
        <v>134.93465289631376</v>
      </c>
      <c r="E664" s="1">
        <f t="shared" si="51"/>
        <v>2.1314471036862415</v>
      </c>
      <c r="F664" s="1">
        <f t="shared" si="52"/>
        <v>2.1314471036862415</v>
      </c>
      <c r="G664" s="1">
        <f t="shared" si="53"/>
        <v>4.5430667558124673</v>
      </c>
      <c r="H664" s="5">
        <f t="shared" si="54"/>
        <v>1.5550505221103112E-2</v>
      </c>
    </row>
    <row r="665" spans="2:8">
      <c r="B665" s="26">
        <v>44747.291666666664</v>
      </c>
      <c r="C665" s="22">
        <v>139.6609</v>
      </c>
      <c r="D665" s="2">
        <f t="shared" si="50"/>
        <v>137.02347105792629</v>
      </c>
      <c r="E665" s="1">
        <f t="shared" si="51"/>
        <v>2.6374289420737114</v>
      </c>
      <c r="F665" s="1">
        <f t="shared" si="52"/>
        <v>2.6374289420737114</v>
      </c>
      <c r="G665" s="1">
        <f t="shared" si="53"/>
        <v>6.9560314244880566</v>
      </c>
      <c r="H665" s="5">
        <f t="shared" si="54"/>
        <v>1.8884519160865434E-2</v>
      </c>
    </row>
    <row r="666" spans="2:8">
      <c r="B666" s="26">
        <v>44748.291666666664</v>
      </c>
      <c r="C666" s="22">
        <v>141.0026</v>
      </c>
      <c r="D666" s="2">
        <f t="shared" si="50"/>
        <v>139.60815142115854</v>
      </c>
      <c r="E666" s="1">
        <f t="shared" si="51"/>
        <v>1.3944485788414624</v>
      </c>
      <c r="F666" s="1">
        <f t="shared" si="52"/>
        <v>1.3944485788414624</v>
      </c>
      <c r="G666" s="1">
        <f t="shared" si="53"/>
        <v>1.9444868390329744</v>
      </c>
      <c r="H666" s="5">
        <f t="shared" si="54"/>
        <v>9.889523872903495E-3</v>
      </c>
    </row>
    <row r="667" spans="2:8">
      <c r="B667" s="26">
        <v>44749.291666666664</v>
      </c>
      <c r="C667" s="22">
        <v>144.38659999999999</v>
      </c>
      <c r="D667" s="2">
        <f t="shared" si="50"/>
        <v>140.97471102842317</v>
      </c>
      <c r="E667" s="1">
        <f t="shared" si="51"/>
        <v>3.4118889715768148</v>
      </c>
      <c r="F667" s="1">
        <f t="shared" si="52"/>
        <v>3.4118889715768148</v>
      </c>
      <c r="G667" s="1">
        <f t="shared" si="53"/>
        <v>11.640986354367495</v>
      </c>
      <c r="H667" s="5">
        <f t="shared" si="54"/>
        <v>2.3630232802606441E-2</v>
      </c>
    </row>
    <row r="668" spans="2:8">
      <c r="B668" s="26">
        <v>44750.291666666664</v>
      </c>
      <c r="C668" s="22">
        <v>145.06739999999999</v>
      </c>
      <c r="D668" s="2">
        <f t="shared" si="50"/>
        <v>144.31836222056845</v>
      </c>
      <c r="E668" s="1">
        <f t="shared" si="51"/>
        <v>0.74903777943154637</v>
      </c>
      <c r="F668" s="1">
        <f t="shared" si="52"/>
        <v>0.74903777943154637</v>
      </c>
      <c r="G668" s="1">
        <f t="shared" si="53"/>
        <v>0.56105759501574193</v>
      </c>
      <c r="H668" s="5">
        <f t="shared" si="54"/>
        <v>5.1633777087860292E-3</v>
      </c>
    </row>
    <row r="669" spans="2:8">
      <c r="B669" s="26">
        <v>44753.291666666664</v>
      </c>
      <c r="C669" s="22">
        <v>142.9264</v>
      </c>
      <c r="D669" s="2">
        <f t="shared" si="50"/>
        <v>145.05241924441134</v>
      </c>
      <c r="E669" s="1">
        <f t="shared" si="51"/>
        <v>-2.1260192444113386</v>
      </c>
      <c r="F669" s="1">
        <f t="shared" si="52"/>
        <v>2.1260192444113386</v>
      </c>
      <c r="G669" s="1">
        <f t="shared" si="53"/>
        <v>4.5199578276073593</v>
      </c>
      <c r="H669" s="5">
        <f t="shared" si="54"/>
        <v>1.4874923348040241E-2</v>
      </c>
    </row>
    <row r="670" spans="2:8">
      <c r="B670" s="26">
        <v>44754.291666666664</v>
      </c>
      <c r="C670" s="22">
        <v>143.9032</v>
      </c>
      <c r="D670" s="2">
        <f t="shared" si="50"/>
        <v>142.96892038488824</v>
      </c>
      <c r="E670" s="1">
        <f t="shared" si="51"/>
        <v>0.9342796151117625</v>
      </c>
      <c r="F670" s="1">
        <f t="shared" si="52"/>
        <v>0.9342796151117625</v>
      </c>
      <c r="G670" s="1">
        <f t="shared" si="53"/>
        <v>0.87287839921338306</v>
      </c>
      <c r="H670" s="5">
        <f t="shared" si="54"/>
        <v>6.4924172298584226E-3</v>
      </c>
    </row>
    <row r="671" spans="2:8">
      <c r="B671" s="26">
        <v>44755.291666666664</v>
      </c>
      <c r="C671" s="22">
        <v>143.53809999999999</v>
      </c>
      <c r="D671" s="2">
        <f t="shared" si="50"/>
        <v>143.88451440769776</v>
      </c>
      <c r="E671" s="1">
        <f t="shared" si="51"/>
        <v>-0.34641440769777887</v>
      </c>
      <c r="F671" s="1">
        <f t="shared" si="52"/>
        <v>0.34641440769777887</v>
      </c>
      <c r="G671" s="1">
        <f t="shared" si="53"/>
        <v>0.12000294186060295</v>
      </c>
      <c r="H671" s="5">
        <f t="shared" si="54"/>
        <v>2.4133969148106243E-3</v>
      </c>
    </row>
    <row r="672" spans="2:8">
      <c r="B672" s="26">
        <v>44756.291666666664</v>
      </c>
      <c r="C672" s="22">
        <v>146.47810000000001</v>
      </c>
      <c r="D672" s="2">
        <f t="shared" si="50"/>
        <v>143.54502828815393</v>
      </c>
      <c r="E672" s="1">
        <f t="shared" si="51"/>
        <v>2.9330717118460825</v>
      </c>
      <c r="F672" s="1">
        <f t="shared" si="52"/>
        <v>2.9330717118460825</v>
      </c>
      <c r="G672" s="1">
        <f t="shared" si="53"/>
        <v>8.6029096668317084</v>
      </c>
      <c r="H672" s="5">
        <f t="shared" si="54"/>
        <v>2.0023960659280002E-2</v>
      </c>
    </row>
    <row r="673" spans="2:8">
      <c r="B673" s="26">
        <v>44757.291666666664</v>
      </c>
      <c r="C673" s="22">
        <v>148.15530000000001</v>
      </c>
      <c r="D673" s="2">
        <f t="shared" si="50"/>
        <v>146.4194385657631</v>
      </c>
      <c r="E673" s="1">
        <f t="shared" si="51"/>
        <v>1.7358614342369094</v>
      </c>
      <c r="F673" s="1">
        <f t="shared" si="52"/>
        <v>1.7358614342369094</v>
      </c>
      <c r="G673" s="1">
        <f t="shared" si="53"/>
        <v>3.0132149188710202</v>
      </c>
      <c r="H673" s="5">
        <f t="shared" si="54"/>
        <v>1.1716499067106673E-2</v>
      </c>
    </row>
    <row r="674" spans="2:8">
      <c r="B674" s="26">
        <v>44760.291666666664</v>
      </c>
      <c r="C674" s="22">
        <v>145.09700000000001</v>
      </c>
      <c r="D674" s="2">
        <f t="shared" si="50"/>
        <v>148.12058277131527</v>
      </c>
      <c r="E674" s="1">
        <f t="shared" si="51"/>
        <v>-3.0235827713152617</v>
      </c>
      <c r="F674" s="1">
        <f t="shared" si="52"/>
        <v>3.0235827713152617</v>
      </c>
      <c r="G674" s="1">
        <f t="shared" si="53"/>
        <v>9.1420527749944771</v>
      </c>
      <c r="H674" s="5">
        <f t="shared" si="54"/>
        <v>2.0838354833768179E-2</v>
      </c>
    </row>
    <row r="675" spans="2:8">
      <c r="B675" s="26">
        <v>44761.291666666664</v>
      </c>
      <c r="C675" s="22">
        <v>148.9742</v>
      </c>
      <c r="D675" s="2">
        <f t="shared" si="50"/>
        <v>145.15747165542632</v>
      </c>
      <c r="E675" s="1">
        <f t="shared" si="51"/>
        <v>3.8167283445736757</v>
      </c>
      <c r="F675" s="1">
        <f t="shared" si="52"/>
        <v>3.8167283445736757</v>
      </c>
      <c r="G675" s="1">
        <f t="shared" si="53"/>
        <v>14.567415256272112</v>
      </c>
      <c r="H675" s="5">
        <f t="shared" si="54"/>
        <v>2.5620062699270585E-2</v>
      </c>
    </row>
    <row r="676" spans="2:8">
      <c r="B676" s="26">
        <v>44762.291666666664</v>
      </c>
      <c r="C676" s="22">
        <v>150.98679999999999</v>
      </c>
      <c r="D676" s="2">
        <f t="shared" si="50"/>
        <v>148.89786543310851</v>
      </c>
      <c r="E676" s="1">
        <f t="shared" si="51"/>
        <v>2.0889345668914814</v>
      </c>
      <c r="F676" s="1">
        <f t="shared" si="52"/>
        <v>2.0889345668914814</v>
      </c>
      <c r="G676" s="1">
        <f t="shared" si="53"/>
        <v>4.3636476247541012</v>
      </c>
      <c r="H676" s="5">
        <f t="shared" si="54"/>
        <v>1.3835213190103252E-2</v>
      </c>
    </row>
    <row r="677" spans="2:8">
      <c r="B677" s="26">
        <v>44763.291666666664</v>
      </c>
      <c r="C677" s="22">
        <v>153.26589999999999</v>
      </c>
      <c r="D677" s="2">
        <f t="shared" si="50"/>
        <v>150.94502130866218</v>
      </c>
      <c r="E677" s="1">
        <f t="shared" si="51"/>
        <v>2.3208786913378106</v>
      </c>
      <c r="F677" s="1">
        <f t="shared" si="52"/>
        <v>2.3208786913378106</v>
      </c>
      <c r="G677" s="1">
        <f t="shared" si="53"/>
        <v>5.3864778999059082</v>
      </c>
      <c r="H677" s="5">
        <f t="shared" si="54"/>
        <v>1.5142824929340517E-2</v>
      </c>
    </row>
    <row r="678" spans="2:8">
      <c r="B678" s="26">
        <v>44764.291666666664</v>
      </c>
      <c r="C678" s="22">
        <v>152.02279999999999</v>
      </c>
      <c r="D678" s="2">
        <f t="shared" si="50"/>
        <v>153.21948242617324</v>
      </c>
      <c r="E678" s="1">
        <f t="shared" si="51"/>
        <v>-1.196682426173254</v>
      </c>
      <c r="F678" s="1">
        <f t="shared" si="52"/>
        <v>1.196682426173254</v>
      </c>
      <c r="G678" s="1">
        <f t="shared" si="53"/>
        <v>1.4320488291119056</v>
      </c>
      <c r="H678" s="5">
        <f t="shared" si="54"/>
        <v>7.8717299390173977E-3</v>
      </c>
    </row>
    <row r="679" spans="2:8">
      <c r="B679" s="26">
        <v>44767.291666666664</v>
      </c>
      <c r="C679" s="22">
        <v>150.8981</v>
      </c>
      <c r="D679" s="2">
        <f t="shared" si="50"/>
        <v>152.04673364852346</v>
      </c>
      <c r="E679" s="1">
        <f t="shared" si="51"/>
        <v>-1.1486336485234574</v>
      </c>
      <c r="F679" s="1">
        <f t="shared" si="52"/>
        <v>1.1486336485234574</v>
      </c>
      <c r="G679" s="1">
        <f t="shared" si="53"/>
        <v>1.3193592585203096</v>
      </c>
      <c r="H679" s="5">
        <f t="shared" si="54"/>
        <v>7.6119821821709977E-3</v>
      </c>
    </row>
    <row r="680" spans="2:8">
      <c r="B680" s="26">
        <v>44768.291666666664</v>
      </c>
      <c r="C680" s="22">
        <v>149.56610000000001</v>
      </c>
      <c r="D680" s="2">
        <f t="shared" si="50"/>
        <v>150.92107267297047</v>
      </c>
      <c r="E680" s="1">
        <f t="shared" si="51"/>
        <v>-1.3549726729704616</v>
      </c>
      <c r="F680" s="1">
        <f t="shared" si="52"/>
        <v>1.3549726729704616</v>
      </c>
      <c r="G680" s="1">
        <f t="shared" si="53"/>
        <v>1.8359509444967177</v>
      </c>
      <c r="H680" s="5">
        <f t="shared" si="54"/>
        <v>9.0593568527257279E-3</v>
      </c>
    </row>
    <row r="681" spans="2:8">
      <c r="B681" s="26">
        <v>44769.291666666664</v>
      </c>
      <c r="C681" s="22">
        <v>154.6865</v>
      </c>
      <c r="D681" s="2">
        <f t="shared" si="50"/>
        <v>149.59319945345942</v>
      </c>
      <c r="E681" s="1">
        <f t="shared" si="51"/>
        <v>5.0933005465405756</v>
      </c>
      <c r="F681" s="1">
        <f t="shared" si="52"/>
        <v>5.0933005465405756</v>
      </c>
      <c r="G681" s="1">
        <f t="shared" si="53"/>
        <v>25.941710457390528</v>
      </c>
      <c r="H681" s="5">
        <f t="shared" si="54"/>
        <v>3.2926600230405209E-2</v>
      </c>
    </row>
    <row r="682" spans="2:8">
      <c r="B682" s="26">
        <v>44770.291666666664</v>
      </c>
      <c r="C682" s="22">
        <v>155.239</v>
      </c>
      <c r="D682" s="2">
        <f t="shared" si="50"/>
        <v>154.5846339890692</v>
      </c>
      <c r="E682" s="1">
        <f t="shared" si="51"/>
        <v>0.65436601093080071</v>
      </c>
      <c r="F682" s="1">
        <f t="shared" si="52"/>
        <v>0.65436601093080071</v>
      </c>
      <c r="G682" s="1">
        <f t="shared" si="53"/>
        <v>0.42819487626148878</v>
      </c>
      <c r="H682" s="5">
        <f t="shared" si="54"/>
        <v>4.2152166074942553E-3</v>
      </c>
    </row>
    <row r="683" spans="2:8">
      <c r="B683" s="26">
        <v>44771.291666666664</v>
      </c>
      <c r="C683" s="22">
        <v>160.32980000000001</v>
      </c>
      <c r="D683" s="2">
        <f t="shared" si="50"/>
        <v>155.22591267978137</v>
      </c>
      <c r="E683" s="1">
        <f t="shared" si="51"/>
        <v>5.1038873202186323</v>
      </c>
      <c r="F683" s="1">
        <f t="shared" si="52"/>
        <v>5.1038873202186323</v>
      </c>
      <c r="G683" s="1">
        <f t="shared" si="53"/>
        <v>26.049665777488531</v>
      </c>
      <c r="H683" s="5">
        <f t="shared" si="54"/>
        <v>3.1833678581390558E-2</v>
      </c>
    </row>
    <row r="684" spans="2:8">
      <c r="B684" s="26">
        <v>44774.291666666664</v>
      </c>
      <c r="C684" s="22">
        <v>159.3432</v>
      </c>
      <c r="D684" s="2">
        <f t="shared" si="50"/>
        <v>160.22772225359566</v>
      </c>
      <c r="E684" s="1">
        <f t="shared" si="51"/>
        <v>-0.88452225359566228</v>
      </c>
      <c r="F684" s="1">
        <f t="shared" si="52"/>
        <v>0.88452225359566228</v>
      </c>
      <c r="G684" s="1">
        <f t="shared" si="53"/>
        <v>0.78237961710594905</v>
      </c>
      <c r="H684" s="5">
        <f t="shared" si="54"/>
        <v>5.5510511499434071E-3</v>
      </c>
    </row>
    <row r="685" spans="2:8">
      <c r="B685" s="26">
        <v>44775.291666666664</v>
      </c>
      <c r="C685" s="22">
        <v>157.86330000000001</v>
      </c>
      <c r="D685" s="2">
        <f t="shared" si="50"/>
        <v>159.3608904450719</v>
      </c>
      <c r="E685" s="1">
        <f t="shared" si="51"/>
        <v>-1.4975904450718929</v>
      </c>
      <c r="F685" s="1">
        <f t="shared" si="52"/>
        <v>1.4975904450718929</v>
      </c>
      <c r="G685" s="1">
        <f t="shared" si="53"/>
        <v>2.2427771411706301</v>
      </c>
      <c r="H685" s="5">
        <f t="shared" si="54"/>
        <v>9.486628273144504E-3</v>
      </c>
    </row>
    <row r="686" spans="2:8">
      <c r="B686" s="26">
        <v>44776.291666666664</v>
      </c>
      <c r="C686" s="22">
        <v>163.90119999999999</v>
      </c>
      <c r="D686" s="2">
        <f t="shared" si="50"/>
        <v>157.89325180890145</v>
      </c>
      <c r="E686" s="1">
        <f t="shared" si="51"/>
        <v>6.0079481910985351</v>
      </c>
      <c r="F686" s="1">
        <f t="shared" si="52"/>
        <v>6.0079481910985351</v>
      </c>
      <c r="G686" s="1">
        <f t="shared" si="53"/>
        <v>36.095441466924157</v>
      </c>
      <c r="H686" s="5">
        <f t="shared" si="54"/>
        <v>3.6655913386226188E-2</v>
      </c>
    </row>
    <row r="687" spans="2:8">
      <c r="B687" s="26">
        <v>44777.291666666664</v>
      </c>
      <c r="C687" s="22">
        <v>163.5855</v>
      </c>
      <c r="D687" s="2">
        <f t="shared" si="50"/>
        <v>163.78104103617801</v>
      </c>
      <c r="E687" s="1">
        <f t="shared" si="51"/>
        <v>-0.19554103617801388</v>
      </c>
      <c r="F687" s="1">
        <f t="shared" si="52"/>
        <v>0.19554103617801388</v>
      </c>
      <c r="G687" s="1">
        <f t="shared" si="53"/>
        <v>3.8236296829571331E-2</v>
      </c>
      <c r="H687" s="5">
        <f t="shared" si="54"/>
        <v>1.1953445517971573E-3</v>
      </c>
    </row>
    <row r="688" spans="2:8">
      <c r="B688" s="26">
        <v>44778.291666666664</v>
      </c>
      <c r="C688" s="22">
        <v>163.35830000000001</v>
      </c>
      <c r="D688" s="2">
        <f t="shared" si="50"/>
        <v>163.58941082072354</v>
      </c>
      <c r="E688" s="1">
        <f t="shared" si="51"/>
        <v>-0.23111082072352929</v>
      </c>
      <c r="F688" s="1">
        <f t="shared" si="52"/>
        <v>0.23111082072352929</v>
      </c>
      <c r="G688" s="1">
        <f t="shared" si="53"/>
        <v>5.3412211455503296E-2</v>
      </c>
      <c r="H688" s="5">
        <f t="shared" si="54"/>
        <v>1.4147479541812644E-3</v>
      </c>
    </row>
    <row r="689" spans="2:8">
      <c r="B689" s="26">
        <v>44781.291666666664</v>
      </c>
      <c r="C689" s="22">
        <v>162.88409999999999</v>
      </c>
      <c r="D689" s="2">
        <f t="shared" si="50"/>
        <v>163.36292221641449</v>
      </c>
      <c r="E689" s="1">
        <f t="shared" si="51"/>
        <v>-0.47882221641449974</v>
      </c>
      <c r="F689" s="1">
        <f t="shared" si="52"/>
        <v>0.47882221641449974</v>
      </c>
      <c r="G689" s="1">
        <f t="shared" si="53"/>
        <v>0.22927071493209403</v>
      </c>
      <c r="H689" s="5">
        <f t="shared" si="54"/>
        <v>2.9396498271746585E-3</v>
      </c>
    </row>
    <row r="690" spans="2:8">
      <c r="B690" s="26">
        <v>44782.291666666664</v>
      </c>
      <c r="C690" s="22">
        <v>162.93350000000001</v>
      </c>
      <c r="D690" s="2">
        <f t="shared" si="50"/>
        <v>162.89367644432826</v>
      </c>
      <c r="E690" s="1">
        <f t="shared" si="51"/>
        <v>3.9823555671745225E-2</v>
      </c>
      <c r="F690" s="1">
        <f t="shared" si="52"/>
        <v>3.9823555671745225E-2</v>
      </c>
      <c r="G690" s="1">
        <f t="shared" si="53"/>
        <v>1.5859155863405913E-3</v>
      </c>
      <c r="H690" s="5">
        <f t="shared" si="54"/>
        <v>2.4441600819810058E-4</v>
      </c>
    </row>
    <row r="691" spans="2:8">
      <c r="B691" s="26">
        <v>44783.291666666664</v>
      </c>
      <c r="C691" s="22">
        <v>167.20140000000001</v>
      </c>
      <c r="D691" s="2">
        <f t="shared" si="50"/>
        <v>162.93270352888658</v>
      </c>
      <c r="E691" s="1">
        <f t="shared" si="51"/>
        <v>4.2686964711134294</v>
      </c>
      <c r="F691" s="1">
        <f t="shared" si="52"/>
        <v>4.2686964711134294</v>
      </c>
      <c r="G691" s="1">
        <f t="shared" si="53"/>
        <v>18.221769562496245</v>
      </c>
      <c r="H691" s="5">
        <f t="shared" si="54"/>
        <v>2.553026751638102E-2</v>
      </c>
    </row>
    <row r="692" spans="2:8">
      <c r="B692" s="26">
        <v>44784.291666666664</v>
      </c>
      <c r="C692" s="22">
        <v>166.4605</v>
      </c>
      <c r="D692" s="2">
        <f t="shared" si="50"/>
        <v>167.11602607057773</v>
      </c>
      <c r="E692" s="1">
        <f t="shared" si="51"/>
        <v>-0.65552607057773571</v>
      </c>
      <c r="F692" s="1">
        <f t="shared" si="52"/>
        <v>0.65552607057773571</v>
      </c>
      <c r="G692" s="1">
        <f t="shared" si="53"/>
        <v>0.42971442920708652</v>
      </c>
      <c r="H692" s="5">
        <f t="shared" si="54"/>
        <v>3.9380277638102479E-3</v>
      </c>
    </row>
    <row r="693" spans="2:8">
      <c r="B693" s="26">
        <v>44785.291666666664</v>
      </c>
      <c r="C693" s="22">
        <v>170.02699999999999</v>
      </c>
      <c r="D693" s="2">
        <f t="shared" si="50"/>
        <v>166.47361052141156</v>
      </c>
      <c r="E693" s="1">
        <f t="shared" si="51"/>
        <v>3.5533894785884286</v>
      </c>
      <c r="F693" s="1">
        <f t="shared" si="52"/>
        <v>3.5533894785884286</v>
      </c>
      <c r="G693" s="1">
        <f t="shared" si="53"/>
        <v>12.626576786542945</v>
      </c>
      <c r="H693" s="5">
        <f t="shared" si="54"/>
        <v>2.0898971802057489E-2</v>
      </c>
    </row>
    <row r="694" spans="2:8">
      <c r="B694" s="26">
        <v>44788.291666666664</v>
      </c>
      <c r="C694" s="22">
        <v>171.10390000000001</v>
      </c>
      <c r="D694" s="2">
        <f t="shared" si="50"/>
        <v>169.95593221042822</v>
      </c>
      <c r="E694" s="1">
        <f t="shared" si="51"/>
        <v>1.1479677895717941</v>
      </c>
      <c r="F694" s="1">
        <f t="shared" si="52"/>
        <v>1.1479677895717941</v>
      </c>
      <c r="G694" s="1">
        <f t="shared" si="53"/>
        <v>1.317830045894351</v>
      </c>
      <c r="H694" s="5">
        <f t="shared" si="54"/>
        <v>6.709185410570969E-3</v>
      </c>
    </row>
    <row r="695" spans="2:8">
      <c r="B695" s="26">
        <v>44789.291666666664</v>
      </c>
      <c r="C695" s="22">
        <v>170.94579999999999</v>
      </c>
      <c r="D695" s="2">
        <f t="shared" si="50"/>
        <v>171.08094064420857</v>
      </c>
      <c r="E695" s="1">
        <f t="shared" si="51"/>
        <v>-0.13514064420857608</v>
      </c>
      <c r="F695" s="1">
        <f t="shared" si="52"/>
        <v>0.13514064420857608</v>
      </c>
      <c r="G695" s="1">
        <f t="shared" si="53"/>
        <v>1.8262993717108947E-2</v>
      </c>
      <c r="H695" s="5">
        <f t="shared" si="54"/>
        <v>7.905467359161564E-4</v>
      </c>
    </row>
    <row r="696" spans="2:8">
      <c r="B696" s="26">
        <v>44790.291666666664</v>
      </c>
      <c r="C696" s="22">
        <v>172.44749999999999</v>
      </c>
      <c r="D696" s="2">
        <f t="shared" si="50"/>
        <v>170.94850281288416</v>
      </c>
      <c r="E696" s="1">
        <f t="shared" si="51"/>
        <v>1.4989971871158332</v>
      </c>
      <c r="F696" s="1">
        <f t="shared" si="52"/>
        <v>1.4989971871158332</v>
      </c>
      <c r="G696" s="1">
        <f t="shared" si="53"/>
        <v>2.2469925669811803</v>
      </c>
      <c r="H696" s="5">
        <f t="shared" si="54"/>
        <v>8.6924843045902856E-3</v>
      </c>
    </row>
    <row r="697" spans="2:8">
      <c r="B697" s="26">
        <v>44791.291666666664</v>
      </c>
      <c r="C697" s="22">
        <v>172.0523</v>
      </c>
      <c r="D697" s="2">
        <f t="shared" si="50"/>
        <v>172.41752005625767</v>
      </c>
      <c r="E697" s="1">
        <f t="shared" si="51"/>
        <v>-0.36522005625766951</v>
      </c>
      <c r="F697" s="1">
        <f t="shared" si="52"/>
        <v>0.36522005625766951</v>
      </c>
      <c r="G697" s="1">
        <f t="shared" si="53"/>
        <v>0.13338568949285529</v>
      </c>
      <c r="H697" s="5">
        <f t="shared" si="54"/>
        <v>2.1227269630087449E-3</v>
      </c>
    </row>
    <row r="698" spans="2:8">
      <c r="B698" s="26">
        <v>44792.291666666664</v>
      </c>
      <c r="C698" s="22">
        <v>169.45400000000001</v>
      </c>
      <c r="D698" s="2">
        <f t="shared" si="50"/>
        <v>172.05960440112517</v>
      </c>
      <c r="E698" s="1">
        <f t="shared" si="51"/>
        <v>-2.6056044011251629</v>
      </c>
      <c r="F698" s="1">
        <f t="shared" si="52"/>
        <v>2.6056044011251629</v>
      </c>
      <c r="G698" s="1">
        <f t="shared" si="53"/>
        <v>6.7891742951628187</v>
      </c>
      <c r="H698" s="5">
        <f t="shared" si="54"/>
        <v>1.5376470317166682E-2</v>
      </c>
    </row>
    <row r="699" spans="2:8">
      <c r="B699" s="26">
        <v>44795.291666666664</v>
      </c>
      <c r="C699" s="22">
        <v>165.55160000000001</v>
      </c>
      <c r="D699" s="2">
        <f t="shared" si="50"/>
        <v>169.50611208802252</v>
      </c>
      <c r="E699" s="1">
        <f t="shared" si="51"/>
        <v>-3.9545120880225113</v>
      </c>
      <c r="F699" s="1">
        <f t="shared" si="52"/>
        <v>3.9545120880225113</v>
      </c>
      <c r="G699" s="1">
        <f t="shared" si="53"/>
        <v>15.638165854316162</v>
      </c>
      <c r="H699" s="5">
        <f t="shared" si="54"/>
        <v>2.3886885345852961E-2</v>
      </c>
    </row>
    <row r="700" spans="2:8">
      <c r="B700" s="26">
        <v>44796.291666666664</v>
      </c>
      <c r="C700" s="22">
        <v>165.2157</v>
      </c>
      <c r="D700" s="2">
        <f t="shared" si="50"/>
        <v>165.63069024176045</v>
      </c>
      <c r="E700" s="1">
        <f t="shared" si="51"/>
        <v>-0.41499024176044941</v>
      </c>
      <c r="F700" s="1">
        <f t="shared" si="52"/>
        <v>0.41499024176044941</v>
      </c>
      <c r="G700" s="1">
        <f t="shared" si="53"/>
        <v>0.17221690075639626</v>
      </c>
      <c r="H700" s="5">
        <f t="shared" si="54"/>
        <v>2.511808755223925E-3</v>
      </c>
    </row>
    <row r="701" spans="2:8">
      <c r="B701" s="26">
        <v>44797.291666666664</v>
      </c>
      <c r="C701" s="22">
        <v>165.512</v>
      </c>
      <c r="D701" s="2">
        <f t="shared" si="50"/>
        <v>165.22399980483522</v>
      </c>
      <c r="E701" s="1">
        <f t="shared" si="51"/>
        <v>0.28800019516478415</v>
      </c>
      <c r="F701" s="1">
        <f t="shared" si="52"/>
        <v>0.28800019516478415</v>
      </c>
      <c r="G701" s="1">
        <f t="shared" si="53"/>
        <v>8.2944112414953752E-2</v>
      </c>
      <c r="H701" s="5">
        <f t="shared" si="54"/>
        <v>1.7400562809027995E-3</v>
      </c>
    </row>
    <row r="702" spans="2:8">
      <c r="B702" s="26">
        <v>44798.291666666664</v>
      </c>
      <c r="C702" s="22">
        <v>167.9819</v>
      </c>
      <c r="D702" s="2">
        <f t="shared" si="50"/>
        <v>165.50623999609672</v>
      </c>
      <c r="E702" s="1">
        <f t="shared" si="51"/>
        <v>2.4756600039032719</v>
      </c>
      <c r="F702" s="1">
        <f t="shared" si="52"/>
        <v>2.4756600039032719</v>
      </c>
      <c r="G702" s="1">
        <f t="shared" si="53"/>
        <v>6.1288924549263486</v>
      </c>
      <c r="H702" s="5">
        <f t="shared" si="54"/>
        <v>1.4737659259142038E-2</v>
      </c>
    </row>
    <row r="703" spans="2:8">
      <c r="B703" s="26">
        <v>44799.291666666664</v>
      </c>
      <c r="C703" s="22">
        <v>161.6491</v>
      </c>
      <c r="D703" s="2">
        <f t="shared" si="50"/>
        <v>167.93238679992194</v>
      </c>
      <c r="E703" s="1">
        <f t="shared" si="51"/>
        <v>-6.2832867999219388</v>
      </c>
      <c r="F703" s="1">
        <f t="shared" si="52"/>
        <v>6.2832867999219388</v>
      </c>
      <c r="G703" s="1">
        <f t="shared" si="53"/>
        <v>39.479693010073277</v>
      </c>
      <c r="H703" s="5">
        <f t="shared" si="54"/>
        <v>3.8869915142873905E-2</v>
      </c>
    </row>
    <row r="704" spans="2:8">
      <c r="B704" s="26">
        <v>44802.291666666664</v>
      </c>
      <c r="C704" s="22">
        <v>159.43610000000001</v>
      </c>
      <c r="D704" s="2">
        <f t="shared" si="50"/>
        <v>161.77476573599844</v>
      </c>
      <c r="E704" s="1">
        <f t="shared" si="51"/>
        <v>-2.3386657359984326</v>
      </c>
      <c r="F704" s="1">
        <f t="shared" si="52"/>
        <v>2.3386657359984326</v>
      </c>
      <c r="G704" s="1">
        <f t="shared" si="53"/>
        <v>5.4693574247330909</v>
      </c>
      <c r="H704" s="5">
        <f t="shared" si="54"/>
        <v>1.4668357642958103E-2</v>
      </c>
    </row>
    <row r="705" spans="2:8">
      <c r="B705" s="26">
        <v>44803.291666666664</v>
      </c>
      <c r="C705" s="22">
        <v>156.99590000000001</v>
      </c>
      <c r="D705" s="2">
        <f t="shared" si="50"/>
        <v>159.48287331471997</v>
      </c>
      <c r="E705" s="1">
        <f t="shared" si="51"/>
        <v>-2.4869733147199611</v>
      </c>
      <c r="F705" s="1">
        <f t="shared" si="52"/>
        <v>2.4869733147199611</v>
      </c>
      <c r="G705" s="1">
        <f t="shared" si="53"/>
        <v>6.1850362681291902</v>
      </c>
      <c r="H705" s="5">
        <f t="shared" si="54"/>
        <v>1.58410080436493E-2</v>
      </c>
    </row>
    <row r="706" spans="2:8">
      <c r="B706" s="26">
        <v>44804.291666666664</v>
      </c>
      <c r="C706" s="22">
        <v>155.3262</v>
      </c>
      <c r="D706" s="2">
        <f t="shared" si="50"/>
        <v>157.0456394662944</v>
      </c>
      <c r="E706" s="1">
        <f t="shared" si="51"/>
        <v>-1.7194394662944035</v>
      </c>
      <c r="F706" s="1">
        <f t="shared" si="52"/>
        <v>1.7194394662944035</v>
      </c>
      <c r="G706" s="1">
        <f t="shared" si="53"/>
        <v>2.956472078250783</v>
      </c>
      <c r="H706" s="5">
        <f t="shared" si="54"/>
        <v>1.1069861145733325E-2</v>
      </c>
    </row>
    <row r="707" spans="2:8">
      <c r="B707" s="26">
        <v>44805.291666666664</v>
      </c>
      <c r="C707" s="22">
        <v>156.0573</v>
      </c>
      <c r="D707" s="2">
        <f t="shared" si="50"/>
        <v>155.36058878932587</v>
      </c>
      <c r="E707" s="1">
        <f t="shared" si="51"/>
        <v>0.696711210674124</v>
      </c>
      <c r="F707" s="1">
        <f t="shared" si="52"/>
        <v>0.696711210674124</v>
      </c>
      <c r="G707" s="1">
        <f t="shared" si="53"/>
        <v>0.48540651107900362</v>
      </c>
      <c r="H707" s="5">
        <f t="shared" si="54"/>
        <v>4.4644576746754178E-3</v>
      </c>
    </row>
    <row r="708" spans="2:8">
      <c r="B708" s="26">
        <v>44806.291666666664</v>
      </c>
      <c r="C708" s="22">
        <v>153.9332</v>
      </c>
      <c r="D708" s="2">
        <f t="shared" ref="D708:D771" si="55">alpha*C707+(1-alpha)*D707</f>
        <v>156.0433657757865</v>
      </c>
      <c r="E708" s="1">
        <f t="shared" ref="E708:E771" si="56">C708-D708</f>
        <v>-2.1101657757864984</v>
      </c>
      <c r="F708" s="1">
        <f t="shared" ref="F708:F771" si="57">ABS(E708)</f>
        <v>2.1101657757864984</v>
      </c>
      <c r="G708" s="1">
        <f t="shared" ref="G708:G771" si="58">E708^2</f>
        <v>4.4527996013006348</v>
      </c>
      <c r="H708" s="5">
        <f t="shared" ref="H708:H771" si="59">F708/C708</f>
        <v>1.3708321374378616E-2</v>
      </c>
    </row>
    <row r="709" spans="2:8">
      <c r="B709" s="26">
        <v>44810.291666666664</v>
      </c>
      <c r="C709" s="22">
        <v>152.6686</v>
      </c>
      <c r="D709" s="2">
        <f t="shared" si="55"/>
        <v>153.97540331551573</v>
      </c>
      <c r="E709" s="1">
        <f t="shared" si="56"/>
        <v>-1.3068033155157366</v>
      </c>
      <c r="F709" s="1">
        <f t="shared" si="57"/>
        <v>1.3068033155157366</v>
      </c>
      <c r="G709" s="1">
        <f t="shared" si="58"/>
        <v>1.7077349054429218</v>
      </c>
      <c r="H709" s="5">
        <f t="shared" si="59"/>
        <v>8.5597386464258962E-3</v>
      </c>
    </row>
    <row r="710" spans="2:8">
      <c r="B710" s="26">
        <v>44811.291666666664</v>
      </c>
      <c r="C710" s="22">
        <v>154.0814</v>
      </c>
      <c r="D710" s="2">
        <f t="shared" si="55"/>
        <v>152.69473606631033</v>
      </c>
      <c r="E710" s="1">
        <f t="shared" si="56"/>
        <v>1.3866639336896753</v>
      </c>
      <c r="F710" s="1">
        <f t="shared" si="57"/>
        <v>1.3866639336896753</v>
      </c>
      <c r="G710" s="1">
        <f t="shared" si="58"/>
        <v>1.9228368649957244</v>
      </c>
      <c r="H710" s="5">
        <f t="shared" si="59"/>
        <v>8.9995543504256537E-3</v>
      </c>
    </row>
    <row r="711" spans="2:8">
      <c r="B711" s="26">
        <v>44812.291666666664</v>
      </c>
      <c r="C711" s="22">
        <v>152.59950000000001</v>
      </c>
      <c r="D711" s="2">
        <f t="shared" si="55"/>
        <v>154.05366672132621</v>
      </c>
      <c r="E711" s="1">
        <f t="shared" si="56"/>
        <v>-1.4541667213262031</v>
      </c>
      <c r="F711" s="1">
        <f t="shared" si="57"/>
        <v>1.4541667213262031</v>
      </c>
      <c r="G711" s="1">
        <f t="shared" si="58"/>
        <v>2.1146008534125991</v>
      </c>
      <c r="H711" s="5">
        <f t="shared" si="59"/>
        <v>9.5293020050930908E-3</v>
      </c>
    </row>
    <row r="712" spans="2:8">
      <c r="B712" s="26">
        <v>44813.291666666664</v>
      </c>
      <c r="C712" s="22">
        <v>155.4744</v>
      </c>
      <c r="D712" s="2">
        <f t="shared" si="55"/>
        <v>152.62858333442654</v>
      </c>
      <c r="E712" s="1">
        <f t="shared" si="56"/>
        <v>2.8458166655734658</v>
      </c>
      <c r="F712" s="1">
        <f t="shared" si="57"/>
        <v>2.8458166655734658</v>
      </c>
      <c r="G712" s="1">
        <f t="shared" si="58"/>
        <v>8.0986724940556787</v>
      </c>
      <c r="H712" s="5">
        <f t="shared" si="59"/>
        <v>1.8304085209998981E-2</v>
      </c>
    </row>
    <row r="713" spans="2:8">
      <c r="B713" s="26">
        <v>44816.291666666664</v>
      </c>
      <c r="C713" s="22">
        <v>161.4614</v>
      </c>
      <c r="D713" s="2">
        <f t="shared" si="55"/>
        <v>155.41748366668853</v>
      </c>
      <c r="E713" s="1">
        <f t="shared" si="56"/>
        <v>6.043916333311472</v>
      </c>
      <c r="F713" s="1">
        <f t="shared" si="57"/>
        <v>6.043916333311472</v>
      </c>
      <c r="G713" s="1">
        <f t="shared" si="58"/>
        <v>36.528924644069185</v>
      </c>
      <c r="H713" s="5">
        <f t="shared" si="59"/>
        <v>3.7432577280461288E-2</v>
      </c>
    </row>
    <row r="714" spans="2:8">
      <c r="B714" s="26">
        <v>44817.291666666664</v>
      </c>
      <c r="C714" s="22">
        <v>151.98689999999999</v>
      </c>
      <c r="D714" s="2">
        <f t="shared" si="55"/>
        <v>161.34052167333377</v>
      </c>
      <c r="E714" s="1">
        <f t="shared" si="56"/>
        <v>-9.3536216733337767</v>
      </c>
      <c r="F714" s="1">
        <f t="shared" si="57"/>
        <v>9.3536216733337767</v>
      </c>
      <c r="G714" s="1">
        <f t="shared" si="58"/>
        <v>87.490238407859366</v>
      </c>
      <c r="H714" s="5">
        <f t="shared" si="59"/>
        <v>6.1542288666548088E-2</v>
      </c>
    </row>
    <row r="715" spans="2:8">
      <c r="B715" s="26">
        <v>44818.291666666664</v>
      </c>
      <c r="C715" s="22">
        <v>153.4392</v>
      </c>
      <c r="D715" s="2">
        <f t="shared" si="55"/>
        <v>152.17397243346667</v>
      </c>
      <c r="E715" s="1">
        <f t="shared" si="56"/>
        <v>1.2652275665333264</v>
      </c>
      <c r="F715" s="1">
        <f t="shared" si="57"/>
        <v>1.2652275665333264</v>
      </c>
      <c r="G715" s="1">
        <f t="shared" si="58"/>
        <v>1.6008007951158427</v>
      </c>
      <c r="H715" s="5">
        <f t="shared" si="59"/>
        <v>8.2457909486840803E-3</v>
      </c>
    </row>
    <row r="716" spans="2:8">
      <c r="B716" s="26">
        <v>44819.291666666664</v>
      </c>
      <c r="C716" s="22">
        <v>150.53460000000001</v>
      </c>
      <c r="D716" s="2">
        <f t="shared" si="55"/>
        <v>153.41389544866934</v>
      </c>
      <c r="E716" s="1">
        <f t="shared" si="56"/>
        <v>-2.8792954486693247</v>
      </c>
      <c r="F716" s="1">
        <f t="shared" si="57"/>
        <v>2.8792954486693247</v>
      </c>
      <c r="G716" s="1">
        <f t="shared" si="58"/>
        <v>8.2903422807278879</v>
      </c>
      <c r="H716" s="5">
        <f t="shared" si="59"/>
        <v>1.9127133885959272E-2</v>
      </c>
    </row>
    <row r="717" spans="2:8">
      <c r="B717" s="26">
        <v>44820.291666666664</v>
      </c>
      <c r="C717" s="22">
        <v>148.88480000000001</v>
      </c>
      <c r="D717" s="2">
        <f t="shared" si="55"/>
        <v>150.59218590897339</v>
      </c>
      <c r="E717" s="1">
        <f t="shared" si="56"/>
        <v>-1.7073859089733787</v>
      </c>
      <c r="F717" s="1">
        <f t="shared" si="57"/>
        <v>1.7073859089733787</v>
      </c>
      <c r="G717" s="1">
        <f t="shared" si="58"/>
        <v>2.9151666421608509</v>
      </c>
      <c r="H717" s="5">
        <f t="shared" si="59"/>
        <v>1.1467832236557248E-2</v>
      </c>
    </row>
    <row r="718" spans="2:8">
      <c r="B718" s="26">
        <v>44823.291666666664</v>
      </c>
      <c r="C718" s="22">
        <v>152.61920000000001</v>
      </c>
      <c r="D718" s="2">
        <f t="shared" si="55"/>
        <v>148.91894771817948</v>
      </c>
      <c r="E718" s="1">
        <f t="shared" si="56"/>
        <v>3.700252281820525</v>
      </c>
      <c r="F718" s="1">
        <f t="shared" si="57"/>
        <v>3.700252281820525</v>
      </c>
      <c r="G718" s="1">
        <f t="shared" si="58"/>
        <v>13.691866949118003</v>
      </c>
      <c r="H718" s="5">
        <f t="shared" si="59"/>
        <v>2.4244998544223302E-2</v>
      </c>
    </row>
    <row r="719" spans="2:8">
      <c r="B719" s="26">
        <v>44824.291666666664</v>
      </c>
      <c r="C719" s="22">
        <v>155.01009999999999</v>
      </c>
      <c r="D719" s="2">
        <f t="shared" si="55"/>
        <v>152.54519495436361</v>
      </c>
      <c r="E719" s="1">
        <f t="shared" si="56"/>
        <v>2.4649050456363852</v>
      </c>
      <c r="F719" s="1">
        <f t="shared" si="57"/>
        <v>2.4649050456363852</v>
      </c>
      <c r="G719" s="1">
        <f t="shared" si="58"/>
        <v>6.0757568840037104</v>
      </c>
      <c r="H719" s="5">
        <f t="shared" si="59"/>
        <v>1.5901577030376635E-2</v>
      </c>
    </row>
    <row r="720" spans="2:8">
      <c r="B720" s="26">
        <v>44825.291666666664</v>
      </c>
      <c r="C720" s="22">
        <v>151.86840000000001</v>
      </c>
      <c r="D720" s="2">
        <f t="shared" si="55"/>
        <v>154.96080189908727</v>
      </c>
      <c r="E720" s="1">
        <f t="shared" si="56"/>
        <v>-3.0924018990872639</v>
      </c>
      <c r="F720" s="1">
        <f t="shared" si="57"/>
        <v>3.0924018990872639</v>
      </c>
      <c r="G720" s="1">
        <f t="shared" si="58"/>
        <v>9.5629495054785156</v>
      </c>
      <c r="H720" s="5">
        <f t="shared" si="59"/>
        <v>2.0362378869384704E-2</v>
      </c>
    </row>
    <row r="721" spans="2:8">
      <c r="B721" s="26">
        <v>44826.291666666664</v>
      </c>
      <c r="C721" s="22">
        <v>150.90020000000001</v>
      </c>
      <c r="D721" s="2">
        <f t="shared" si="55"/>
        <v>151.93024803798176</v>
      </c>
      <c r="E721" s="1">
        <f t="shared" si="56"/>
        <v>-1.0300480379817429</v>
      </c>
      <c r="F721" s="1">
        <f t="shared" si="57"/>
        <v>1.0300480379817429</v>
      </c>
      <c r="G721" s="1">
        <f t="shared" si="58"/>
        <v>1.0609989605500381</v>
      </c>
      <c r="H721" s="5">
        <f t="shared" si="59"/>
        <v>6.8260216883857198E-3</v>
      </c>
    </row>
    <row r="722" spans="2:8">
      <c r="B722" s="26">
        <v>44827.291666666664</v>
      </c>
      <c r="C722" s="22">
        <v>148.61799999999999</v>
      </c>
      <c r="D722" s="2">
        <f t="shared" si="55"/>
        <v>150.92080096075966</v>
      </c>
      <c r="E722" s="1">
        <f t="shared" si="56"/>
        <v>-2.3028009607596687</v>
      </c>
      <c r="F722" s="1">
        <f t="shared" si="57"/>
        <v>2.3028009607596687</v>
      </c>
      <c r="G722" s="1">
        <f t="shared" si="58"/>
        <v>5.3028922648756529</v>
      </c>
      <c r="H722" s="5">
        <f t="shared" si="59"/>
        <v>1.5494764838442643E-2</v>
      </c>
    </row>
    <row r="723" spans="2:8">
      <c r="B723" s="26">
        <v>44830.291666666664</v>
      </c>
      <c r="C723" s="22">
        <v>148.9539</v>
      </c>
      <c r="D723" s="2">
        <f t="shared" si="55"/>
        <v>148.6640560192152</v>
      </c>
      <c r="E723" s="1">
        <f t="shared" si="56"/>
        <v>0.28984398078480922</v>
      </c>
      <c r="F723" s="1">
        <f t="shared" si="57"/>
        <v>0.28984398078480922</v>
      </c>
      <c r="G723" s="1">
        <f t="shared" si="58"/>
        <v>8.4009533197184849E-2</v>
      </c>
      <c r="H723" s="5">
        <f t="shared" si="59"/>
        <v>1.9458636583856428E-3</v>
      </c>
    </row>
    <row r="724" spans="2:8">
      <c r="B724" s="26">
        <v>44831.291666666664</v>
      </c>
      <c r="C724" s="22">
        <v>149.93199999999999</v>
      </c>
      <c r="D724" s="2">
        <f t="shared" si="55"/>
        <v>148.9481031203843</v>
      </c>
      <c r="E724" s="1">
        <f t="shared" si="56"/>
        <v>0.98389687961568484</v>
      </c>
      <c r="F724" s="1">
        <f t="shared" si="57"/>
        <v>0.98389687961568484</v>
      </c>
      <c r="G724" s="1">
        <f t="shared" si="58"/>
        <v>0.9680530697174814</v>
      </c>
      <c r="H724" s="5">
        <f t="shared" si="59"/>
        <v>6.5622874344081648E-3</v>
      </c>
    </row>
    <row r="725" spans="2:8">
      <c r="B725" s="26">
        <v>44832.291666666664</v>
      </c>
      <c r="C725" s="22">
        <v>148.0351</v>
      </c>
      <c r="D725" s="2">
        <f t="shared" si="55"/>
        <v>149.91232206240767</v>
      </c>
      <c r="E725" s="1">
        <f t="shared" si="56"/>
        <v>-1.8772220624076681</v>
      </c>
      <c r="F725" s="1">
        <f t="shared" si="57"/>
        <v>1.8772220624076681</v>
      </c>
      <c r="G725" s="1">
        <f t="shared" si="58"/>
        <v>3.5239626715900991</v>
      </c>
      <c r="H725" s="5">
        <f t="shared" si="59"/>
        <v>1.2680925418415418E-2</v>
      </c>
    </row>
    <row r="726" spans="2:8">
      <c r="B726" s="26">
        <v>44833.291666666664</v>
      </c>
      <c r="C726" s="22">
        <v>140.7638</v>
      </c>
      <c r="D726" s="2">
        <f t="shared" si="55"/>
        <v>148.07264444124814</v>
      </c>
      <c r="E726" s="1">
        <f t="shared" si="56"/>
        <v>-7.3088444412481408</v>
      </c>
      <c r="F726" s="1">
        <f t="shared" si="57"/>
        <v>7.3088444412481408</v>
      </c>
      <c r="G726" s="1">
        <f t="shared" si="58"/>
        <v>53.419207066363846</v>
      </c>
      <c r="H726" s="5">
        <f t="shared" si="59"/>
        <v>5.1922756001529805E-2</v>
      </c>
    </row>
    <row r="727" spans="2:8">
      <c r="B727" s="26">
        <v>44834.291666666664</v>
      </c>
      <c r="C727" s="22">
        <v>136.53530000000001</v>
      </c>
      <c r="D727" s="2">
        <f t="shared" si="55"/>
        <v>140.90997688882496</v>
      </c>
      <c r="E727" s="1">
        <f t="shared" si="56"/>
        <v>-4.3746768888249505</v>
      </c>
      <c r="F727" s="1">
        <f t="shared" si="57"/>
        <v>4.3746768888249505</v>
      </c>
      <c r="G727" s="1">
        <f t="shared" si="58"/>
        <v>19.13779788161915</v>
      </c>
      <c r="H727" s="5">
        <f t="shared" si="59"/>
        <v>3.20406289715916E-2</v>
      </c>
    </row>
    <row r="728" spans="2:8">
      <c r="B728" s="26">
        <v>44837.291666666664</v>
      </c>
      <c r="C728" s="22">
        <v>140.73410000000001</v>
      </c>
      <c r="D728" s="2">
        <f t="shared" si="55"/>
        <v>136.62279353777652</v>
      </c>
      <c r="E728" s="1">
        <f t="shared" si="56"/>
        <v>4.1113064622234958</v>
      </c>
      <c r="F728" s="1">
        <f t="shared" si="57"/>
        <v>4.1113064622234958</v>
      </c>
      <c r="G728" s="1">
        <f t="shared" si="58"/>
        <v>16.902840826320677</v>
      </c>
      <c r="H728" s="5">
        <f t="shared" si="59"/>
        <v>2.9213292743006106E-2</v>
      </c>
    </row>
    <row r="729" spans="2:8">
      <c r="B729" s="26">
        <v>44838.291666666664</v>
      </c>
      <c r="C729" s="22">
        <v>144.34020000000001</v>
      </c>
      <c r="D729" s="2">
        <f t="shared" si="55"/>
        <v>140.65187387075554</v>
      </c>
      <c r="E729" s="1">
        <f t="shared" si="56"/>
        <v>3.6883261292444729</v>
      </c>
      <c r="F729" s="1">
        <f t="shared" si="57"/>
        <v>3.6883261292444729</v>
      </c>
      <c r="G729" s="1">
        <f t="shared" si="58"/>
        <v>13.603749635667516</v>
      </c>
      <c r="H729" s="5">
        <f t="shared" si="59"/>
        <v>2.5553006918685665E-2</v>
      </c>
    </row>
    <row r="730" spans="2:8">
      <c r="B730" s="26">
        <v>44839.291666666664</v>
      </c>
      <c r="C730" s="22">
        <v>144.63650000000001</v>
      </c>
      <c r="D730" s="2">
        <f t="shared" si="55"/>
        <v>144.26643347741512</v>
      </c>
      <c r="E730" s="1">
        <f t="shared" si="56"/>
        <v>0.37006652258489225</v>
      </c>
      <c r="F730" s="1">
        <f t="shared" si="57"/>
        <v>0.37006652258489225</v>
      </c>
      <c r="G730" s="1">
        <f t="shared" si="58"/>
        <v>0.13694923113807456</v>
      </c>
      <c r="H730" s="5">
        <f t="shared" si="59"/>
        <v>2.5585970525067478E-3</v>
      </c>
    </row>
    <row r="731" spans="2:8">
      <c r="B731" s="26">
        <v>44840.291666666664</v>
      </c>
      <c r="C731" s="22">
        <v>143.6782</v>
      </c>
      <c r="D731" s="2">
        <f t="shared" si="55"/>
        <v>144.62909866954831</v>
      </c>
      <c r="E731" s="1">
        <f t="shared" si="56"/>
        <v>-0.95089866954830882</v>
      </c>
      <c r="F731" s="1">
        <f t="shared" si="57"/>
        <v>0.95089866954830882</v>
      </c>
      <c r="G731" s="1">
        <f t="shared" si="58"/>
        <v>0.90420827974874385</v>
      </c>
      <c r="H731" s="5">
        <f t="shared" si="59"/>
        <v>6.6182529398914293E-3</v>
      </c>
    </row>
    <row r="732" spans="2:8">
      <c r="B732" s="26">
        <v>44841.291666666664</v>
      </c>
      <c r="C732" s="22">
        <v>138.40260000000001</v>
      </c>
      <c r="D732" s="2">
        <f t="shared" si="55"/>
        <v>143.69721797339096</v>
      </c>
      <c r="E732" s="1">
        <f t="shared" si="56"/>
        <v>-5.294617973390956</v>
      </c>
      <c r="F732" s="1">
        <f t="shared" si="57"/>
        <v>5.294617973390956</v>
      </c>
      <c r="G732" s="1">
        <f t="shared" si="58"/>
        <v>28.032979484154552</v>
      </c>
      <c r="H732" s="5">
        <f t="shared" si="59"/>
        <v>3.8255191545469198E-2</v>
      </c>
    </row>
    <row r="733" spans="2:8">
      <c r="B733" s="26">
        <v>44844.291666666664</v>
      </c>
      <c r="C733" s="22">
        <v>138.7286</v>
      </c>
      <c r="D733" s="2">
        <f t="shared" si="55"/>
        <v>138.50849235946782</v>
      </c>
      <c r="E733" s="1">
        <f t="shared" si="56"/>
        <v>0.22010764053217713</v>
      </c>
      <c r="F733" s="1">
        <f t="shared" si="57"/>
        <v>0.22010764053217713</v>
      </c>
      <c r="G733" s="1">
        <f t="shared" si="58"/>
        <v>4.8447373420642106E-2</v>
      </c>
      <c r="H733" s="5">
        <f t="shared" si="59"/>
        <v>1.5866060821789964E-3</v>
      </c>
    </row>
    <row r="734" spans="2:8">
      <c r="B734" s="26">
        <v>44845.291666666664</v>
      </c>
      <c r="C734" s="22">
        <v>137.30590000000001</v>
      </c>
      <c r="D734" s="2">
        <f t="shared" si="55"/>
        <v>138.72419784718934</v>
      </c>
      <c r="E734" s="1">
        <f t="shared" si="56"/>
        <v>-1.4182978471893364</v>
      </c>
      <c r="F734" s="1">
        <f t="shared" si="57"/>
        <v>1.4182978471893364</v>
      </c>
      <c r="G734" s="1">
        <f t="shared" si="58"/>
        <v>2.011568783341906</v>
      </c>
      <c r="H734" s="5">
        <f t="shared" si="59"/>
        <v>1.0329474896485412E-2</v>
      </c>
    </row>
    <row r="735" spans="2:8">
      <c r="B735" s="26">
        <v>44846.291666666664</v>
      </c>
      <c r="C735" s="22">
        <v>136.67359999999999</v>
      </c>
      <c r="D735" s="2">
        <f t="shared" si="55"/>
        <v>137.3342659569438</v>
      </c>
      <c r="E735" s="1">
        <f t="shared" si="56"/>
        <v>-0.66066595694380226</v>
      </c>
      <c r="F735" s="1">
        <f t="shared" si="57"/>
        <v>0.66066595694380226</v>
      </c>
      <c r="G735" s="1">
        <f t="shared" si="58"/>
        <v>0.43647950666447</v>
      </c>
      <c r="H735" s="5">
        <f t="shared" si="59"/>
        <v>4.8338959165764445E-3</v>
      </c>
    </row>
    <row r="736" spans="2:8">
      <c r="B736" s="26">
        <v>44847.291666666664</v>
      </c>
      <c r="C736" s="22">
        <v>141.26759999999999</v>
      </c>
      <c r="D736" s="2">
        <f t="shared" si="55"/>
        <v>136.68681331913888</v>
      </c>
      <c r="E736" s="1">
        <f t="shared" si="56"/>
        <v>4.5807866808611095</v>
      </c>
      <c r="F736" s="1">
        <f t="shared" si="57"/>
        <v>4.5807866808611095</v>
      </c>
      <c r="G736" s="1">
        <f t="shared" si="58"/>
        <v>20.983606615554539</v>
      </c>
      <c r="H736" s="5">
        <f t="shared" si="59"/>
        <v>3.2426307807742964E-2</v>
      </c>
    </row>
    <row r="737" spans="2:8">
      <c r="B737" s="26">
        <v>44848.291666666664</v>
      </c>
      <c r="C737" s="22">
        <v>136.7132</v>
      </c>
      <c r="D737" s="2">
        <f t="shared" si="55"/>
        <v>141.17598426638276</v>
      </c>
      <c r="E737" s="1">
        <f t="shared" si="56"/>
        <v>-4.462784266382755</v>
      </c>
      <c r="F737" s="1">
        <f t="shared" si="57"/>
        <v>4.462784266382755</v>
      </c>
      <c r="G737" s="1">
        <f t="shared" si="58"/>
        <v>19.916443408273466</v>
      </c>
      <c r="H737" s="5">
        <f t="shared" si="59"/>
        <v>3.2643404341224952E-2</v>
      </c>
    </row>
    <row r="738" spans="2:8">
      <c r="B738" s="26">
        <v>44851.291666666664</v>
      </c>
      <c r="C738" s="22">
        <v>140.69460000000001</v>
      </c>
      <c r="D738" s="2">
        <f t="shared" si="55"/>
        <v>136.80245568532766</v>
      </c>
      <c r="E738" s="1">
        <f t="shared" si="56"/>
        <v>3.8921443146723504</v>
      </c>
      <c r="F738" s="1">
        <f t="shared" si="57"/>
        <v>3.8921443146723504</v>
      </c>
      <c r="G738" s="1">
        <f t="shared" si="58"/>
        <v>15.1487873662363</v>
      </c>
      <c r="H738" s="5">
        <f t="shared" si="59"/>
        <v>2.7663778955783307E-2</v>
      </c>
    </row>
    <row r="739" spans="2:8">
      <c r="B739" s="26">
        <v>44852.291666666664</v>
      </c>
      <c r="C739" s="22">
        <v>142.01849999999999</v>
      </c>
      <c r="D739" s="2">
        <f t="shared" si="55"/>
        <v>140.61675711370654</v>
      </c>
      <c r="E739" s="1">
        <f t="shared" si="56"/>
        <v>1.401742886293448</v>
      </c>
      <c r="F739" s="1">
        <f t="shared" si="57"/>
        <v>1.401742886293448</v>
      </c>
      <c r="G739" s="1">
        <f t="shared" si="58"/>
        <v>1.9648831192742864</v>
      </c>
      <c r="H739" s="5">
        <f t="shared" si="59"/>
        <v>9.8701428778183702E-3</v>
      </c>
    </row>
    <row r="740" spans="2:8">
      <c r="B740" s="26">
        <v>44853.291666666664</v>
      </c>
      <c r="C740" s="22">
        <v>142.12719999999999</v>
      </c>
      <c r="D740" s="2">
        <f t="shared" si="55"/>
        <v>141.9904651422741</v>
      </c>
      <c r="E740" s="1">
        <f t="shared" si="56"/>
        <v>0.13673485772588378</v>
      </c>
      <c r="F740" s="1">
        <f t="shared" si="57"/>
        <v>0.13673485772588378</v>
      </c>
      <c r="G740" s="1">
        <f t="shared" si="58"/>
        <v>1.869642131731768E-2</v>
      </c>
      <c r="H740" s="5">
        <f t="shared" si="59"/>
        <v>9.620597445519492E-4</v>
      </c>
    </row>
    <row r="741" spans="2:8">
      <c r="B741" s="26">
        <v>44854.291666666664</v>
      </c>
      <c r="C741" s="22">
        <v>141.6628</v>
      </c>
      <c r="D741" s="2">
        <f t="shared" si="55"/>
        <v>142.12446530284546</v>
      </c>
      <c r="E741" s="1">
        <f t="shared" si="56"/>
        <v>-0.4616653028454607</v>
      </c>
      <c r="F741" s="1">
        <f t="shared" si="57"/>
        <v>0.4616653028454607</v>
      </c>
      <c r="G741" s="1">
        <f t="shared" si="58"/>
        <v>0.21313485185139094</v>
      </c>
      <c r="H741" s="5">
        <f t="shared" si="59"/>
        <v>3.25890285131637E-3</v>
      </c>
    </row>
    <row r="742" spans="2:8">
      <c r="B742" s="26">
        <v>44855.291666666664</v>
      </c>
      <c r="C742" s="22">
        <v>145.49610000000001</v>
      </c>
      <c r="D742" s="2">
        <f t="shared" si="55"/>
        <v>141.6720333060569</v>
      </c>
      <c r="E742" s="1">
        <f t="shared" si="56"/>
        <v>3.8240666939431094</v>
      </c>
      <c r="F742" s="1">
        <f t="shared" si="57"/>
        <v>3.8240666939431094</v>
      </c>
      <c r="G742" s="1">
        <f t="shared" si="58"/>
        <v>14.623486079724982</v>
      </c>
      <c r="H742" s="5">
        <f t="shared" si="59"/>
        <v>2.6282949810634847E-2</v>
      </c>
    </row>
    <row r="743" spans="2:8">
      <c r="B743" s="26">
        <v>44858.291666666664</v>
      </c>
      <c r="C743" s="22">
        <v>147.6498</v>
      </c>
      <c r="D743" s="2">
        <f t="shared" si="55"/>
        <v>145.41961866612115</v>
      </c>
      <c r="E743" s="1">
        <f t="shared" si="56"/>
        <v>2.2301813338788463</v>
      </c>
      <c r="F743" s="1">
        <f t="shared" si="57"/>
        <v>2.2301813338788463</v>
      </c>
      <c r="G743" s="1">
        <f t="shared" si="58"/>
        <v>4.9737087819816299</v>
      </c>
      <c r="H743" s="5">
        <f t="shared" si="59"/>
        <v>1.5104533388320514E-2</v>
      </c>
    </row>
    <row r="744" spans="2:8">
      <c r="B744" s="26">
        <v>44859.291666666664</v>
      </c>
      <c r="C744" s="22">
        <v>150.505</v>
      </c>
      <c r="D744" s="2">
        <f t="shared" si="55"/>
        <v>147.6051963733224</v>
      </c>
      <c r="E744" s="1">
        <f t="shared" si="56"/>
        <v>2.8998036266775955</v>
      </c>
      <c r="F744" s="1">
        <f t="shared" si="57"/>
        <v>2.8998036266775955</v>
      </c>
      <c r="G744" s="1">
        <f t="shared" si="58"/>
        <v>8.4088610732925364</v>
      </c>
      <c r="H744" s="5">
        <f t="shared" si="59"/>
        <v>1.9267158078984721E-2</v>
      </c>
    </row>
    <row r="745" spans="2:8">
      <c r="B745" s="26">
        <v>44860.291666666664</v>
      </c>
      <c r="C745" s="22">
        <v>147.55099999999999</v>
      </c>
      <c r="D745" s="2">
        <f t="shared" si="55"/>
        <v>150.44700392746645</v>
      </c>
      <c r="E745" s="1">
        <f t="shared" si="56"/>
        <v>-2.8960039274664666</v>
      </c>
      <c r="F745" s="1">
        <f t="shared" si="57"/>
        <v>2.8960039274664666</v>
      </c>
      <c r="G745" s="1">
        <f t="shared" si="58"/>
        <v>8.3868387479011997</v>
      </c>
      <c r="H745" s="5">
        <f t="shared" si="59"/>
        <v>1.9627138599307811E-2</v>
      </c>
    </row>
    <row r="746" spans="2:8">
      <c r="B746" s="26">
        <v>44861.291666666664</v>
      </c>
      <c r="C746" s="22">
        <v>143.0558</v>
      </c>
      <c r="D746" s="2">
        <f t="shared" si="55"/>
        <v>147.60892007854932</v>
      </c>
      <c r="E746" s="1">
        <f t="shared" si="56"/>
        <v>-4.5531200785493127</v>
      </c>
      <c r="F746" s="1">
        <f t="shared" si="57"/>
        <v>4.5531200785493127</v>
      </c>
      <c r="G746" s="1">
        <f t="shared" si="58"/>
        <v>20.730902449688898</v>
      </c>
      <c r="H746" s="5">
        <f t="shared" si="59"/>
        <v>3.1827581115545907E-2</v>
      </c>
    </row>
    <row r="747" spans="2:8">
      <c r="B747" s="26">
        <v>44862.291666666664</v>
      </c>
      <c r="C747" s="22">
        <v>153.86410000000001</v>
      </c>
      <c r="D747" s="2">
        <f t="shared" si="55"/>
        <v>143.14686240157098</v>
      </c>
      <c r="E747" s="1">
        <f t="shared" si="56"/>
        <v>10.717237598429023</v>
      </c>
      <c r="F747" s="1">
        <f t="shared" si="57"/>
        <v>10.717237598429023</v>
      </c>
      <c r="G747" s="1">
        <f t="shared" si="58"/>
        <v>114.85918174118069</v>
      </c>
      <c r="H747" s="5">
        <f t="shared" si="59"/>
        <v>6.9653919260106958E-2</v>
      </c>
    </row>
    <row r="748" spans="2:8">
      <c r="B748" s="26">
        <v>44865.291666666664</v>
      </c>
      <c r="C748" s="22">
        <v>151.49299999999999</v>
      </c>
      <c r="D748" s="2">
        <f t="shared" si="55"/>
        <v>153.64975524803143</v>
      </c>
      <c r="E748" s="1">
        <f t="shared" si="56"/>
        <v>-2.1567552480314305</v>
      </c>
      <c r="F748" s="1">
        <f t="shared" si="57"/>
        <v>2.1567552480314305</v>
      </c>
      <c r="G748" s="1">
        <f t="shared" si="58"/>
        <v>4.6515931999111171</v>
      </c>
      <c r="H748" s="5">
        <f t="shared" si="59"/>
        <v>1.4236666037582136E-2</v>
      </c>
    </row>
    <row r="749" spans="2:8">
      <c r="B749" s="26">
        <v>44866.291666666664</v>
      </c>
      <c r="C749" s="22">
        <v>148.83539999999999</v>
      </c>
      <c r="D749" s="2">
        <f t="shared" si="55"/>
        <v>151.53613510496061</v>
      </c>
      <c r="E749" s="1">
        <f t="shared" si="56"/>
        <v>-2.7007351049606143</v>
      </c>
      <c r="F749" s="1">
        <f t="shared" si="57"/>
        <v>2.7007351049606143</v>
      </c>
      <c r="G749" s="1">
        <f t="shared" si="58"/>
        <v>7.2939701071666203</v>
      </c>
      <c r="H749" s="5">
        <f t="shared" si="59"/>
        <v>1.8145784571147822E-2</v>
      </c>
    </row>
    <row r="750" spans="2:8">
      <c r="B750" s="26">
        <v>44867.291666666664</v>
      </c>
      <c r="C750" s="22">
        <v>143.28299999999999</v>
      </c>
      <c r="D750" s="2">
        <f t="shared" si="55"/>
        <v>148.8894147020992</v>
      </c>
      <c r="E750" s="1">
        <f t="shared" si="56"/>
        <v>-5.6064147020992152</v>
      </c>
      <c r="F750" s="1">
        <f t="shared" si="57"/>
        <v>5.6064147020992152</v>
      </c>
      <c r="G750" s="1">
        <f t="shared" si="58"/>
        <v>31.431885811914231</v>
      </c>
      <c r="H750" s="5">
        <f t="shared" si="59"/>
        <v>3.912826156696339E-2</v>
      </c>
    </row>
    <row r="751" spans="2:8">
      <c r="B751" s="26">
        <v>44868.291666666664</v>
      </c>
      <c r="C751" s="22">
        <v>137.2071</v>
      </c>
      <c r="D751" s="2">
        <f t="shared" si="55"/>
        <v>143.395128294042</v>
      </c>
      <c r="E751" s="1">
        <f t="shared" si="56"/>
        <v>-6.1880282940419988</v>
      </c>
      <c r="F751" s="1">
        <f t="shared" si="57"/>
        <v>6.1880282940419988</v>
      </c>
      <c r="G751" s="1">
        <f t="shared" si="58"/>
        <v>38.291694167864328</v>
      </c>
      <c r="H751" s="5">
        <f t="shared" si="59"/>
        <v>4.5099913153488408E-2</v>
      </c>
    </row>
    <row r="752" spans="2:8">
      <c r="B752" s="26">
        <v>44869.291666666664</v>
      </c>
      <c r="C752" s="22">
        <v>136.94</v>
      </c>
      <c r="D752" s="2">
        <f t="shared" si="55"/>
        <v>137.33086056588084</v>
      </c>
      <c r="E752" s="1">
        <f t="shared" si="56"/>
        <v>-0.39086056588084261</v>
      </c>
      <c r="F752" s="1">
        <f t="shared" si="57"/>
        <v>0.39086056588084261</v>
      </c>
      <c r="G752" s="1">
        <f t="shared" si="58"/>
        <v>0.1527719819606925</v>
      </c>
      <c r="H752" s="5">
        <f t="shared" si="59"/>
        <v>2.8542468663709845E-3</v>
      </c>
    </row>
    <row r="753" spans="2:8">
      <c r="B753" s="26">
        <v>44872.291666666664</v>
      </c>
      <c r="C753" s="22">
        <v>137.4743</v>
      </c>
      <c r="D753" s="2">
        <f t="shared" si="55"/>
        <v>136.94781721131761</v>
      </c>
      <c r="E753" s="1">
        <f t="shared" si="56"/>
        <v>0.52648278868238663</v>
      </c>
      <c r="F753" s="1">
        <f t="shared" si="57"/>
        <v>0.52648278868238663</v>
      </c>
      <c r="G753" s="1">
        <f t="shared" si="58"/>
        <v>0.27718412677878257</v>
      </c>
      <c r="H753" s="5">
        <f t="shared" si="59"/>
        <v>3.8296815381666728E-3</v>
      </c>
    </row>
    <row r="754" spans="2:8">
      <c r="B754" s="26">
        <v>44873.291666666664</v>
      </c>
      <c r="C754" s="22">
        <v>138.04830000000001</v>
      </c>
      <c r="D754" s="2">
        <f t="shared" si="55"/>
        <v>137.46377034422636</v>
      </c>
      <c r="E754" s="1">
        <f t="shared" si="56"/>
        <v>0.58452965577365035</v>
      </c>
      <c r="F754" s="1">
        <f t="shared" si="57"/>
        <v>0.58452965577365035</v>
      </c>
      <c r="G754" s="1">
        <f t="shared" si="58"/>
        <v>0.34167491847886217</v>
      </c>
      <c r="H754" s="5">
        <f t="shared" si="59"/>
        <v>4.2342401592315899E-3</v>
      </c>
    </row>
    <row r="755" spans="2:8">
      <c r="B755" s="26">
        <v>44874.291666666664</v>
      </c>
      <c r="C755" s="22">
        <v>133.4665</v>
      </c>
      <c r="D755" s="2">
        <f t="shared" si="55"/>
        <v>138.03660940688454</v>
      </c>
      <c r="E755" s="1">
        <f t="shared" si="56"/>
        <v>-4.5701094068845407</v>
      </c>
      <c r="F755" s="1">
        <f t="shared" si="57"/>
        <v>4.5701094068845407</v>
      </c>
      <c r="G755" s="1">
        <f t="shared" si="58"/>
        <v>20.885899990894568</v>
      </c>
      <c r="H755" s="5">
        <f t="shared" si="59"/>
        <v>3.4241621731929295E-2</v>
      </c>
    </row>
    <row r="756" spans="2:8">
      <c r="B756" s="26">
        <v>44875.291666666664</v>
      </c>
      <c r="C756" s="22">
        <v>145.3416</v>
      </c>
      <c r="D756" s="2">
        <f t="shared" si="55"/>
        <v>133.55790218813769</v>
      </c>
      <c r="E756" s="1">
        <f t="shared" si="56"/>
        <v>11.783697811862311</v>
      </c>
      <c r="F756" s="1">
        <f t="shared" si="57"/>
        <v>11.783697811862311</v>
      </c>
      <c r="G756" s="1">
        <f t="shared" si="58"/>
        <v>138.8555341212886</v>
      </c>
      <c r="H756" s="5">
        <f t="shared" si="59"/>
        <v>8.1075877875723887E-2</v>
      </c>
    </row>
    <row r="757" spans="2:8">
      <c r="B757" s="26">
        <v>44876.291666666664</v>
      </c>
      <c r="C757" s="22">
        <v>148.1422</v>
      </c>
      <c r="D757" s="2">
        <f t="shared" si="55"/>
        <v>145.10592604376274</v>
      </c>
      <c r="E757" s="1">
        <f t="shared" si="56"/>
        <v>3.0362739562372667</v>
      </c>
      <c r="F757" s="1">
        <f t="shared" si="57"/>
        <v>3.0362739562372667</v>
      </c>
      <c r="G757" s="1">
        <f t="shared" si="58"/>
        <v>9.2189595373247037</v>
      </c>
      <c r="H757" s="5">
        <f t="shared" si="59"/>
        <v>2.0495672105836599E-2</v>
      </c>
    </row>
    <row r="758" spans="2:8">
      <c r="B758" s="26">
        <v>44879.291666666664</v>
      </c>
      <c r="C758" s="22">
        <v>146.73689999999999</v>
      </c>
      <c r="D758" s="2">
        <f t="shared" si="55"/>
        <v>148.08147452087528</v>
      </c>
      <c r="E758" s="1">
        <f t="shared" si="56"/>
        <v>-1.344574520875284</v>
      </c>
      <c r="F758" s="1">
        <f t="shared" si="57"/>
        <v>1.344574520875284</v>
      </c>
      <c r="G758" s="1">
        <f t="shared" si="58"/>
        <v>1.8078806421869995</v>
      </c>
      <c r="H758" s="5">
        <f t="shared" si="59"/>
        <v>9.1631656446012153E-3</v>
      </c>
    </row>
    <row r="759" spans="2:8">
      <c r="B759" s="26">
        <v>44880.291666666664</v>
      </c>
      <c r="C759" s="22">
        <v>148.4786</v>
      </c>
      <c r="D759" s="2">
        <f t="shared" si="55"/>
        <v>146.7637914904175</v>
      </c>
      <c r="E759" s="1">
        <f t="shared" si="56"/>
        <v>1.7148085095824968</v>
      </c>
      <c r="F759" s="1">
        <f t="shared" si="57"/>
        <v>1.7148085095824968</v>
      </c>
      <c r="G759" s="1">
        <f t="shared" si="58"/>
        <v>2.9405682245365439</v>
      </c>
      <c r="H759" s="5">
        <f t="shared" si="59"/>
        <v>1.154919637969712E-2</v>
      </c>
    </row>
    <row r="760" spans="2:8">
      <c r="B760" s="26">
        <v>44881.291666666664</v>
      </c>
      <c r="C760" s="22">
        <v>147.24160000000001</v>
      </c>
      <c r="D760" s="2">
        <f t="shared" si="55"/>
        <v>148.44430382980835</v>
      </c>
      <c r="E760" s="1">
        <f t="shared" si="56"/>
        <v>-1.2027038298083426</v>
      </c>
      <c r="F760" s="1">
        <f t="shared" si="57"/>
        <v>1.2027038298083426</v>
      </c>
      <c r="G760" s="1">
        <f t="shared" si="58"/>
        <v>1.4464965022356546</v>
      </c>
      <c r="H760" s="5">
        <f t="shared" si="59"/>
        <v>8.1682339081369845E-3</v>
      </c>
    </row>
    <row r="761" spans="2:8">
      <c r="B761" s="26">
        <v>44882.291666666664</v>
      </c>
      <c r="C761" s="22">
        <v>149.1515</v>
      </c>
      <c r="D761" s="2">
        <f t="shared" si="55"/>
        <v>147.26565407659618</v>
      </c>
      <c r="E761" s="1">
        <f t="shared" si="56"/>
        <v>1.8858459234038207</v>
      </c>
      <c r="F761" s="1">
        <f t="shared" si="57"/>
        <v>1.8858459234038207</v>
      </c>
      <c r="G761" s="1">
        <f t="shared" si="58"/>
        <v>3.5564148468188095</v>
      </c>
      <c r="H761" s="5">
        <f t="shared" si="59"/>
        <v>1.2643828076846836E-2</v>
      </c>
    </row>
    <row r="762" spans="2:8">
      <c r="B762" s="26">
        <v>44883.291666666664</v>
      </c>
      <c r="C762" s="22">
        <v>149.71559999999999</v>
      </c>
      <c r="D762" s="2">
        <f t="shared" si="55"/>
        <v>149.11378308153192</v>
      </c>
      <c r="E762" s="1">
        <f t="shared" si="56"/>
        <v>0.60181691846807439</v>
      </c>
      <c r="F762" s="1">
        <f t="shared" si="57"/>
        <v>0.60181691846807439</v>
      </c>
      <c r="G762" s="1">
        <f t="shared" si="58"/>
        <v>0.36218360335440891</v>
      </c>
      <c r="H762" s="5">
        <f t="shared" si="59"/>
        <v>4.0197342058414381E-3</v>
      </c>
    </row>
    <row r="763" spans="2:8">
      <c r="B763" s="26">
        <v>44886.291666666664</v>
      </c>
      <c r="C763" s="22">
        <v>146.46969999999999</v>
      </c>
      <c r="D763" s="2">
        <f t="shared" si="55"/>
        <v>149.70356366163062</v>
      </c>
      <c r="E763" s="1">
        <f t="shared" si="56"/>
        <v>-3.233863661630636</v>
      </c>
      <c r="F763" s="1">
        <f t="shared" si="57"/>
        <v>3.233863661630636</v>
      </c>
      <c r="G763" s="1">
        <f t="shared" si="58"/>
        <v>10.457874182015104</v>
      </c>
      <c r="H763" s="5">
        <f t="shared" si="59"/>
        <v>2.2078721139120489E-2</v>
      </c>
    </row>
    <row r="764" spans="2:8">
      <c r="B764" s="26">
        <v>44887.291666666664</v>
      </c>
      <c r="C764" s="22">
        <v>148.61709999999999</v>
      </c>
      <c r="D764" s="2">
        <f t="shared" si="55"/>
        <v>146.53437727323259</v>
      </c>
      <c r="E764" s="1">
        <f t="shared" si="56"/>
        <v>2.0827227267674004</v>
      </c>
      <c r="F764" s="1">
        <f t="shared" si="57"/>
        <v>2.0827227267674004</v>
      </c>
      <c r="G764" s="1">
        <f t="shared" si="58"/>
        <v>4.3377339565934356</v>
      </c>
      <c r="H764" s="5">
        <f t="shared" si="59"/>
        <v>1.4014018082491184E-2</v>
      </c>
    </row>
    <row r="765" spans="2:8">
      <c r="B765" s="26">
        <v>44888.291666666664</v>
      </c>
      <c r="C765" s="22">
        <v>149.49789999999999</v>
      </c>
      <c r="D765" s="2">
        <f t="shared" si="55"/>
        <v>148.57544554546465</v>
      </c>
      <c r="E765" s="1">
        <f t="shared" si="56"/>
        <v>0.92245445453534103</v>
      </c>
      <c r="F765" s="1">
        <f t="shared" si="57"/>
        <v>0.92245445453534103</v>
      </c>
      <c r="G765" s="1">
        <f t="shared" si="58"/>
        <v>0.85092222069209356</v>
      </c>
      <c r="H765" s="5">
        <f t="shared" si="59"/>
        <v>6.1703505837563009E-3</v>
      </c>
    </row>
    <row r="766" spans="2:8">
      <c r="B766" s="26">
        <v>44890.291666666664</v>
      </c>
      <c r="C766" s="22">
        <v>146.56870000000001</v>
      </c>
      <c r="D766" s="2">
        <f t="shared" si="55"/>
        <v>149.47945091090929</v>
      </c>
      <c r="E766" s="1">
        <f t="shared" si="56"/>
        <v>-2.9107509109092859</v>
      </c>
      <c r="F766" s="1">
        <f t="shared" si="57"/>
        <v>2.9107509109092859</v>
      </c>
      <c r="G766" s="1">
        <f t="shared" si="58"/>
        <v>8.472470865359238</v>
      </c>
      <c r="H766" s="5">
        <f t="shared" si="59"/>
        <v>1.9859294043743893E-2</v>
      </c>
    </row>
    <row r="767" spans="2:8">
      <c r="B767" s="26">
        <v>44893.291666666664</v>
      </c>
      <c r="C767" s="22">
        <v>142.7192</v>
      </c>
      <c r="D767" s="2">
        <f t="shared" si="55"/>
        <v>146.6269150182182</v>
      </c>
      <c r="E767" s="1">
        <f t="shared" si="56"/>
        <v>-3.9077150182181981</v>
      </c>
      <c r="F767" s="1">
        <f t="shared" si="57"/>
        <v>3.9077150182181981</v>
      </c>
      <c r="G767" s="1">
        <f t="shared" si="58"/>
        <v>15.270236663608053</v>
      </c>
      <c r="H767" s="5">
        <f t="shared" si="59"/>
        <v>2.7380443683948607E-2</v>
      </c>
    </row>
    <row r="768" spans="2:8">
      <c r="B768" s="26">
        <v>44894.291666666664</v>
      </c>
      <c r="C768" s="22">
        <v>139.70089999999999</v>
      </c>
      <c r="D768" s="2">
        <f t="shared" si="55"/>
        <v>142.79735430036436</v>
      </c>
      <c r="E768" s="1">
        <f t="shared" si="56"/>
        <v>-3.0964543003643712</v>
      </c>
      <c r="F768" s="1">
        <f t="shared" si="57"/>
        <v>3.0964543003643712</v>
      </c>
      <c r="G768" s="1">
        <f t="shared" si="58"/>
        <v>9.588029234245008</v>
      </c>
      <c r="H768" s="5">
        <f t="shared" si="59"/>
        <v>2.2164884409222641E-2</v>
      </c>
    </row>
    <row r="769" spans="2:8">
      <c r="B769" s="26">
        <v>44895.291666666664</v>
      </c>
      <c r="C769" s="22">
        <v>146.48949999999999</v>
      </c>
      <c r="D769" s="2">
        <f t="shared" si="55"/>
        <v>139.76282908600729</v>
      </c>
      <c r="E769" s="1">
        <f t="shared" si="56"/>
        <v>6.7266709139927059</v>
      </c>
      <c r="F769" s="1">
        <f t="shared" si="57"/>
        <v>6.7266709139927059</v>
      </c>
      <c r="G769" s="1">
        <f t="shared" si="58"/>
        <v>45.248101585155467</v>
      </c>
      <c r="H769" s="5">
        <f t="shared" si="59"/>
        <v>4.5919133548771113E-2</v>
      </c>
    </row>
    <row r="770" spans="2:8">
      <c r="B770" s="26">
        <v>44896.291666666664</v>
      </c>
      <c r="C770" s="22">
        <v>146.76660000000001</v>
      </c>
      <c r="D770" s="2">
        <f t="shared" si="55"/>
        <v>146.35496658172013</v>
      </c>
      <c r="E770" s="1">
        <f t="shared" si="56"/>
        <v>0.41163341827987665</v>
      </c>
      <c r="F770" s="1">
        <f t="shared" si="57"/>
        <v>0.41163341827987665</v>
      </c>
      <c r="G770" s="1">
        <f t="shared" si="58"/>
        <v>0.16944207104477588</v>
      </c>
      <c r="H770" s="5">
        <f t="shared" si="59"/>
        <v>2.804680480980527E-3</v>
      </c>
    </row>
    <row r="771" spans="2:8">
      <c r="B771" s="26">
        <v>44897.291666666664</v>
      </c>
      <c r="C771" s="22">
        <v>146.27180000000001</v>
      </c>
      <c r="D771" s="2">
        <f t="shared" si="55"/>
        <v>146.75836733163439</v>
      </c>
      <c r="E771" s="1">
        <f t="shared" si="56"/>
        <v>-0.48656733163437593</v>
      </c>
      <c r="F771" s="1">
        <f t="shared" si="57"/>
        <v>0.48656733163437593</v>
      </c>
      <c r="G771" s="1">
        <f t="shared" si="58"/>
        <v>0.23674776821379678</v>
      </c>
      <c r="H771" s="5">
        <f t="shared" si="59"/>
        <v>3.3264602721397828E-3</v>
      </c>
    </row>
    <row r="772" spans="2:8">
      <c r="B772" s="26">
        <v>44900.291666666664</v>
      </c>
      <c r="C772" s="22">
        <v>145.10409999999999</v>
      </c>
      <c r="D772" s="2">
        <f t="shared" ref="D772:D835" si="60">alpha*C771+(1-alpha)*D771</f>
        <v>146.2815313466327</v>
      </c>
      <c r="E772" s="1">
        <f t="shared" ref="E772:E835" si="61">C772-D772</f>
        <v>-1.1774313466327158</v>
      </c>
      <c r="F772" s="1">
        <f t="shared" ref="F772:F835" si="62">ABS(E772)</f>
        <v>1.1774313466327158</v>
      </c>
      <c r="G772" s="1">
        <f t="shared" ref="G772:G835" si="63">E772^2</f>
        <v>1.3863445760333304</v>
      </c>
      <c r="H772" s="5">
        <f t="shared" ref="H772:H835" si="64">F772/C772</f>
        <v>8.1143906108284737E-3</v>
      </c>
    </row>
    <row r="773" spans="2:8">
      <c r="B773" s="26">
        <v>44901.291666666664</v>
      </c>
      <c r="C773" s="22">
        <v>141.4228</v>
      </c>
      <c r="D773" s="2">
        <f t="shared" si="60"/>
        <v>145.12764862693263</v>
      </c>
      <c r="E773" s="1">
        <f t="shared" si="61"/>
        <v>-3.7048486269326304</v>
      </c>
      <c r="F773" s="1">
        <f t="shared" si="62"/>
        <v>3.7048486269326304</v>
      </c>
      <c r="G773" s="1">
        <f t="shared" si="63"/>
        <v>13.725903348484596</v>
      </c>
      <c r="H773" s="5">
        <f t="shared" si="64"/>
        <v>2.6196968430356567E-2</v>
      </c>
    </row>
    <row r="774" spans="2:8">
      <c r="B774" s="26">
        <v>44902.291666666664</v>
      </c>
      <c r="C774" s="22">
        <v>139.47329999999999</v>
      </c>
      <c r="D774" s="2">
        <f t="shared" si="60"/>
        <v>141.49689697253865</v>
      </c>
      <c r="E774" s="1">
        <f t="shared" si="61"/>
        <v>-2.0235969725386553</v>
      </c>
      <c r="F774" s="1">
        <f t="shared" si="62"/>
        <v>2.0235969725386553</v>
      </c>
      <c r="G774" s="1">
        <f t="shared" si="63"/>
        <v>4.0949447072676115</v>
      </c>
      <c r="H774" s="5">
        <f t="shared" si="64"/>
        <v>1.4508848450123827E-2</v>
      </c>
    </row>
    <row r="775" spans="2:8">
      <c r="B775" s="26">
        <v>44903.291666666664</v>
      </c>
      <c r="C775" s="22">
        <v>141.16550000000001</v>
      </c>
      <c r="D775" s="2">
        <f t="shared" si="60"/>
        <v>139.51377193945078</v>
      </c>
      <c r="E775" s="1">
        <f t="shared" si="61"/>
        <v>1.6517280605492317</v>
      </c>
      <c r="F775" s="1">
        <f t="shared" si="62"/>
        <v>1.6517280605492317</v>
      </c>
      <c r="G775" s="1">
        <f t="shared" si="63"/>
        <v>2.7282055860057266</v>
      </c>
      <c r="H775" s="5">
        <f t="shared" si="64"/>
        <v>1.170064966687492E-2</v>
      </c>
    </row>
    <row r="776" spans="2:8">
      <c r="B776" s="26">
        <v>44904.291666666664</v>
      </c>
      <c r="C776" s="22">
        <v>140.6806</v>
      </c>
      <c r="D776" s="2">
        <f t="shared" si="60"/>
        <v>141.13246543878904</v>
      </c>
      <c r="E776" s="1">
        <f t="shared" si="61"/>
        <v>-0.45186543878904217</v>
      </c>
      <c r="F776" s="1">
        <f t="shared" si="62"/>
        <v>0.45186543878904217</v>
      </c>
      <c r="G776" s="1">
        <f t="shared" si="63"/>
        <v>0.20418237477201362</v>
      </c>
      <c r="H776" s="5">
        <f t="shared" si="64"/>
        <v>3.2119953908999691E-3</v>
      </c>
    </row>
    <row r="777" spans="2:8">
      <c r="B777" s="26">
        <v>44907.291666666664</v>
      </c>
      <c r="C777" s="22">
        <v>142.9864</v>
      </c>
      <c r="D777" s="2">
        <f t="shared" si="60"/>
        <v>140.68963730877579</v>
      </c>
      <c r="E777" s="1">
        <f t="shared" si="61"/>
        <v>2.2967626912242167</v>
      </c>
      <c r="F777" s="1">
        <f t="shared" si="62"/>
        <v>2.2967626912242167</v>
      </c>
      <c r="G777" s="1">
        <f t="shared" si="63"/>
        <v>5.2751188597995071</v>
      </c>
      <c r="H777" s="5">
        <f t="shared" si="64"/>
        <v>1.6062805212413326E-2</v>
      </c>
    </row>
    <row r="778" spans="2:8">
      <c r="B778" s="26">
        <v>44908.291666666664</v>
      </c>
      <c r="C778" s="22">
        <v>143.9562</v>
      </c>
      <c r="D778" s="2">
        <f t="shared" si="60"/>
        <v>142.94046474617554</v>
      </c>
      <c r="E778" s="1">
        <f t="shared" si="61"/>
        <v>1.0157352538244595</v>
      </c>
      <c r="F778" s="1">
        <f t="shared" si="62"/>
        <v>1.0157352538244595</v>
      </c>
      <c r="G778" s="1">
        <f t="shared" si="63"/>
        <v>1.0317181058618392</v>
      </c>
      <c r="H778" s="5">
        <f t="shared" si="64"/>
        <v>7.0558631988372816E-3</v>
      </c>
    </row>
    <row r="779" spans="2:8">
      <c r="B779" s="26">
        <v>44909.291666666664</v>
      </c>
      <c r="C779" s="22">
        <v>141.71969999999999</v>
      </c>
      <c r="D779" s="2">
        <f t="shared" si="60"/>
        <v>143.93588529492351</v>
      </c>
      <c r="E779" s="1">
        <f t="shared" si="61"/>
        <v>-2.2161852949235197</v>
      </c>
      <c r="F779" s="1">
        <f t="shared" si="62"/>
        <v>2.2161852949235197</v>
      </c>
      <c r="G779" s="1">
        <f t="shared" si="63"/>
        <v>4.9114772614352482</v>
      </c>
      <c r="H779" s="5">
        <f t="shared" si="64"/>
        <v>1.563780684635601E-2</v>
      </c>
    </row>
    <row r="780" spans="2:8">
      <c r="B780" s="26">
        <v>44910.291666666664</v>
      </c>
      <c r="C780" s="22">
        <v>135.0795</v>
      </c>
      <c r="D780" s="2">
        <f t="shared" si="60"/>
        <v>141.76402370589847</v>
      </c>
      <c r="E780" s="1">
        <f t="shared" si="61"/>
        <v>-6.6845237058984708</v>
      </c>
      <c r="F780" s="1">
        <f t="shared" si="62"/>
        <v>6.6845237058984708</v>
      </c>
      <c r="G780" s="1">
        <f t="shared" si="63"/>
        <v>44.682857174718627</v>
      </c>
      <c r="H780" s="5">
        <f t="shared" si="64"/>
        <v>4.9485848747578061E-2</v>
      </c>
    </row>
    <row r="781" spans="2:8">
      <c r="B781" s="26">
        <v>44911.291666666664</v>
      </c>
      <c r="C781" s="22">
        <v>133.11019999999999</v>
      </c>
      <c r="D781" s="2">
        <f t="shared" si="60"/>
        <v>135.21319047411797</v>
      </c>
      <c r="E781" s="1">
        <f t="shared" si="61"/>
        <v>-2.1029904741179735</v>
      </c>
      <c r="F781" s="1">
        <f t="shared" si="62"/>
        <v>2.1029904741179735</v>
      </c>
      <c r="G781" s="1">
        <f t="shared" si="63"/>
        <v>4.4225689342309389</v>
      </c>
      <c r="H781" s="5">
        <f t="shared" si="64"/>
        <v>1.5798867961418234E-2</v>
      </c>
    </row>
    <row r="782" spans="2:8">
      <c r="B782" s="26">
        <v>44914.291666666664</v>
      </c>
      <c r="C782" s="22">
        <v>130.99250000000001</v>
      </c>
      <c r="D782" s="2">
        <f t="shared" si="60"/>
        <v>133.15225980948236</v>
      </c>
      <c r="E782" s="1">
        <f t="shared" si="61"/>
        <v>-2.1597598094823525</v>
      </c>
      <c r="F782" s="1">
        <f t="shared" si="62"/>
        <v>2.1597598094823525</v>
      </c>
      <c r="G782" s="1">
        <f t="shared" si="63"/>
        <v>4.664562434655247</v>
      </c>
      <c r="H782" s="5">
        <f t="shared" si="64"/>
        <v>1.6487660052921752E-2</v>
      </c>
    </row>
    <row r="783" spans="2:8">
      <c r="B783" s="26">
        <v>44915.291666666664</v>
      </c>
      <c r="C783" s="22">
        <v>130.92320000000001</v>
      </c>
      <c r="D783" s="2">
        <f t="shared" si="60"/>
        <v>131.03569519618964</v>
      </c>
      <c r="E783" s="1">
        <f t="shared" si="61"/>
        <v>-0.11249519618962722</v>
      </c>
      <c r="F783" s="1">
        <f t="shared" si="62"/>
        <v>0.11249519618962722</v>
      </c>
      <c r="G783" s="1">
        <f t="shared" si="63"/>
        <v>1.2655169165742719E-2</v>
      </c>
      <c r="H783" s="5">
        <f t="shared" si="64"/>
        <v>8.5924569663457058E-4</v>
      </c>
    </row>
    <row r="784" spans="2:8">
      <c r="B784" s="26">
        <v>44916.291666666664</v>
      </c>
      <c r="C784" s="22">
        <v>134.04040000000001</v>
      </c>
      <c r="D784" s="2">
        <f t="shared" si="60"/>
        <v>130.92544990392381</v>
      </c>
      <c r="E784" s="1">
        <f t="shared" si="61"/>
        <v>3.1149500960761998</v>
      </c>
      <c r="F784" s="1">
        <f t="shared" si="62"/>
        <v>3.1149500960761998</v>
      </c>
      <c r="G784" s="1">
        <f t="shared" si="63"/>
        <v>9.7029141010451259</v>
      </c>
      <c r="H784" s="5">
        <f t="shared" si="64"/>
        <v>2.3238889887498095E-2</v>
      </c>
    </row>
    <row r="785" spans="2:8">
      <c r="B785" s="26">
        <v>44917.291666666664</v>
      </c>
      <c r="C785" s="22">
        <v>130.85390000000001</v>
      </c>
      <c r="D785" s="2">
        <f t="shared" si="60"/>
        <v>133.97810099807847</v>
      </c>
      <c r="E785" s="1">
        <f t="shared" si="61"/>
        <v>-3.1242009980784644</v>
      </c>
      <c r="F785" s="1">
        <f t="shared" si="62"/>
        <v>3.1242009980784644</v>
      </c>
      <c r="G785" s="1">
        <f t="shared" si="63"/>
        <v>9.7606318763944735</v>
      </c>
      <c r="H785" s="5">
        <f t="shared" si="64"/>
        <v>2.3875490131195665E-2</v>
      </c>
    </row>
    <row r="786" spans="2:8">
      <c r="B786" s="26">
        <v>44918.291666666664</v>
      </c>
      <c r="C786" s="22">
        <v>130.48779999999999</v>
      </c>
      <c r="D786" s="2">
        <f t="shared" si="60"/>
        <v>130.91638401996158</v>
      </c>
      <c r="E786" s="1">
        <f t="shared" si="61"/>
        <v>-0.42858401996159046</v>
      </c>
      <c r="F786" s="1">
        <f t="shared" si="62"/>
        <v>0.42858401996159046</v>
      </c>
      <c r="G786" s="1">
        <f t="shared" si="63"/>
        <v>0.18368426216643696</v>
      </c>
      <c r="H786" s="5">
        <f t="shared" si="64"/>
        <v>3.2844757897795081E-3</v>
      </c>
    </row>
    <row r="787" spans="2:8">
      <c r="B787" s="26">
        <v>44922.291666666664</v>
      </c>
      <c r="C787" s="22">
        <v>128.67679999999999</v>
      </c>
      <c r="D787" s="2">
        <f t="shared" si="60"/>
        <v>130.49637168039922</v>
      </c>
      <c r="E787" s="1">
        <f t="shared" si="61"/>
        <v>-1.8195716803992354</v>
      </c>
      <c r="F787" s="1">
        <f t="shared" si="62"/>
        <v>1.8195716803992354</v>
      </c>
      <c r="G787" s="1">
        <f t="shared" si="63"/>
        <v>3.3108411001108973</v>
      </c>
      <c r="H787" s="5">
        <f t="shared" si="64"/>
        <v>1.4140635144790947E-2</v>
      </c>
    </row>
    <row r="788" spans="2:8">
      <c r="B788" s="26">
        <v>44923.291666666664</v>
      </c>
      <c r="C788" s="22">
        <v>124.72839999999999</v>
      </c>
      <c r="D788" s="2">
        <f t="shared" si="60"/>
        <v>128.71319143360796</v>
      </c>
      <c r="E788" s="1">
        <f t="shared" si="61"/>
        <v>-3.9847914336079668</v>
      </c>
      <c r="F788" s="1">
        <f t="shared" si="62"/>
        <v>3.9847914336079668</v>
      </c>
      <c r="G788" s="1">
        <f t="shared" si="63"/>
        <v>15.878562769355435</v>
      </c>
      <c r="H788" s="5">
        <f t="shared" si="64"/>
        <v>3.1947747534707145E-2</v>
      </c>
    </row>
    <row r="789" spans="2:8">
      <c r="B789" s="26">
        <v>44924.291666666664</v>
      </c>
      <c r="C789" s="22">
        <v>128.2612</v>
      </c>
      <c r="D789" s="2">
        <f t="shared" si="60"/>
        <v>124.80809582867215</v>
      </c>
      <c r="E789" s="1">
        <f t="shared" si="61"/>
        <v>3.4531041713278512</v>
      </c>
      <c r="F789" s="1">
        <f t="shared" si="62"/>
        <v>3.4531041713278512</v>
      </c>
      <c r="G789" s="1">
        <f t="shared" si="63"/>
        <v>11.923928418041806</v>
      </c>
      <c r="H789" s="5">
        <f t="shared" si="64"/>
        <v>2.6922437738987715E-2</v>
      </c>
    </row>
    <row r="790" spans="2:8">
      <c r="B790" s="26">
        <v>44925.291666666664</v>
      </c>
      <c r="C790" s="22">
        <v>128.5779</v>
      </c>
      <c r="D790" s="2">
        <f t="shared" si="60"/>
        <v>128.19213791657344</v>
      </c>
      <c r="E790" s="1">
        <f t="shared" si="61"/>
        <v>0.38576208342655605</v>
      </c>
      <c r="F790" s="1">
        <f t="shared" si="62"/>
        <v>0.38576208342655605</v>
      </c>
      <c r="G790" s="1">
        <f t="shared" si="63"/>
        <v>0.14881238500959718</v>
      </c>
      <c r="H790" s="5">
        <f t="shared" si="64"/>
        <v>3.0002207488732981E-3</v>
      </c>
    </row>
    <row r="791" spans="2:8">
      <c r="B791" s="26">
        <v>44929.291666666664</v>
      </c>
      <c r="C791" s="22">
        <v>123.7685</v>
      </c>
      <c r="D791" s="2">
        <f t="shared" si="60"/>
        <v>128.57018475833146</v>
      </c>
      <c r="E791" s="1">
        <f t="shared" si="61"/>
        <v>-4.8016847583314615</v>
      </c>
      <c r="F791" s="1">
        <f t="shared" si="62"/>
        <v>4.8016847583314615</v>
      </c>
      <c r="G791" s="1">
        <f t="shared" si="63"/>
        <v>23.056176518392665</v>
      </c>
      <c r="H791" s="5">
        <f t="shared" si="64"/>
        <v>3.8795693236416871E-2</v>
      </c>
    </row>
    <row r="792" spans="2:8">
      <c r="B792" s="26">
        <v>44930.291666666664</v>
      </c>
      <c r="C792" s="22">
        <v>125.045</v>
      </c>
      <c r="D792" s="2">
        <f t="shared" si="60"/>
        <v>123.86453369516664</v>
      </c>
      <c r="E792" s="1">
        <f t="shared" si="61"/>
        <v>1.1804663048333595</v>
      </c>
      <c r="F792" s="1">
        <f t="shared" si="62"/>
        <v>1.1804663048333595</v>
      </c>
      <c r="G792" s="1">
        <f t="shared" si="63"/>
        <v>1.3935006968469259</v>
      </c>
      <c r="H792" s="5">
        <f t="shared" si="64"/>
        <v>9.4403319191759729E-3</v>
      </c>
    </row>
    <row r="793" spans="2:8">
      <c r="B793" s="26">
        <v>44931.291666666664</v>
      </c>
      <c r="C793" s="22">
        <v>123.71899999999999</v>
      </c>
      <c r="D793" s="2">
        <f t="shared" si="60"/>
        <v>125.02139067390334</v>
      </c>
      <c r="E793" s="1">
        <f t="shared" si="61"/>
        <v>-1.3023906739033464</v>
      </c>
      <c r="F793" s="1">
        <f t="shared" si="62"/>
        <v>1.3023906739033464</v>
      </c>
      <c r="G793" s="1">
        <f t="shared" si="63"/>
        <v>1.6962214674704128</v>
      </c>
      <c r="H793" s="5">
        <f t="shared" si="64"/>
        <v>1.052700615025458E-2</v>
      </c>
    </row>
    <row r="794" spans="2:8">
      <c r="B794" s="26">
        <v>44932.291666666664</v>
      </c>
      <c r="C794" s="22">
        <v>128.27109999999999</v>
      </c>
      <c r="D794" s="2">
        <f t="shared" si="60"/>
        <v>123.74504781347807</v>
      </c>
      <c r="E794" s="1">
        <f t="shared" si="61"/>
        <v>4.5260521865219232</v>
      </c>
      <c r="F794" s="1">
        <f t="shared" si="62"/>
        <v>4.5260521865219232</v>
      </c>
      <c r="G794" s="1">
        <f t="shared" si="63"/>
        <v>20.485148395119882</v>
      </c>
      <c r="H794" s="5">
        <f t="shared" si="64"/>
        <v>3.5285050073804024E-2</v>
      </c>
    </row>
    <row r="795" spans="2:8">
      <c r="B795" s="26">
        <v>44935.291666666664</v>
      </c>
      <c r="C795" s="22">
        <v>128.79560000000001</v>
      </c>
      <c r="D795" s="2">
        <f t="shared" si="60"/>
        <v>128.18057895626956</v>
      </c>
      <c r="E795" s="1">
        <f t="shared" si="61"/>
        <v>0.61502104373045086</v>
      </c>
      <c r="F795" s="1">
        <f t="shared" si="62"/>
        <v>0.61502104373045086</v>
      </c>
      <c r="G795" s="1">
        <f t="shared" si="63"/>
        <v>0.37825088423129316</v>
      </c>
      <c r="H795" s="5">
        <f t="shared" si="64"/>
        <v>4.7751712304647895E-3</v>
      </c>
    </row>
    <row r="796" spans="2:8">
      <c r="B796" s="26">
        <v>44936.291666666664</v>
      </c>
      <c r="C796" s="22">
        <v>129.36959999999999</v>
      </c>
      <c r="D796" s="2">
        <f t="shared" si="60"/>
        <v>128.78329957912541</v>
      </c>
      <c r="E796" s="1">
        <f t="shared" si="61"/>
        <v>0.58630042087457923</v>
      </c>
      <c r="F796" s="1">
        <f t="shared" si="62"/>
        <v>0.58630042087457923</v>
      </c>
      <c r="G796" s="1">
        <f t="shared" si="63"/>
        <v>0.34374818351770875</v>
      </c>
      <c r="H796" s="5">
        <f t="shared" si="64"/>
        <v>4.5319798536486103E-3</v>
      </c>
    </row>
    <row r="797" spans="2:8">
      <c r="B797" s="26">
        <v>44937.291666666664</v>
      </c>
      <c r="C797" s="22">
        <v>132.1009</v>
      </c>
      <c r="D797" s="2">
        <f t="shared" si="60"/>
        <v>129.35787399158249</v>
      </c>
      <c r="E797" s="1">
        <f t="shared" si="61"/>
        <v>2.7430260084175018</v>
      </c>
      <c r="F797" s="1">
        <f t="shared" si="62"/>
        <v>2.7430260084175018</v>
      </c>
      <c r="G797" s="1">
        <f t="shared" si="63"/>
        <v>7.5241916828548527</v>
      </c>
      <c r="H797" s="5">
        <f t="shared" si="64"/>
        <v>2.0764627708195038E-2</v>
      </c>
    </row>
    <row r="798" spans="2:8">
      <c r="B798" s="26">
        <v>44938.291666666664</v>
      </c>
      <c r="C798" s="22">
        <v>132.02170000000001</v>
      </c>
      <c r="D798" s="2">
        <f t="shared" si="60"/>
        <v>132.04603947983165</v>
      </c>
      <c r="E798" s="1">
        <f t="shared" si="61"/>
        <v>-2.4339479831638755E-2</v>
      </c>
      <c r="F798" s="1">
        <f t="shared" si="62"/>
        <v>2.4339479831638755E-2</v>
      </c>
      <c r="G798" s="1">
        <f t="shared" si="63"/>
        <v>5.9241027847474969E-4</v>
      </c>
      <c r="H798" s="5">
        <f t="shared" si="64"/>
        <v>1.8435969110864922E-4</v>
      </c>
    </row>
    <row r="799" spans="2:8">
      <c r="B799" s="26">
        <v>44939.291666666664</v>
      </c>
      <c r="C799" s="22">
        <v>133.35759999999999</v>
      </c>
      <c r="D799" s="2">
        <f t="shared" si="60"/>
        <v>132.02218678959665</v>
      </c>
      <c r="E799" s="1">
        <f t="shared" si="61"/>
        <v>1.3354132104033454</v>
      </c>
      <c r="F799" s="1">
        <f t="shared" si="62"/>
        <v>1.3354132104033454</v>
      </c>
      <c r="G799" s="1">
        <f t="shared" si="63"/>
        <v>1.7833284425197695</v>
      </c>
      <c r="H799" s="5">
        <f t="shared" si="64"/>
        <v>1.0013776570689225E-2</v>
      </c>
    </row>
    <row r="800" spans="2:8">
      <c r="B800" s="26">
        <v>44943.291666666664</v>
      </c>
      <c r="C800" s="22">
        <v>134.52529999999999</v>
      </c>
      <c r="D800" s="2">
        <f t="shared" si="60"/>
        <v>133.33089173579191</v>
      </c>
      <c r="E800" s="1">
        <f t="shared" si="61"/>
        <v>1.1944082642080787</v>
      </c>
      <c r="F800" s="1">
        <f t="shared" si="62"/>
        <v>1.1944082642080787</v>
      </c>
      <c r="G800" s="1">
        <f t="shared" si="63"/>
        <v>1.4266111016085554</v>
      </c>
      <c r="H800" s="5">
        <f t="shared" si="64"/>
        <v>8.878688724039855E-3</v>
      </c>
    </row>
    <row r="801" spans="2:8">
      <c r="B801" s="26">
        <v>44944.291666666664</v>
      </c>
      <c r="C801" s="22">
        <v>133.80289999999999</v>
      </c>
      <c r="D801" s="2">
        <f t="shared" si="60"/>
        <v>134.50141183471584</v>
      </c>
      <c r="E801" s="1">
        <f t="shared" si="61"/>
        <v>-0.69851183471584477</v>
      </c>
      <c r="F801" s="1">
        <f t="shared" si="62"/>
        <v>0.69851183471584477</v>
      </c>
      <c r="G801" s="1">
        <f t="shared" si="63"/>
        <v>0.48791878323809562</v>
      </c>
      <c r="H801" s="5">
        <f t="shared" si="64"/>
        <v>5.2204536278051134E-3</v>
      </c>
    </row>
    <row r="802" spans="2:8">
      <c r="B802" s="26">
        <v>44945.291666666664</v>
      </c>
      <c r="C802" s="22">
        <v>133.8623</v>
      </c>
      <c r="D802" s="2">
        <f t="shared" si="60"/>
        <v>133.81687023669431</v>
      </c>
      <c r="E802" s="1">
        <f t="shared" si="61"/>
        <v>4.542976330569104E-2</v>
      </c>
      <c r="F802" s="1">
        <f t="shared" si="62"/>
        <v>4.542976330569104E-2</v>
      </c>
      <c r="G802" s="1">
        <f t="shared" si="63"/>
        <v>2.0638633940111119E-3</v>
      </c>
      <c r="H802" s="5">
        <f t="shared" si="64"/>
        <v>3.3937683205570977E-4</v>
      </c>
    </row>
    <row r="803" spans="2:8">
      <c r="B803" s="26">
        <v>44946.291666666664</v>
      </c>
      <c r="C803" s="22">
        <v>136.43520000000001</v>
      </c>
      <c r="D803" s="2">
        <f t="shared" si="60"/>
        <v>133.86139140473389</v>
      </c>
      <c r="E803" s="1">
        <f t="shared" si="61"/>
        <v>2.5738085952661152</v>
      </c>
      <c r="F803" s="1">
        <f t="shared" si="62"/>
        <v>2.5738085952661152</v>
      </c>
      <c r="G803" s="1">
        <f t="shared" si="63"/>
        <v>6.6244906850657328</v>
      </c>
      <c r="H803" s="5">
        <f t="shared" si="64"/>
        <v>1.8864696172733394E-2</v>
      </c>
    </row>
    <row r="804" spans="2:8">
      <c r="B804" s="26">
        <v>44949.291666666664</v>
      </c>
      <c r="C804" s="22">
        <v>139.64150000000001</v>
      </c>
      <c r="D804" s="2">
        <f t="shared" si="60"/>
        <v>136.3837238280947</v>
      </c>
      <c r="E804" s="1">
        <f t="shared" si="61"/>
        <v>3.2577761719053058</v>
      </c>
      <c r="F804" s="1">
        <f t="shared" si="62"/>
        <v>3.2577761719053058</v>
      </c>
      <c r="G804" s="1">
        <f t="shared" si="63"/>
        <v>10.613105586233988</v>
      </c>
      <c r="H804" s="5">
        <f t="shared" si="64"/>
        <v>2.3329570162919373E-2</v>
      </c>
    </row>
    <row r="805" spans="2:8">
      <c r="B805" s="26">
        <v>44950.291666666664</v>
      </c>
      <c r="C805" s="22">
        <v>141.04679999999999</v>
      </c>
      <c r="D805" s="2">
        <f t="shared" si="60"/>
        <v>139.5763444765619</v>
      </c>
      <c r="E805" s="1">
        <f t="shared" si="61"/>
        <v>1.4704555234380905</v>
      </c>
      <c r="F805" s="1">
        <f t="shared" si="62"/>
        <v>1.4704555234380905</v>
      </c>
      <c r="G805" s="1">
        <f t="shared" si="63"/>
        <v>2.1622394464095889</v>
      </c>
      <c r="H805" s="5">
        <f t="shared" si="64"/>
        <v>1.042530226448307E-2</v>
      </c>
    </row>
    <row r="806" spans="2:8">
      <c r="B806" s="26">
        <v>44951.291666666664</v>
      </c>
      <c r="C806" s="22">
        <v>140.3837</v>
      </c>
      <c r="D806" s="2">
        <f t="shared" si="60"/>
        <v>141.01739088953124</v>
      </c>
      <c r="E806" s="1">
        <f t="shared" si="61"/>
        <v>-0.63369088953123764</v>
      </c>
      <c r="F806" s="1">
        <f t="shared" si="62"/>
        <v>0.63369088953123764</v>
      </c>
      <c r="G806" s="1">
        <f t="shared" si="63"/>
        <v>0.40156414347489122</v>
      </c>
      <c r="H806" s="5">
        <f t="shared" si="64"/>
        <v>4.5139919344712931E-3</v>
      </c>
    </row>
    <row r="807" spans="2:8">
      <c r="B807" s="26">
        <v>44952.291666666664</v>
      </c>
      <c r="C807" s="22">
        <v>142.46190000000001</v>
      </c>
      <c r="D807" s="2">
        <f t="shared" si="60"/>
        <v>140.39637381779065</v>
      </c>
      <c r="E807" s="1">
        <f t="shared" si="61"/>
        <v>2.0655261822093678</v>
      </c>
      <c r="F807" s="1">
        <f t="shared" si="62"/>
        <v>2.0655261822093678</v>
      </c>
      <c r="G807" s="1">
        <f t="shared" si="63"/>
        <v>4.2663984093924068</v>
      </c>
      <c r="H807" s="5">
        <f t="shared" si="64"/>
        <v>1.4498797097394935E-2</v>
      </c>
    </row>
    <row r="808" spans="2:8">
      <c r="B808" s="26">
        <v>44953.291666666664</v>
      </c>
      <c r="C808" s="22">
        <v>144.41139999999999</v>
      </c>
      <c r="D808" s="2">
        <f t="shared" si="60"/>
        <v>142.42058947635581</v>
      </c>
      <c r="E808" s="1">
        <f t="shared" si="61"/>
        <v>1.9908105236441713</v>
      </c>
      <c r="F808" s="1">
        <f t="shared" si="62"/>
        <v>1.9908105236441713</v>
      </c>
      <c r="G808" s="1">
        <f t="shared" si="63"/>
        <v>3.9633265410523797</v>
      </c>
      <c r="H808" s="5">
        <f t="shared" si="64"/>
        <v>1.3785688135730084E-2</v>
      </c>
    </row>
    <row r="809" spans="2:8">
      <c r="B809" s="26">
        <v>44956.291666666664</v>
      </c>
      <c r="C809" s="22">
        <v>141.5119</v>
      </c>
      <c r="D809" s="2">
        <f t="shared" si="60"/>
        <v>144.37158378952711</v>
      </c>
      <c r="E809" s="1">
        <f t="shared" si="61"/>
        <v>-2.8596837895271108</v>
      </c>
      <c r="F809" s="1">
        <f t="shared" si="62"/>
        <v>2.8596837895271108</v>
      </c>
      <c r="G809" s="1">
        <f t="shared" si="63"/>
        <v>8.1777913760841372</v>
      </c>
      <c r="H809" s="5">
        <f t="shared" si="64"/>
        <v>2.0208079953184934E-2</v>
      </c>
    </row>
    <row r="810" spans="2:8">
      <c r="B810" s="26">
        <v>44957.291666666664</v>
      </c>
      <c r="C810" s="22">
        <v>142.7884</v>
      </c>
      <c r="D810" s="2">
        <f t="shared" si="60"/>
        <v>141.56909367579053</v>
      </c>
      <c r="E810" s="1">
        <f t="shared" si="61"/>
        <v>1.2193063242094695</v>
      </c>
      <c r="F810" s="1">
        <f t="shared" si="62"/>
        <v>1.2193063242094695</v>
      </c>
      <c r="G810" s="1">
        <f t="shared" si="63"/>
        <v>1.486707912257208</v>
      </c>
      <c r="H810" s="5">
        <f t="shared" si="64"/>
        <v>8.5392533581822444E-3</v>
      </c>
    </row>
    <row r="811" spans="2:8">
      <c r="B811" s="26">
        <v>44958.291666666664</v>
      </c>
      <c r="C811" s="22">
        <v>143.91659999999999</v>
      </c>
      <c r="D811" s="2">
        <f t="shared" si="60"/>
        <v>142.76401387351581</v>
      </c>
      <c r="E811" s="1">
        <f t="shared" si="61"/>
        <v>1.1525861264841808</v>
      </c>
      <c r="F811" s="1">
        <f t="shared" si="62"/>
        <v>1.1525861264841808</v>
      </c>
      <c r="G811" s="1">
        <f t="shared" si="63"/>
        <v>1.3284547789638079</v>
      </c>
      <c r="H811" s="5">
        <f t="shared" si="64"/>
        <v>8.0087086999288543E-3</v>
      </c>
    </row>
    <row r="812" spans="2:8">
      <c r="B812" s="26">
        <v>44959.291666666664</v>
      </c>
      <c r="C812" s="22">
        <v>149.25049999999999</v>
      </c>
      <c r="D812" s="2">
        <f t="shared" si="60"/>
        <v>143.8935482774703</v>
      </c>
      <c r="E812" s="1">
        <f t="shared" si="61"/>
        <v>5.3569517225296863</v>
      </c>
      <c r="F812" s="1">
        <f t="shared" si="62"/>
        <v>5.3569517225296863</v>
      </c>
      <c r="G812" s="1">
        <f t="shared" si="63"/>
        <v>28.696931757513774</v>
      </c>
      <c r="H812" s="5">
        <f t="shared" si="64"/>
        <v>3.5892353610404569E-2</v>
      </c>
    </row>
    <row r="813" spans="2:8">
      <c r="B813" s="26">
        <v>44960.291666666664</v>
      </c>
      <c r="C813" s="22">
        <v>152.8922</v>
      </c>
      <c r="D813" s="2">
        <f t="shared" si="60"/>
        <v>149.14336096554942</v>
      </c>
      <c r="E813" s="1">
        <f t="shared" si="61"/>
        <v>3.7488390344505831</v>
      </c>
      <c r="F813" s="1">
        <f t="shared" si="62"/>
        <v>3.7488390344505831</v>
      </c>
      <c r="G813" s="1">
        <f t="shared" si="63"/>
        <v>14.05379410622038</v>
      </c>
      <c r="H813" s="5">
        <f t="shared" si="64"/>
        <v>2.4519491736338304E-2</v>
      </c>
    </row>
    <row r="814" spans="2:8">
      <c r="B814" s="26">
        <v>44963.291666666664</v>
      </c>
      <c r="C814" s="22">
        <v>150.15100000000001</v>
      </c>
      <c r="D814" s="2">
        <f t="shared" si="60"/>
        <v>152.81722321931102</v>
      </c>
      <c r="E814" s="1">
        <f t="shared" si="61"/>
        <v>-2.6662232193110071</v>
      </c>
      <c r="F814" s="1">
        <f t="shared" si="62"/>
        <v>2.6662232193110071</v>
      </c>
      <c r="G814" s="1">
        <f t="shared" si="63"/>
        <v>7.1087462551931511</v>
      </c>
      <c r="H814" s="5">
        <f t="shared" si="64"/>
        <v>1.7756946136296175E-2</v>
      </c>
    </row>
    <row r="815" spans="2:8">
      <c r="B815" s="26">
        <v>44964.291666666664</v>
      </c>
      <c r="C815" s="22">
        <v>153.04060000000001</v>
      </c>
      <c r="D815" s="2">
        <f t="shared" si="60"/>
        <v>150.20432446438625</v>
      </c>
      <c r="E815" s="1">
        <f t="shared" si="61"/>
        <v>2.8362755356137654</v>
      </c>
      <c r="F815" s="1">
        <f t="shared" si="62"/>
        <v>2.8362755356137654</v>
      </c>
      <c r="G815" s="1">
        <f t="shared" si="63"/>
        <v>8.0444589139211526</v>
      </c>
      <c r="H815" s="5">
        <f t="shared" si="64"/>
        <v>1.853283073650891E-2</v>
      </c>
    </row>
    <row r="816" spans="2:8">
      <c r="B816" s="26">
        <v>44965.291666666664</v>
      </c>
      <c r="C816" s="22">
        <v>150.3391</v>
      </c>
      <c r="D816" s="2">
        <f t="shared" si="60"/>
        <v>152.98387448928773</v>
      </c>
      <c r="E816" s="1">
        <f t="shared" si="61"/>
        <v>-2.6447744892877267</v>
      </c>
      <c r="F816" s="1">
        <f t="shared" si="62"/>
        <v>2.6447744892877267</v>
      </c>
      <c r="G816" s="1">
        <f t="shared" si="63"/>
        <v>6.994832099187156</v>
      </c>
      <c r="H816" s="5">
        <f t="shared" si="64"/>
        <v>1.7592060144617911E-2</v>
      </c>
    </row>
    <row r="817" spans="2:8">
      <c r="B817" s="26">
        <v>44966.291666666664</v>
      </c>
      <c r="C817" s="22">
        <v>149.30000000000001</v>
      </c>
      <c r="D817" s="2">
        <f t="shared" si="60"/>
        <v>150.39199548978576</v>
      </c>
      <c r="E817" s="1">
        <f t="shared" si="61"/>
        <v>-1.0919954897857451</v>
      </c>
      <c r="F817" s="1">
        <f t="shared" si="62"/>
        <v>1.0919954897857451</v>
      </c>
      <c r="G817" s="1">
        <f t="shared" si="63"/>
        <v>1.1924541497124095</v>
      </c>
      <c r="H817" s="5">
        <f t="shared" si="64"/>
        <v>7.3141024098174485E-3</v>
      </c>
    </row>
    <row r="818" spans="2:8">
      <c r="B818" s="26">
        <v>44967.291666666664</v>
      </c>
      <c r="C818" s="22">
        <v>149.66669999999999</v>
      </c>
      <c r="D818" s="2">
        <f t="shared" si="60"/>
        <v>149.32183990979573</v>
      </c>
      <c r="E818" s="1">
        <f t="shared" si="61"/>
        <v>0.34486009020426422</v>
      </c>
      <c r="F818" s="1">
        <f t="shared" si="62"/>
        <v>0.34486009020426422</v>
      </c>
      <c r="G818" s="1">
        <f t="shared" si="63"/>
        <v>0.11892848181569325</v>
      </c>
      <c r="H818" s="5">
        <f t="shared" si="64"/>
        <v>2.3041871719244444E-3</v>
      </c>
    </row>
    <row r="819" spans="2:8">
      <c r="B819" s="26">
        <v>44970.291666666664</v>
      </c>
      <c r="C819" s="22">
        <v>152.48140000000001</v>
      </c>
      <c r="D819" s="2">
        <f t="shared" si="60"/>
        <v>149.6598027981959</v>
      </c>
      <c r="E819" s="1">
        <f t="shared" si="61"/>
        <v>2.82159720180411</v>
      </c>
      <c r="F819" s="1">
        <f t="shared" si="62"/>
        <v>2.82159720180411</v>
      </c>
      <c r="G819" s="1">
        <f t="shared" si="63"/>
        <v>7.9614107692287837</v>
      </c>
      <c r="H819" s="5">
        <f t="shared" si="64"/>
        <v>1.8504533679544587E-2</v>
      </c>
    </row>
    <row r="820" spans="2:8">
      <c r="B820" s="26">
        <v>44971.291666666664</v>
      </c>
      <c r="C820" s="22">
        <v>151.8372</v>
      </c>
      <c r="D820" s="2">
        <f t="shared" si="60"/>
        <v>152.42496805596392</v>
      </c>
      <c r="E820" s="1">
        <f t="shared" si="61"/>
        <v>-0.58776805596392023</v>
      </c>
      <c r="F820" s="1">
        <f t="shared" si="62"/>
        <v>0.58776805596392023</v>
      </c>
      <c r="G820" s="1">
        <f t="shared" si="63"/>
        <v>0.34547128761160606</v>
      </c>
      <c r="H820" s="5">
        <f t="shared" si="64"/>
        <v>3.8710411938834505E-3</v>
      </c>
    </row>
    <row r="821" spans="2:8">
      <c r="B821" s="26">
        <v>44972.291666666664</v>
      </c>
      <c r="C821" s="22">
        <v>153.94829999999999</v>
      </c>
      <c r="D821" s="2">
        <f t="shared" si="60"/>
        <v>151.84895536111927</v>
      </c>
      <c r="E821" s="1">
        <f t="shared" si="61"/>
        <v>2.0993446388807229</v>
      </c>
      <c r="F821" s="1">
        <f t="shared" si="62"/>
        <v>2.0993446388807229</v>
      </c>
      <c r="G821" s="1">
        <f t="shared" si="63"/>
        <v>4.4072479127972324</v>
      </c>
      <c r="H821" s="5">
        <f t="shared" si="64"/>
        <v>1.36366860750052E-2</v>
      </c>
    </row>
    <row r="822" spans="2:8">
      <c r="B822" s="26">
        <v>44973.291666666664</v>
      </c>
      <c r="C822" s="22">
        <v>152.34270000000001</v>
      </c>
      <c r="D822" s="2">
        <f t="shared" si="60"/>
        <v>153.90631310722236</v>
      </c>
      <c r="E822" s="1">
        <f t="shared" si="61"/>
        <v>-1.563613107222352</v>
      </c>
      <c r="F822" s="1">
        <f t="shared" si="62"/>
        <v>1.563613107222352</v>
      </c>
      <c r="G822" s="1">
        <f t="shared" si="63"/>
        <v>2.4448859490775385</v>
      </c>
      <c r="H822" s="5">
        <f t="shared" si="64"/>
        <v>1.0263787547564485E-2</v>
      </c>
    </row>
    <row r="823" spans="2:8">
      <c r="B823" s="26">
        <v>44974.291666666664</v>
      </c>
      <c r="C823" s="22">
        <v>151.19300000000001</v>
      </c>
      <c r="D823" s="2">
        <f t="shared" si="60"/>
        <v>152.37397226214446</v>
      </c>
      <c r="E823" s="1">
        <f t="shared" si="61"/>
        <v>-1.1809722621444507</v>
      </c>
      <c r="F823" s="1">
        <f t="shared" si="62"/>
        <v>1.1809722621444507</v>
      </c>
      <c r="G823" s="1">
        <f t="shared" si="63"/>
        <v>1.3946954839545813</v>
      </c>
      <c r="H823" s="5">
        <f t="shared" si="64"/>
        <v>7.8110247309362913E-3</v>
      </c>
    </row>
    <row r="824" spans="2:8">
      <c r="B824" s="26">
        <v>44978.291666666664</v>
      </c>
      <c r="C824" s="22">
        <v>147.1592</v>
      </c>
      <c r="D824" s="2">
        <f t="shared" si="60"/>
        <v>151.21661944524288</v>
      </c>
      <c r="E824" s="1">
        <f t="shared" si="61"/>
        <v>-4.0574194452428856</v>
      </c>
      <c r="F824" s="1">
        <f t="shared" si="62"/>
        <v>4.0574194452428856</v>
      </c>
      <c r="G824" s="1">
        <f t="shared" si="63"/>
        <v>16.462652554635085</v>
      </c>
      <c r="H824" s="5">
        <f t="shared" si="64"/>
        <v>2.7571632933876277E-2</v>
      </c>
    </row>
    <row r="825" spans="2:8">
      <c r="B825" s="26">
        <v>44979.291666666664</v>
      </c>
      <c r="C825" s="22">
        <v>147.58539999999999</v>
      </c>
      <c r="D825" s="2">
        <f t="shared" si="60"/>
        <v>147.24034838890486</v>
      </c>
      <c r="E825" s="1">
        <f t="shared" si="61"/>
        <v>0.34505161109512983</v>
      </c>
      <c r="F825" s="1">
        <f t="shared" si="62"/>
        <v>0.34505161109512983</v>
      </c>
      <c r="G825" s="1">
        <f t="shared" si="63"/>
        <v>0.11906061431934473</v>
      </c>
      <c r="H825" s="5">
        <f t="shared" si="64"/>
        <v>2.3379793061856381E-3</v>
      </c>
    </row>
    <row r="826" spans="2:8">
      <c r="B826" s="26">
        <v>44980.291666666664</v>
      </c>
      <c r="C826" s="22">
        <v>148.071</v>
      </c>
      <c r="D826" s="2">
        <f t="shared" si="60"/>
        <v>147.5784989677781</v>
      </c>
      <c r="E826" s="1">
        <f t="shared" si="61"/>
        <v>0.49250103222189523</v>
      </c>
      <c r="F826" s="1">
        <f t="shared" si="62"/>
        <v>0.49250103222189523</v>
      </c>
      <c r="G826" s="1">
        <f t="shared" si="63"/>
        <v>0.24255726673963229</v>
      </c>
      <c r="H826" s="5">
        <f t="shared" si="64"/>
        <v>3.3261140413848441E-3</v>
      </c>
    </row>
    <row r="827" spans="2:8">
      <c r="B827" s="26">
        <v>44981.291666666664</v>
      </c>
      <c r="C827" s="22">
        <v>145.4049</v>
      </c>
      <c r="D827" s="2">
        <f t="shared" si="60"/>
        <v>148.06114997935555</v>
      </c>
      <c r="E827" s="1">
        <f t="shared" si="61"/>
        <v>-2.6562499793555503</v>
      </c>
      <c r="F827" s="1">
        <f t="shared" si="62"/>
        <v>2.6562499793555503</v>
      </c>
      <c r="G827" s="1">
        <f t="shared" si="63"/>
        <v>7.0556639528263609</v>
      </c>
      <c r="H827" s="5">
        <f t="shared" si="64"/>
        <v>1.8267953689012888E-2</v>
      </c>
    </row>
    <row r="828" spans="2:8">
      <c r="B828" s="26">
        <v>44984.291666666664</v>
      </c>
      <c r="C828" s="22">
        <v>146.60419999999999</v>
      </c>
      <c r="D828" s="2">
        <f t="shared" si="60"/>
        <v>145.45802499958711</v>
      </c>
      <c r="E828" s="1">
        <f t="shared" si="61"/>
        <v>1.1461750004128817</v>
      </c>
      <c r="F828" s="1">
        <f t="shared" si="62"/>
        <v>1.1461750004128817</v>
      </c>
      <c r="G828" s="1">
        <f t="shared" si="63"/>
        <v>1.3137171315714693</v>
      </c>
      <c r="H828" s="5">
        <f t="shared" si="64"/>
        <v>7.8181593734209642E-3</v>
      </c>
    </row>
    <row r="829" spans="2:8">
      <c r="B829" s="26">
        <v>44985.291666666664</v>
      </c>
      <c r="C829" s="22">
        <v>146.09870000000001</v>
      </c>
      <c r="D829" s="2">
        <f t="shared" si="60"/>
        <v>146.58127649999173</v>
      </c>
      <c r="E829" s="1">
        <f t="shared" si="61"/>
        <v>-0.48257649999172259</v>
      </c>
      <c r="F829" s="1">
        <f t="shared" si="62"/>
        <v>0.48257649999172259</v>
      </c>
      <c r="G829" s="1">
        <f t="shared" si="63"/>
        <v>0.23288007834426103</v>
      </c>
      <c r="H829" s="5">
        <f t="shared" si="64"/>
        <v>3.3030855167891469E-3</v>
      </c>
    </row>
    <row r="830" spans="2:8">
      <c r="B830" s="26">
        <v>44986.291666666664</v>
      </c>
      <c r="C830" s="22">
        <v>144.01740000000001</v>
      </c>
      <c r="D830" s="2">
        <f t="shared" si="60"/>
        <v>146.10835152999985</v>
      </c>
      <c r="E830" s="1">
        <f t="shared" si="61"/>
        <v>-2.0909515299998418</v>
      </c>
      <c r="F830" s="1">
        <f t="shared" si="62"/>
        <v>2.0909515299998418</v>
      </c>
      <c r="G830" s="1">
        <f t="shared" si="63"/>
        <v>4.3720783008086794</v>
      </c>
      <c r="H830" s="5">
        <f t="shared" si="64"/>
        <v>1.4518742388071453E-2</v>
      </c>
    </row>
    <row r="831" spans="2:8">
      <c r="B831" s="26">
        <v>44987.291666666664</v>
      </c>
      <c r="C831" s="22">
        <v>144.61199999999999</v>
      </c>
      <c r="D831" s="2">
        <f t="shared" si="60"/>
        <v>144.05921903060002</v>
      </c>
      <c r="E831" s="1">
        <f t="shared" si="61"/>
        <v>0.55278096939997567</v>
      </c>
      <c r="F831" s="1">
        <f t="shared" si="62"/>
        <v>0.55278096939997567</v>
      </c>
      <c r="G831" s="1">
        <f t="shared" si="63"/>
        <v>0.30556680013077686</v>
      </c>
      <c r="H831" s="5">
        <f t="shared" si="64"/>
        <v>3.8225110599395327E-3</v>
      </c>
    </row>
    <row r="832" spans="2:8">
      <c r="B832" s="26">
        <v>44988.291666666664</v>
      </c>
      <c r="C832" s="22">
        <v>149.6865</v>
      </c>
      <c r="D832" s="2">
        <f t="shared" si="60"/>
        <v>144.60094438061199</v>
      </c>
      <c r="E832" s="1">
        <f t="shared" si="61"/>
        <v>5.0855556193880034</v>
      </c>
      <c r="F832" s="1">
        <f t="shared" si="62"/>
        <v>5.0855556193880034</v>
      </c>
      <c r="G832" s="1">
        <f t="shared" si="63"/>
        <v>25.8628759578889</v>
      </c>
      <c r="H832" s="5">
        <f t="shared" si="64"/>
        <v>3.3974711275819823E-2</v>
      </c>
    </row>
    <row r="833" spans="2:8">
      <c r="B833" s="26">
        <v>44991.291666666664</v>
      </c>
      <c r="C833" s="22">
        <v>152.4616</v>
      </c>
      <c r="D833" s="2">
        <f t="shared" si="60"/>
        <v>149.58478888761223</v>
      </c>
      <c r="E833" s="1">
        <f t="shared" si="61"/>
        <v>2.8768111123877702</v>
      </c>
      <c r="F833" s="1">
        <f t="shared" si="62"/>
        <v>2.8768111123877702</v>
      </c>
      <c r="G833" s="1">
        <f t="shared" si="63"/>
        <v>8.276042176357759</v>
      </c>
      <c r="H833" s="5">
        <f t="shared" si="64"/>
        <v>1.8869086461035238E-2</v>
      </c>
    </row>
    <row r="834" spans="2:8">
      <c r="B834" s="26">
        <v>44992.291666666664</v>
      </c>
      <c r="C834" s="22">
        <v>150.25139999999999</v>
      </c>
      <c r="D834" s="2">
        <f t="shared" si="60"/>
        <v>152.40406377775227</v>
      </c>
      <c r="E834" s="1">
        <f t="shared" si="61"/>
        <v>-2.1526637777522808</v>
      </c>
      <c r="F834" s="1">
        <f t="shared" si="62"/>
        <v>2.1526637777522808</v>
      </c>
      <c r="G834" s="1">
        <f t="shared" si="63"/>
        <v>4.6339613400467208</v>
      </c>
      <c r="H834" s="5">
        <f t="shared" si="64"/>
        <v>1.4327079666161386E-2</v>
      </c>
    </row>
    <row r="835" spans="2:8">
      <c r="B835" s="26">
        <v>44993.291666666664</v>
      </c>
      <c r="C835" s="22">
        <v>151.51009999999999</v>
      </c>
      <c r="D835" s="2">
        <f t="shared" si="60"/>
        <v>150.29445327555501</v>
      </c>
      <c r="E835" s="1">
        <f t="shared" si="61"/>
        <v>1.21564672444498</v>
      </c>
      <c r="F835" s="1">
        <f t="shared" si="62"/>
        <v>1.21564672444498</v>
      </c>
      <c r="G835" s="1">
        <f t="shared" si="63"/>
        <v>1.4777969586538091</v>
      </c>
      <c r="H835" s="5">
        <f t="shared" si="64"/>
        <v>8.0235358860233086E-3</v>
      </c>
    </row>
    <row r="836" spans="2:8">
      <c r="B836" s="26">
        <v>44994.291666666664</v>
      </c>
      <c r="C836" s="22">
        <v>149.25040000000001</v>
      </c>
      <c r="D836" s="2">
        <f t="shared" ref="D836:D899" si="65">alpha*C835+(1-alpha)*D835</f>
        <v>151.48578706551109</v>
      </c>
      <c r="E836" s="1">
        <f t="shared" ref="E836:E899" si="66">C836-D836</f>
        <v>-2.2353870655110768</v>
      </c>
      <c r="F836" s="1">
        <f t="shared" ref="F836:F899" si="67">ABS(E836)</f>
        <v>2.2353870655110768</v>
      </c>
      <c r="G836" s="1">
        <f t="shared" ref="G836:G899" si="68">E836^2</f>
        <v>4.9969553326542231</v>
      </c>
      <c r="H836" s="5">
        <f t="shared" ref="H836:H899" si="69">F836/C836</f>
        <v>1.4977427635109029E-2</v>
      </c>
    </row>
    <row r="837" spans="2:8">
      <c r="B837" s="26">
        <v>44995.291666666664</v>
      </c>
      <c r="C837" s="22">
        <v>147.179</v>
      </c>
      <c r="D837" s="2">
        <f t="shared" si="65"/>
        <v>149.29510774131023</v>
      </c>
      <c r="E837" s="1">
        <f t="shared" si="66"/>
        <v>-2.1161077413102305</v>
      </c>
      <c r="F837" s="1">
        <f t="shared" si="67"/>
        <v>2.1161077413102305</v>
      </c>
      <c r="G837" s="1">
        <f t="shared" si="68"/>
        <v>4.477911972833085</v>
      </c>
      <c r="H837" s="5">
        <f t="shared" si="69"/>
        <v>1.4377783116546725E-2</v>
      </c>
    </row>
    <row r="838" spans="2:8">
      <c r="B838" s="26">
        <v>44998.291666666664</v>
      </c>
      <c r="C838" s="22">
        <v>149.13149999999999</v>
      </c>
      <c r="D838" s="2">
        <f t="shared" si="65"/>
        <v>147.22132215482623</v>
      </c>
      <c r="E838" s="1">
        <f t="shared" si="66"/>
        <v>1.910177845173763</v>
      </c>
      <c r="F838" s="1">
        <f t="shared" si="67"/>
        <v>1.910177845173763</v>
      </c>
      <c r="G838" s="1">
        <f t="shared" si="68"/>
        <v>3.6487794001926805</v>
      </c>
      <c r="H838" s="5">
        <f t="shared" si="69"/>
        <v>1.2808681232159291E-2</v>
      </c>
    </row>
    <row r="839" spans="2:8">
      <c r="B839" s="26">
        <v>44999.291666666664</v>
      </c>
      <c r="C839" s="22">
        <v>151.23259999999999</v>
      </c>
      <c r="D839" s="2">
        <f t="shared" si="65"/>
        <v>149.09329644309651</v>
      </c>
      <c r="E839" s="1">
        <f t="shared" si="66"/>
        <v>2.1393035569034851</v>
      </c>
      <c r="F839" s="1">
        <f t="shared" si="67"/>
        <v>2.1393035569034851</v>
      </c>
      <c r="G839" s="1">
        <f t="shared" si="68"/>
        <v>4.5766197085799023</v>
      </c>
      <c r="H839" s="5">
        <f t="shared" si="69"/>
        <v>1.4145783097714946E-2</v>
      </c>
    </row>
    <row r="840" spans="2:8">
      <c r="B840" s="26">
        <v>45000.291666666664</v>
      </c>
      <c r="C840" s="22">
        <v>151.62909999999999</v>
      </c>
      <c r="D840" s="2">
        <f t="shared" si="65"/>
        <v>151.18981392886192</v>
      </c>
      <c r="E840" s="1">
        <f t="shared" si="66"/>
        <v>0.43928607113807061</v>
      </c>
      <c r="F840" s="1">
        <f t="shared" si="67"/>
        <v>0.43928607113807061</v>
      </c>
      <c r="G840" s="1">
        <f t="shared" si="68"/>
        <v>0.19297225229592202</v>
      </c>
      <c r="H840" s="5">
        <f t="shared" si="69"/>
        <v>2.8971092695140354E-3</v>
      </c>
    </row>
    <row r="841" spans="2:8">
      <c r="B841" s="26">
        <v>45001.291666666664</v>
      </c>
      <c r="C841" s="22">
        <v>154.46369999999999</v>
      </c>
      <c r="D841" s="2">
        <f t="shared" si="65"/>
        <v>151.62031427857724</v>
      </c>
      <c r="E841" s="1">
        <f t="shared" si="66"/>
        <v>2.8433857214227487</v>
      </c>
      <c r="F841" s="1">
        <f t="shared" si="67"/>
        <v>2.8433857214227487</v>
      </c>
      <c r="G841" s="1">
        <f t="shared" si="68"/>
        <v>8.0848423607907645</v>
      </c>
      <c r="H841" s="5">
        <f t="shared" si="69"/>
        <v>1.8408116090853379E-2</v>
      </c>
    </row>
    <row r="842" spans="2:8">
      <c r="B842" s="26">
        <v>45002.291666666664</v>
      </c>
      <c r="C842" s="22">
        <v>153.62119999999999</v>
      </c>
      <c r="D842" s="2">
        <f t="shared" si="65"/>
        <v>154.40683228557154</v>
      </c>
      <c r="E842" s="1">
        <f t="shared" si="66"/>
        <v>-0.78563228557155185</v>
      </c>
      <c r="F842" s="1">
        <f t="shared" si="67"/>
        <v>0.78563228557155185</v>
      </c>
      <c r="G842" s="1">
        <f t="shared" si="68"/>
        <v>0.61721808813238044</v>
      </c>
      <c r="H842" s="5">
        <f t="shared" si="69"/>
        <v>5.1140876752137849E-3</v>
      </c>
    </row>
    <row r="843" spans="2:8">
      <c r="B843" s="26">
        <v>45005.291666666664</v>
      </c>
      <c r="C843" s="22">
        <v>155.99979999999999</v>
      </c>
      <c r="D843" s="2">
        <f t="shared" si="65"/>
        <v>153.63691264571142</v>
      </c>
      <c r="E843" s="1">
        <f t="shared" si="66"/>
        <v>2.3628873542885742</v>
      </c>
      <c r="F843" s="1">
        <f t="shared" si="67"/>
        <v>2.3628873542885742</v>
      </c>
      <c r="G843" s="1">
        <f t="shared" si="68"/>
        <v>5.5832366490568583</v>
      </c>
      <c r="H843" s="5">
        <f t="shared" si="69"/>
        <v>1.5146733228430898E-2</v>
      </c>
    </row>
    <row r="844" spans="2:8">
      <c r="B844" s="26">
        <v>45006.291666666664</v>
      </c>
      <c r="C844" s="22">
        <v>157.8631</v>
      </c>
      <c r="D844" s="2">
        <f t="shared" si="65"/>
        <v>155.95254225291421</v>
      </c>
      <c r="E844" s="1">
        <f t="shared" si="66"/>
        <v>1.9105577470857895</v>
      </c>
      <c r="F844" s="1">
        <f t="shared" si="67"/>
        <v>1.9105577470857895</v>
      </c>
      <c r="G844" s="1">
        <f t="shared" si="68"/>
        <v>3.6502309049495278</v>
      </c>
      <c r="H844" s="5">
        <f t="shared" si="69"/>
        <v>1.2102624027310939E-2</v>
      </c>
    </row>
    <row r="845" spans="2:8">
      <c r="B845" s="26">
        <v>45007.291666666664</v>
      </c>
      <c r="C845" s="22">
        <v>156.42599999999999</v>
      </c>
      <c r="D845" s="2">
        <f t="shared" si="65"/>
        <v>157.8248888450583</v>
      </c>
      <c r="E845" s="1">
        <f t="shared" si="66"/>
        <v>-1.398888845058309</v>
      </c>
      <c r="F845" s="1">
        <f t="shared" si="67"/>
        <v>1.398888845058309</v>
      </c>
      <c r="G845" s="1">
        <f t="shared" si="68"/>
        <v>1.9568900008285697</v>
      </c>
      <c r="H845" s="5">
        <f t="shared" si="69"/>
        <v>8.9428154210828715E-3</v>
      </c>
    </row>
    <row r="846" spans="2:8">
      <c r="B846" s="26">
        <v>45008.291666666664</v>
      </c>
      <c r="C846" s="22">
        <v>157.5162</v>
      </c>
      <c r="D846" s="2">
        <f t="shared" si="65"/>
        <v>156.45397777690116</v>
      </c>
      <c r="E846" s="1">
        <f t="shared" si="66"/>
        <v>1.0622222230988427</v>
      </c>
      <c r="F846" s="1">
        <f t="shared" si="67"/>
        <v>1.0622222230988427</v>
      </c>
      <c r="G846" s="1">
        <f t="shared" si="68"/>
        <v>1.1283160512450476</v>
      </c>
      <c r="H846" s="5">
        <f t="shared" si="69"/>
        <v>6.743574458365824E-3</v>
      </c>
    </row>
    <row r="847" spans="2:8">
      <c r="B847" s="26">
        <v>45009.291666666664</v>
      </c>
      <c r="C847" s="22">
        <v>158.8245</v>
      </c>
      <c r="D847" s="2">
        <f t="shared" si="65"/>
        <v>157.49495555553801</v>
      </c>
      <c r="E847" s="1">
        <f t="shared" si="66"/>
        <v>1.3295444444619875</v>
      </c>
      <c r="F847" s="1">
        <f t="shared" si="67"/>
        <v>1.3295444444619875</v>
      </c>
      <c r="G847" s="1">
        <f t="shared" si="68"/>
        <v>1.7676884297997351</v>
      </c>
      <c r="H847" s="5">
        <f t="shared" si="69"/>
        <v>8.3711546043714127E-3</v>
      </c>
    </row>
    <row r="848" spans="2:8">
      <c r="B848" s="26">
        <v>45012.291666666664</v>
      </c>
      <c r="C848" s="22">
        <v>156.87200000000001</v>
      </c>
      <c r="D848" s="2">
        <f t="shared" si="65"/>
        <v>158.79790911111076</v>
      </c>
      <c r="E848" s="1">
        <f t="shared" si="66"/>
        <v>-1.9259091111107409</v>
      </c>
      <c r="F848" s="1">
        <f t="shared" si="67"/>
        <v>1.9259091111107409</v>
      </c>
      <c r="G848" s="1">
        <f t="shared" si="68"/>
        <v>3.7091259042593641</v>
      </c>
      <c r="H848" s="5">
        <f t="shared" si="69"/>
        <v>1.2276946243502606E-2</v>
      </c>
    </row>
    <row r="849" spans="2:8">
      <c r="B849" s="26">
        <v>45013.291666666664</v>
      </c>
      <c r="C849" s="22">
        <v>156.24760000000001</v>
      </c>
      <c r="D849" s="2">
        <f t="shared" si="65"/>
        <v>156.91051818222223</v>
      </c>
      <c r="E849" s="1">
        <f t="shared" si="66"/>
        <v>-0.66291818222222787</v>
      </c>
      <c r="F849" s="1">
        <f t="shared" si="67"/>
        <v>0.66291818222222787</v>
      </c>
      <c r="G849" s="1">
        <f t="shared" si="68"/>
        <v>0.43946051632082289</v>
      </c>
      <c r="H849" s="5">
        <f t="shared" si="69"/>
        <v>4.242741534732232E-3</v>
      </c>
    </row>
    <row r="850" spans="2:8">
      <c r="B850" s="26">
        <v>45014.291666666664</v>
      </c>
      <c r="C850" s="22">
        <v>159.3399</v>
      </c>
      <c r="D850" s="2">
        <f t="shared" si="65"/>
        <v>156.26085836364445</v>
      </c>
      <c r="E850" s="1">
        <f t="shared" si="66"/>
        <v>3.0790416363555551</v>
      </c>
      <c r="F850" s="1">
        <f t="shared" si="67"/>
        <v>3.0790416363555551</v>
      </c>
      <c r="G850" s="1">
        <f t="shared" si="68"/>
        <v>9.4804973984110941</v>
      </c>
      <c r="H850" s="5">
        <f t="shared" si="69"/>
        <v>1.9323732701950706E-2</v>
      </c>
    </row>
    <row r="851" spans="2:8">
      <c r="B851" s="26">
        <v>45015.291666666664</v>
      </c>
      <c r="C851" s="22">
        <v>160.91569999999999</v>
      </c>
      <c r="D851" s="2">
        <f t="shared" si="65"/>
        <v>159.27831916727288</v>
      </c>
      <c r="E851" s="1">
        <f t="shared" si="66"/>
        <v>1.6373808327271036</v>
      </c>
      <c r="F851" s="1">
        <f t="shared" si="67"/>
        <v>1.6373808327271036</v>
      </c>
      <c r="G851" s="1">
        <f t="shared" si="68"/>
        <v>2.681015991382103</v>
      </c>
      <c r="H851" s="5">
        <f t="shared" si="69"/>
        <v>1.0175395146198312E-2</v>
      </c>
    </row>
    <row r="852" spans="2:8">
      <c r="B852" s="26">
        <v>45016.291666666664</v>
      </c>
      <c r="C852" s="22">
        <v>163.4331</v>
      </c>
      <c r="D852" s="2">
        <f t="shared" si="65"/>
        <v>160.88295238334547</v>
      </c>
      <c r="E852" s="1">
        <f t="shared" si="66"/>
        <v>2.5501476166545274</v>
      </c>
      <c r="F852" s="1">
        <f t="shared" si="67"/>
        <v>2.5501476166545274</v>
      </c>
      <c r="G852" s="1">
        <f t="shared" si="68"/>
        <v>6.5032528667287659</v>
      </c>
      <c r="H852" s="5">
        <f t="shared" si="69"/>
        <v>1.5603617728933291E-2</v>
      </c>
    </row>
    <row r="853" spans="2:8">
      <c r="B853" s="26">
        <v>45019.291666666664</v>
      </c>
      <c r="C853" s="22">
        <v>164.6918</v>
      </c>
      <c r="D853" s="2">
        <f t="shared" si="65"/>
        <v>163.38209704766689</v>
      </c>
      <c r="E853" s="1">
        <f t="shared" si="66"/>
        <v>1.3097029523331116</v>
      </c>
      <c r="F853" s="1">
        <f t="shared" si="67"/>
        <v>1.3097029523331116</v>
      </c>
      <c r="G853" s="1">
        <f t="shared" si="68"/>
        <v>1.7153218233500689</v>
      </c>
      <c r="H853" s="5">
        <f t="shared" si="69"/>
        <v>7.9524478591715651E-3</v>
      </c>
    </row>
    <row r="854" spans="2:8">
      <c r="B854" s="26">
        <v>45020.291666666664</v>
      </c>
      <c r="C854" s="22">
        <v>164.1566</v>
      </c>
      <c r="D854" s="2">
        <f t="shared" si="65"/>
        <v>164.66560594095336</v>
      </c>
      <c r="E854" s="1">
        <f t="shared" si="66"/>
        <v>-0.50900594095335805</v>
      </c>
      <c r="F854" s="1">
        <f t="shared" si="67"/>
        <v>0.50900594095335805</v>
      </c>
      <c r="G854" s="1">
        <f t="shared" si="68"/>
        <v>0.25908704792581344</v>
      </c>
      <c r="H854" s="5">
        <f t="shared" si="69"/>
        <v>3.1007339391371292E-3</v>
      </c>
    </row>
    <row r="855" spans="2:8">
      <c r="B855" s="26">
        <v>45021.291666666664</v>
      </c>
      <c r="C855" s="22">
        <v>162.30330000000001</v>
      </c>
      <c r="D855" s="2">
        <f t="shared" si="65"/>
        <v>164.16678011881908</v>
      </c>
      <c r="E855" s="1">
        <f t="shared" si="66"/>
        <v>-1.8634801188190693</v>
      </c>
      <c r="F855" s="1">
        <f t="shared" si="67"/>
        <v>1.8634801188190693</v>
      </c>
      <c r="G855" s="1">
        <f t="shared" si="68"/>
        <v>3.4725581532339325</v>
      </c>
      <c r="H855" s="5">
        <f t="shared" si="69"/>
        <v>1.1481467837185498E-2</v>
      </c>
    </row>
    <row r="856" spans="2:8">
      <c r="B856" s="26">
        <v>45022.291666666664</v>
      </c>
      <c r="C856" s="22">
        <v>163.1953</v>
      </c>
      <c r="D856" s="2">
        <f t="shared" si="65"/>
        <v>162.34056960237638</v>
      </c>
      <c r="E856" s="1">
        <f t="shared" si="66"/>
        <v>0.85473039762362646</v>
      </c>
      <c r="F856" s="1">
        <f t="shared" si="67"/>
        <v>0.85473039762362646</v>
      </c>
      <c r="G856" s="1">
        <f t="shared" si="68"/>
        <v>0.73056405262184254</v>
      </c>
      <c r="H856" s="5">
        <f t="shared" si="69"/>
        <v>5.2374694468751643E-3</v>
      </c>
    </row>
    <row r="857" spans="2:8">
      <c r="B857" s="26">
        <v>45026.291666666664</v>
      </c>
      <c r="C857" s="22">
        <v>160.58869999999999</v>
      </c>
      <c r="D857" s="2">
        <f t="shared" si="65"/>
        <v>163.17820539204754</v>
      </c>
      <c r="E857" s="1">
        <f t="shared" si="66"/>
        <v>-2.5895053920475561</v>
      </c>
      <c r="F857" s="1">
        <f t="shared" si="67"/>
        <v>2.5895053920475561</v>
      </c>
      <c r="G857" s="1">
        <f t="shared" si="68"/>
        <v>6.7055381754433672</v>
      </c>
      <c r="H857" s="5">
        <f t="shared" si="69"/>
        <v>1.6125078489629446E-2</v>
      </c>
    </row>
    <row r="858" spans="2:8">
      <c r="B858" s="26">
        <v>45027.291666666664</v>
      </c>
      <c r="C858" s="22">
        <v>159.36959999999999</v>
      </c>
      <c r="D858" s="2">
        <f t="shared" si="65"/>
        <v>160.64049010784095</v>
      </c>
      <c r="E858" s="1">
        <f t="shared" si="66"/>
        <v>-1.2708901078409554</v>
      </c>
      <c r="F858" s="1">
        <f t="shared" si="67"/>
        <v>1.2708901078409554</v>
      </c>
      <c r="G858" s="1">
        <f t="shared" si="68"/>
        <v>1.6151616662079951</v>
      </c>
      <c r="H858" s="5">
        <f t="shared" si="69"/>
        <v>7.9744826355901965E-3</v>
      </c>
    </row>
    <row r="859" spans="2:8">
      <c r="B859" s="26">
        <v>45028.291666666664</v>
      </c>
      <c r="C859" s="22">
        <v>158.67580000000001</v>
      </c>
      <c r="D859" s="2">
        <f t="shared" si="65"/>
        <v>159.39501780215681</v>
      </c>
      <c r="E859" s="1">
        <f t="shared" si="66"/>
        <v>-0.71921780215680542</v>
      </c>
      <c r="F859" s="1">
        <f t="shared" si="67"/>
        <v>0.71921780215680542</v>
      </c>
      <c r="G859" s="1">
        <f t="shared" si="68"/>
        <v>0.51727424693926571</v>
      </c>
      <c r="H859" s="5">
        <f t="shared" si="69"/>
        <v>4.5326243961385758E-3</v>
      </c>
    </row>
    <row r="860" spans="2:8">
      <c r="B860" s="26">
        <v>45029.291666666664</v>
      </c>
      <c r="C860" s="22">
        <v>164.0873</v>
      </c>
      <c r="D860" s="2">
        <f t="shared" si="65"/>
        <v>158.69018435604315</v>
      </c>
      <c r="E860" s="1">
        <f t="shared" si="66"/>
        <v>5.3971156439568517</v>
      </c>
      <c r="F860" s="1">
        <f t="shared" si="67"/>
        <v>5.3971156439568517</v>
      </c>
      <c r="G860" s="1">
        <f t="shared" si="68"/>
        <v>29.128857274243781</v>
      </c>
      <c r="H860" s="5">
        <f t="shared" si="69"/>
        <v>3.2891732900455134E-2</v>
      </c>
    </row>
    <row r="861" spans="2:8">
      <c r="B861" s="26">
        <v>45030.291666666664</v>
      </c>
      <c r="C861" s="22">
        <v>163.74039999999999</v>
      </c>
      <c r="D861" s="2">
        <f t="shared" si="65"/>
        <v>163.97935768712085</v>
      </c>
      <c r="E861" s="1">
        <f t="shared" si="66"/>
        <v>-0.23895768712085896</v>
      </c>
      <c r="F861" s="1">
        <f t="shared" si="67"/>
        <v>0.23895768712085896</v>
      </c>
      <c r="G861" s="1">
        <f t="shared" si="68"/>
        <v>5.7100776234150323E-2</v>
      </c>
      <c r="H861" s="5">
        <f t="shared" si="69"/>
        <v>1.4593691423793944E-3</v>
      </c>
    </row>
    <row r="862" spans="2:8">
      <c r="B862" s="26">
        <v>45033.291666666664</v>
      </c>
      <c r="C862" s="22">
        <v>163.7602</v>
      </c>
      <c r="D862" s="2">
        <f t="shared" si="65"/>
        <v>163.74517915374241</v>
      </c>
      <c r="E862" s="1">
        <f t="shared" si="66"/>
        <v>1.5020846257584708E-2</v>
      </c>
      <c r="F862" s="1">
        <f t="shared" si="67"/>
        <v>1.5020846257584708E-2</v>
      </c>
      <c r="G862" s="1">
        <f t="shared" si="68"/>
        <v>2.2562582229399653E-4</v>
      </c>
      <c r="H862" s="5">
        <f t="shared" si="69"/>
        <v>9.1724645289787795E-5</v>
      </c>
    </row>
    <row r="863" spans="2:8">
      <c r="B863" s="26">
        <v>45034.291666666664</v>
      </c>
      <c r="C863" s="22">
        <v>164.98920000000001</v>
      </c>
      <c r="D863" s="2">
        <f t="shared" si="65"/>
        <v>163.75989958307485</v>
      </c>
      <c r="E863" s="1">
        <f t="shared" si="66"/>
        <v>1.229300416925156</v>
      </c>
      <c r="F863" s="1">
        <f t="shared" si="67"/>
        <v>1.229300416925156</v>
      </c>
      <c r="G863" s="1">
        <f t="shared" si="68"/>
        <v>1.5111795150523624</v>
      </c>
      <c r="H863" s="5">
        <f t="shared" si="69"/>
        <v>7.4507932454073115E-3</v>
      </c>
    </row>
    <row r="864" spans="2:8">
      <c r="B864" s="26">
        <v>45035.291666666664</v>
      </c>
      <c r="C864" s="22">
        <v>166.13890000000001</v>
      </c>
      <c r="D864" s="2">
        <f t="shared" si="65"/>
        <v>164.96461399166151</v>
      </c>
      <c r="E864" s="1">
        <f t="shared" si="66"/>
        <v>1.1742860083384983</v>
      </c>
      <c r="F864" s="1">
        <f t="shared" si="67"/>
        <v>1.1742860083384983</v>
      </c>
      <c r="G864" s="1">
        <f t="shared" si="68"/>
        <v>1.3789476293795637</v>
      </c>
      <c r="H864" s="5">
        <f t="shared" si="69"/>
        <v>7.0680978888056816E-3</v>
      </c>
    </row>
    <row r="865" spans="2:8">
      <c r="B865" s="26">
        <v>45036.291666666664</v>
      </c>
      <c r="C865" s="22">
        <v>165.16759999999999</v>
      </c>
      <c r="D865" s="2">
        <f t="shared" si="65"/>
        <v>166.11541427983323</v>
      </c>
      <c r="E865" s="1">
        <f t="shared" si="66"/>
        <v>-0.94781427983323852</v>
      </c>
      <c r="F865" s="1">
        <f t="shared" si="67"/>
        <v>0.94781427983323852</v>
      </c>
      <c r="G865" s="1">
        <f t="shared" si="68"/>
        <v>0.89835190905580053</v>
      </c>
      <c r="H865" s="5">
        <f t="shared" si="69"/>
        <v>5.7385000437933263E-3</v>
      </c>
    </row>
    <row r="866" spans="2:8">
      <c r="B866" s="26">
        <v>45037.291666666664</v>
      </c>
      <c r="C866" s="22">
        <v>163.5521</v>
      </c>
      <c r="D866" s="2">
        <f t="shared" si="65"/>
        <v>165.18655628559668</v>
      </c>
      <c r="E866" s="1">
        <f t="shared" si="66"/>
        <v>-1.6344562855966842</v>
      </c>
      <c r="F866" s="1">
        <f t="shared" si="67"/>
        <v>1.6344562855966842</v>
      </c>
      <c r="G866" s="1">
        <f t="shared" si="68"/>
        <v>2.6714473495265096</v>
      </c>
      <c r="H866" s="5">
        <f t="shared" si="69"/>
        <v>9.9934900597221567E-3</v>
      </c>
    </row>
    <row r="867" spans="2:8">
      <c r="B867" s="26">
        <v>45040.291666666664</v>
      </c>
      <c r="C867" s="22">
        <v>163.85929999999999</v>
      </c>
      <c r="D867" s="2">
        <f t="shared" si="65"/>
        <v>163.58478912571195</v>
      </c>
      <c r="E867" s="1">
        <f t="shared" si="66"/>
        <v>0.27451087428804044</v>
      </c>
      <c r="F867" s="1">
        <f t="shared" si="67"/>
        <v>0.27451087428804044</v>
      </c>
      <c r="G867" s="1">
        <f t="shared" si="68"/>
        <v>7.5356220102384339E-2</v>
      </c>
      <c r="H867" s="5">
        <f t="shared" si="69"/>
        <v>1.6752840655857829E-3</v>
      </c>
    </row>
    <row r="868" spans="2:8">
      <c r="B868" s="26">
        <v>45041.291666666664</v>
      </c>
      <c r="C868" s="22">
        <v>162.31319999999999</v>
      </c>
      <c r="D868" s="2">
        <f t="shared" si="65"/>
        <v>163.85380978251422</v>
      </c>
      <c r="E868" s="1">
        <f t="shared" si="66"/>
        <v>-1.540609782514224</v>
      </c>
      <c r="F868" s="1">
        <f t="shared" si="67"/>
        <v>1.540609782514224</v>
      </c>
      <c r="G868" s="1">
        <f t="shared" si="68"/>
        <v>2.3734785019785245</v>
      </c>
      <c r="H868" s="5">
        <f t="shared" si="69"/>
        <v>9.491586528478424E-3</v>
      </c>
    </row>
    <row r="869" spans="2:8">
      <c r="B869" s="26">
        <v>45042.291666666664</v>
      </c>
      <c r="C869" s="22">
        <v>162.30330000000001</v>
      </c>
      <c r="D869" s="2">
        <f t="shared" si="65"/>
        <v>162.34401219565029</v>
      </c>
      <c r="E869" s="1">
        <f t="shared" si="66"/>
        <v>-4.0712195650286276E-2</v>
      </c>
      <c r="F869" s="1">
        <f t="shared" si="67"/>
        <v>4.0712195650286276E-2</v>
      </c>
      <c r="G869" s="1">
        <f t="shared" si="68"/>
        <v>1.6574828746671888E-3</v>
      </c>
      <c r="H869" s="5">
        <f t="shared" si="69"/>
        <v>2.5084022105703504E-4</v>
      </c>
    </row>
    <row r="870" spans="2:8">
      <c r="B870" s="26">
        <v>45043.291666666664</v>
      </c>
      <c r="C870" s="22">
        <v>166.9119</v>
      </c>
      <c r="D870" s="2">
        <f t="shared" si="65"/>
        <v>162.30411424391301</v>
      </c>
      <c r="E870" s="1">
        <f t="shared" si="66"/>
        <v>4.6077857560869973</v>
      </c>
      <c r="F870" s="1">
        <f t="shared" si="67"/>
        <v>4.6077857560869973</v>
      </c>
      <c r="G870" s="1">
        <f t="shared" si="68"/>
        <v>21.231689573998221</v>
      </c>
      <c r="H870" s="5">
        <f t="shared" si="69"/>
        <v>2.7606094928444271E-2</v>
      </c>
    </row>
    <row r="871" spans="2:8">
      <c r="B871" s="26">
        <v>45044.291666666664</v>
      </c>
      <c r="C871" s="22">
        <v>168.17060000000001</v>
      </c>
      <c r="D871" s="2">
        <f t="shared" si="65"/>
        <v>166.81974428487828</v>
      </c>
      <c r="E871" s="1">
        <f t="shared" si="66"/>
        <v>1.3508557151217246</v>
      </c>
      <c r="F871" s="1">
        <f t="shared" si="67"/>
        <v>1.3508557151217246</v>
      </c>
      <c r="G871" s="1">
        <f t="shared" si="68"/>
        <v>1.8248111630770261</v>
      </c>
      <c r="H871" s="5">
        <f t="shared" si="69"/>
        <v>8.0326508624083189E-3</v>
      </c>
    </row>
    <row r="872" spans="2:8">
      <c r="B872" s="26">
        <v>45047.291666666664</v>
      </c>
      <c r="C872" s="22">
        <v>168.0814</v>
      </c>
      <c r="D872" s="2">
        <f t="shared" si="65"/>
        <v>168.14358288569755</v>
      </c>
      <c r="E872" s="1">
        <f t="shared" si="66"/>
        <v>-6.2182885697552592E-2</v>
      </c>
      <c r="F872" s="1">
        <f t="shared" si="67"/>
        <v>6.2182885697552592E-2</v>
      </c>
      <c r="G872" s="1">
        <f t="shared" si="68"/>
        <v>3.8667112736748906E-3</v>
      </c>
      <c r="H872" s="5">
        <f t="shared" si="69"/>
        <v>3.6995697142903732E-4</v>
      </c>
    </row>
    <row r="873" spans="2:8">
      <c r="B873" s="26">
        <v>45048.291666666664</v>
      </c>
      <c r="C873" s="22">
        <v>167.04069999999999</v>
      </c>
      <c r="D873" s="2">
        <f t="shared" si="65"/>
        <v>168.08264365771396</v>
      </c>
      <c r="E873" s="1">
        <f t="shared" si="66"/>
        <v>-1.041943657713972</v>
      </c>
      <c r="F873" s="1">
        <f t="shared" si="67"/>
        <v>1.041943657713972</v>
      </c>
      <c r="G873" s="1">
        <f t="shared" si="68"/>
        <v>1.0856465858503708</v>
      </c>
      <c r="H873" s="5">
        <f t="shared" si="69"/>
        <v>6.2376633821216755E-3</v>
      </c>
    </row>
    <row r="874" spans="2:8">
      <c r="B874" s="26">
        <v>45049.291666666664</v>
      </c>
      <c r="C874" s="22">
        <v>165.96039999999999</v>
      </c>
      <c r="D874" s="2">
        <f t="shared" si="65"/>
        <v>167.06153887315426</v>
      </c>
      <c r="E874" s="1">
        <f t="shared" si="66"/>
        <v>-1.1011388731542695</v>
      </c>
      <c r="F874" s="1">
        <f t="shared" si="67"/>
        <v>1.1011388731542695</v>
      </c>
      <c r="G874" s="1">
        <f t="shared" si="68"/>
        <v>1.2125068179714544</v>
      </c>
      <c r="H874" s="5">
        <f t="shared" si="69"/>
        <v>6.6349495009307615E-3</v>
      </c>
    </row>
    <row r="875" spans="2:8">
      <c r="B875" s="26">
        <v>45050.291666666664</v>
      </c>
      <c r="C875" s="22">
        <v>164.3152</v>
      </c>
      <c r="D875" s="2">
        <f t="shared" si="65"/>
        <v>165.98242277746309</v>
      </c>
      <c r="E875" s="1">
        <f t="shared" si="66"/>
        <v>-1.6672227774630812</v>
      </c>
      <c r="F875" s="1">
        <f t="shared" si="67"/>
        <v>1.6672227774630812</v>
      </c>
      <c r="G875" s="1">
        <f t="shared" si="68"/>
        <v>2.7796317896917109</v>
      </c>
      <c r="H875" s="5">
        <f t="shared" si="69"/>
        <v>1.0146491483825484E-2</v>
      </c>
    </row>
    <row r="876" spans="2:8">
      <c r="B876" s="26">
        <v>45051.291666666664</v>
      </c>
      <c r="C876" s="22">
        <v>172.02600000000001</v>
      </c>
      <c r="D876" s="2">
        <f t="shared" si="65"/>
        <v>164.34854445554927</v>
      </c>
      <c r="E876" s="1">
        <f t="shared" si="66"/>
        <v>7.6774555444507371</v>
      </c>
      <c r="F876" s="1">
        <f t="shared" si="67"/>
        <v>7.6774555444507371</v>
      </c>
      <c r="G876" s="1">
        <f t="shared" si="68"/>
        <v>58.943323637017365</v>
      </c>
      <c r="H876" s="5">
        <f t="shared" si="69"/>
        <v>4.4629623106104521E-2</v>
      </c>
    </row>
    <row r="877" spans="2:8">
      <c r="B877" s="26">
        <v>45054.291666666664</v>
      </c>
      <c r="C877" s="22">
        <v>171.95660000000001</v>
      </c>
      <c r="D877" s="2">
        <f t="shared" si="65"/>
        <v>171.87245088911101</v>
      </c>
      <c r="E877" s="1">
        <f t="shared" si="66"/>
        <v>8.4149110889001122E-2</v>
      </c>
      <c r="F877" s="1">
        <f t="shared" si="67"/>
        <v>8.4149110889001122E-2</v>
      </c>
      <c r="G877" s="1">
        <f t="shared" si="68"/>
        <v>7.0810728634094072E-3</v>
      </c>
      <c r="H877" s="5">
        <f t="shared" si="69"/>
        <v>4.893624954727013E-4</v>
      </c>
    </row>
    <row r="878" spans="2:8">
      <c r="B878" s="26">
        <v>45055.291666666664</v>
      </c>
      <c r="C878" s="22">
        <v>170.24199999999999</v>
      </c>
      <c r="D878" s="2">
        <f t="shared" si="65"/>
        <v>171.95491701778224</v>
      </c>
      <c r="E878" s="1">
        <f t="shared" si="66"/>
        <v>-1.7129170177822459</v>
      </c>
      <c r="F878" s="1">
        <f t="shared" si="67"/>
        <v>1.7129170177822459</v>
      </c>
      <c r="G878" s="1">
        <f t="shared" si="68"/>
        <v>2.9340847098080229</v>
      </c>
      <c r="H878" s="5">
        <f t="shared" si="69"/>
        <v>1.0061659389470554E-2</v>
      </c>
    </row>
    <row r="879" spans="2:8">
      <c r="B879" s="26">
        <v>45056.291666666664</v>
      </c>
      <c r="C879" s="22">
        <v>172.01609999999999</v>
      </c>
      <c r="D879" s="2">
        <f t="shared" si="65"/>
        <v>170.27625834035564</v>
      </c>
      <c r="E879" s="1">
        <f t="shared" si="66"/>
        <v>1.7398416596443553</v>
      </c>
      <c r="F879" s="1">
        <f t="shared" si="67"/>
        <v>1.7398416596443553</v>
      </c>
      <c r="G879" s="1">
        <f t="shared" si="68"/>
        <v>3.0270490006340247</v>
      </c>
      <c r="H879" s="5">
        <f t="shared" si="69"/>
        <v>1.0114411730322658E-2</v>
      </c>
    </row>
    <row r="880" spans="2:8">
      <c r="B880" s="26">
        <v>45057.291666666664</v>
      </c>
      <c r="C880" s="22">
        <v>172.20439999999999</v>
      </c>
      <c r="D880" s="2">
        <f t="shared" si="65"/>
        <v>171.98130316680709</v>
      </c>
      <c r="E880" s="1">
        <f t="shared" si="66"/>
        <v>0.22309683319289775</v>
      </c>
      <c r="F880" s="1">
        <f t="shared" si="67"/>
        <v>0.22309683319289775</v>
      </c>
      <c r="G880" s="1">
        <f t="shared" si="68"/>
        <v>4.9772196980699644E-2</v>
      </c>
      <c r="H880" s="5">
        <f t="shared" si="69"/>
        <v>1.295535033906786E-3</v>
      </c>
    </row>
    <row r="881" spans="2:8">
      <c r="B881" s="26">
        <v>45058.291666666664</v>
      </c>
      <c r="C881" s="22">
        <v>171.2715</v>
      </c>
      <c r="D881" s="2">
        <f t="shared" si="65"/>
        <v>172.19993806333613</v>
      </c>
      <c r="E881" s="1">
        <f t="shared" si="66"/>
        <v>-0.92843806333613088</v>
      </c>
      <c r="F881" s="1">
        <f t="shared" si="67"/>
        <v>0.92843806333613088</v>
      </c>
      <c r="G881" s="1">
        <f t="shared" si="68"/>
        <v>0.86199723745134538</v>
      </c>
      <c r="H881" s="5">
        <f t="shared" si="69"/>
        <v>5.420855561702507E-3</v>
      </c>
    </row>
    <row r="882" spans="2:8">
      <c r="B882" s="26">
        <v>45061.291666666664</v>
      </c>
      <c r="C882" s="22">
        <v>170.77520000000001</v>
      </c>
      <c r="D882" s="2">
        <f t="shared" si="65"/>
        <v>171.29006876126672</v>
      </c>
      <c r="E882" s="1">
        <f t="shared" si="66"/>
        <v>-0.51486876126671177</v>
      </c>
      <c r="F882" s="1">
        <f t="shared" si="67"/>
        <v>0.51486876126671177</v>
      </c>
      <c r="G882" s="1">
        <f t="shared" si="68"/>
        <v>0.26508984132831825</v>
      </c>
      <c r="H882" s="5">
        <f t="shared" si="69"/>
        <v>3.0148918652515805E-3</v>
      </c>
    </row>
    <row r="883" spans="2:8">
      <c r="B883" s="26">
        <v>45062.291666666664</v>
      </c>
      <c r="C883" s="22">
        <v>170.77520000000001</v>
      </c>
      <c r="D883" s="2">
        <f t="shared" si="65"/>
        <v>170.78549737522536</v>
      </c>
      <c r="E883" s="1">
        <f t="shared" si="66"/>
        <v>-1.0297375225349015E-2</v>
      </c>
      <c r="F883" s="1">
        <f t="shared" si="67"/>
        <v>1.0297375225349015E-2</v>
      </c>
      <c r="G883" s="1">
        <f t="shared" si="68"/>
        <v>1.0603593653163168E-4</v>
      </c>
      <c r="H883" s="5">
        <f t="shared" si="69"/>
        <v>6.0297837305118152E-5</v>
      </c>
    </row>
    <row r="884" spans="2:8">
      <c r="B884" s="26">
        <v>45063.291666666664</v>
      </c>
      <c r="C884" s="22">
        <v>171.39060000000001</v>
      </c>
      <c r="D884" s="2">
        <f t="shared" si="65"/>
        <v>170.77540594750451</v>
      </c>
      <c r="E884" s="1">
        <f t="shared" si="66"/>
        <v>0.61519405249549663</v>
      </c>
      <c r="F884" s="1">
        <f t="shared" si="67"/>
        <v>0.61519405249549663</v>
      </c>
      <c r="G884" s="1">
        <f t="shared" si="68"/>
        <v>0.37846372222583186</v>
      </c>
      <c r="H884" s="5">
        <f t="shared" si="69"/>
        <v>3.5894270309777586E-3</v>
      </c>
    </row>
    <row r="885" spans="2:8">
      <c r="B885" s="26">
        <v>45064.291666666664</v>
      </c>
      <c r="C885" s="22">
        <v>173.7328</v>
      </c>
      <c r="D885" s="2">
        <f t="shared" si="65"/>
        <v>171.37829611895009</v>
      </c>
      <c r="E885" s="1">
        <f t="shared" si="66"/>
        <v>2.3545038810499079</v>
      </c>
      <c r="F885" s="1">
        <f t="shared" si="67"/>
        <v>2.3545038810499079</v>
      </c>
      <c r="G885" s="1">
        <f t="shared" si="68"/>
        <v>5.5436885258790793</v>
      </c>
      <c r="H885" s="5">
        <f t="shared" si="69"/>
        <v>1.3552443068032679E-2</v>
      </c>
    </row>
    <row r="886" spans="2:8">
      <c r="B886" s="26">
        <v>45065.291666666664</v>
      </c>
      <c r="C886" s="22">
        <v>173.84200000000001</v>
      </c>
      <c r="D886" s="2">
        <f t="shared" si="65"/>
        <v>173.685709922379</v>
      </c>
      <c r="E886" s="1">
        <f t="shared" si="66"/>
        <v>0.15629007762100855</v>
      </c>
      <c r="F886" s="1">
        <f t="shared" si="67"/>
        <v>0.15629007762100855</v>
      </c>
      <c r="G886" s="1">
        <f t="shared" si="68"/>
        <v>2.4426588362780877E-2</v>
      </c>
      <c r="H886" s="5">
        <f t="shared" si="69"/>
        <v>8.9903520220089813E-4</v>
      </c>
    </row>
    <row r="887" spans="2:8">
      <c r="B887" s="26">
        <v>45068.291666666664</v>
      </c>
      <c r="C887" s="22">
        <v>172.88919999999999</v>
      </c>
      <c r="D887" s="2">
        <f t="shared" si="65"/>
        <v>173.8388741984476</v>
      </c>
      <c r="E887" s="1">
        <f t="shared" si="66"/>
        <v>-0.94967419844761025</v>
      </c>
      <c r="F887" s="1">
        <f t="shared" si="67"/>
        <v>0.94967419844761025</v>
      </c>
      <c r="G887" s="1">
        <f t="shared" si="68"/>
        <v>0.90188108319711102</v>
      </c>
      <c r="H887" s="5">
        <f t="shared" si="69"/>
        <v>5.4929642710337618E-3</v>
      </c>
    </row>
    <row r="888" spans="2:8">
      <c r="B888" s="26">
        <v>45069.291666666664</v>
      </c>
      <c r="C888" s="22">
        <v>170.26910000000001</v>
      </c>
      <c r="D888" s="2">
        <f t="shared" si="65"/>
        <v>172.90819348396894</v>
      </c>
      <c r="E888" s="1">
        <f t="shared" si="66"/>
        <v>-2.6390934839689351</v>
      </c>
      <c r="F888" s="1">
        <f t="shared" si="67"/>
        <v>2.6390934839689351</v>
      </c>
      <c r="G888" s="1">
        <f t="shared" si="68"/>
        <v>6.9648144171272914</v>
      </c>
      <c r="H888" s="5">
        <f t="shared" si="69"/>
        <v>1.5499544450337348E-2</v>
      </c>
    </row>
    <row r="889" spans="2:8">
      <c r="B889" s="26">
        <v>45070.291666666664</v>
      </c>
      <c r="C889" s="22">
        <v>170.547</v>
      </c>
      <c r="D889" s="2">
        <f t="shared" si="65"/>
        <v>170.3218818696794</v>
      </c>
      <c r="E889" s="1">
        <f t="shared" si="66"/>
        <v>0.22511813032059536</v>
      </c>
      <c r="F889" s="1">
        <f t="shared" si="67"/>
        <v>0.22511813032059536</v>
      </c>
      <c r="G889" s="1">
        <f t="shared" si="68"/>
        <v>5.0678172599040554E-2</v>
      </c>
      <c r="H889" s="5">
        <f t="shared" si="69"/>
        <v>1.3199770756483278E-3</v>
      </c>
    </row>
    <row r="890" spans="2:8">
      <c r="B890" s="26">
        <v>45071.291666666664</v>
      </c>
      <c r="C890" s="22">
        <v>171.6883</v>
      </c>
      <c r="D890" s="2">
        <f t="shared" si="65"/>
        <v>170.54249763739358</v>
      </c>
      <c r="E890" s="1">
        <f t="shared" si="66"/>
        <v>1.1458023626064175</v>
      </c>
      <c r="F890" s="1">
        <f t="shared" si="67"/>
        <v>1.1458023626064175</v>
      </c>
      <c r="G890" s="1">
        <f t="shared" si="68"/>
        <v>1.3128630541544484</v>
      </c>
      <c r="H890" s="5">
        <f t="shared" si="69"/>
        <v>6.6737358492478379E-3</v>
      </c>
    </row>
    <row r="891" spans="2:8">
      <c r="B891" s="26">
        <v>45072.291666666664</v>
      </c>
      <c r="C891" s="22">
        <v>174.11</v>
      </c>
      <c r="D891" s="2">
        <f t="shared" si="65"/>
        <v>171.66538395274787</v>
      </c>
      <c r="E891" s="1">
        <f t="shared" si="66"/>
        <v>2.4446160472521399</v>
      </c>
      <c r="F891" s="1">
        <f t="shared" si="67"/>
        <v>2.4446160472521399</v>
      </c>
      <c r="G891" s="1">
        <f t="shared" si="68"/>
        <v>5.9761476184826767</v>
      </c>
      <c r="H891" s="5">
        <f t="shared" si="69"/>
        <v>1.4040641245489286E-2</v>
      </c>
    </row>
    <row r="892" spans="2:8">
      <c r="B892" s="26">
        <v>45076.291666666664</v>
      </c>
      <c r="C892" s="22">
        <v>175.9659</v>
      </c>
      <c r="D892" s="2">
        <f t="shared" si="65"/>
        <v>174.06110767905497</v>
      </c>
      <c r="E892" s="1">
        <f t="shared" si="66"/>
        <v>1.9047923209450346</v>
      </c>
      <c r="F892" s="1">
        <f t="shared" si="67"/>
        <v>1.9047923209450346</v>
      </c>
      <c r="G892" s="1">
        <f t="shared" si="68"/>
        <v>3.6282337859311715</v>
      </c>
      <c r="H892" s="5">
        <f t="shared" si="69"/>
        <v>1.0824780943040865E-2</v>
      </c>
    </row>
    <row r="893" spans="2:8">
      <c r="B893" s="26">
        <v>45077.291666666664</v>
      </c>
      <c r="C893" s="22">
        <v>175.91630000000001</v>
      </c>
      <c r="D893" s="2">
        <f t="shared" si="65"/>
        <v>175.92780415358112</v>
      </c>
      <c r="E893" s="1">
        <f t="shared" si="66"/>
        <v>-1.1504153581114451E-2</v>
      </c>
      <c r="F893" s="1">
        <f t="shared" si="67"/>
        <v>1.1504153581114451E-2</v>
      </c>
      <c r="G893" s="1">
        <f t="shared" si="68"/>
        <v>1.3234554961786846E-4</v>
      </c>
      <c r="H893" s="5">
        <f t="shared" si="69"/>
        <v>6.5395609054501772E-5</v>
      </c>
    </row>
    <row r="894" spans="2:8">
      <c r="B894" s="26">
        <v>45078.291666666664</v>
      </c>
      <c r="C894" s="22">
        <v>178.73490000000001</v>
      </c>
      <c r="D894" s="2">
        <f t="shared" si="65"/>
        <v>175.91653008307162</v>
      </c>
      <c r="E894" s="1">
        <f t="shared" si="66"/>
        <v>2.8183699169283898</v>
      </c>
      <c r="F894" s="1">
        <f t="shared" si="67"/>
        <v>2.8183699169283898</v>
      </c>
      <c r="G894" s="1">
        <f t="shared" si="68"/>
        <v>7.9432089886469388</v>
      </c>
      <c r="H894" s="5">
        <f t="shared" si="69"/>
        <v>1.5768436477310192E-2</v>
      </c>
    </row>
    <row r="895" spans="2:8">
      <c r="B895" s="26">
        <v>45079.291666666664</v>
      </c>
      <c r="C895" s="22">
        <v>179.58840000000001</v>
      </c>
      <c r="D895" s="2">
        <f t="shared" si="65"/>
        <v>178.67853260166143</v>
      </c>
      <c r="E895" s="1">
        <f t="shared" si="66"/>
        <v>0.90986739833857655</v>
      </c>
      <c r="F895" s="1">
        <f t="shared" si="67"/>
        <v>0.90986739833857655</v>
      </c>
      <c r="G895" s="1">
        <f t="shared" si="68"/>
        <v>0.82785868255940998</v>
      </c>
      <c r="H895" s="5">
        <f t="shared" si="69"/>
        <v>5.0664040569356177E-3</v>
      </c>
    </row>
    <row r="896" spans="2:8">
      <c r="B896" s="26">
        <v>45082.291666666664</v>
      </c>
      <c r="C896" s="22">
        <v>178.2287</v>
      </c>
      <c r="D896" s="2">
        <f t="shared" si="65"/>
        <v>179.57020265203323</v>
      </c>
      <c r="E896" s="1">
        <f t="shared" si="66"/>
        <v>-1.3415026520332276</v>
      </c>
      <c r="F896" s="1">
        <f t="shared" si="67"/>
        <v>1.3415026520332276</v>
      </c>
      <c r="G896" s="1">
        <f t="shared" si="68"/>
        <v>1.7996293654121829</v>
      </c>
      <c r="H896" s="5">
        <f t="shared" si="69"/>
        <v>7.5268610051760889E-3</v>
      </c>
    </row>
    <row r="897" spans="2:8">
      <c r="B897" s="26">
        <v>45083.291666666664</v>
      </c>
      <c r="C897" s="22">
        <v>177.86150000000001</v>
      </c>
      <c r="D897" s="2">
        <f t="shared" si="65"/>
        <v>178.25553005304067</v>
      </c>
      <c r="E897" s="1">
        <f t="shared" si="66"/>
        <v>-0.39403005304066596</v>
      </c>
      <c r="F897" s="1">
        <f t="shared" si="67"/>
        <v>0.39403005304066596</v>
      </c>
      <c r="G897" s="1">
        <f t="shared" si="68"/>
        <v>0.15525968269923004</v>
      </c>
      <c r="H897" s="5">
        <f t="shared" si="69"/>
        <v>2.2153757448389109E-3</v>
      </c>
    </row>
    <row r="898" spans="2:8">
      <c r="B898" s="26">
        <v>45084.291666666664</v>
      </c>
      <c r="C898" s="22">
        <v>176.482</v>
      </c>
      <c r="D898" s="2">
        <f t="shared" si="65"/>
        <v>177.86938060106081</v>
      </c>
      <c r="E898" s="1">
        <f t="shared" si="66"/>
        <v>-1.3873806010608121</v>
      </c>
      <c r="F898" s="1">
        <f t="shared" si="67"/>
        <v>1.3873806010608121</v>
      </c>
      <c r="G898" s="1">
        <f t="shared" si="68"/>
        <v>1.9248249321998601</v>
      </c>
      <c r="H898" s="5">
        <f t="shared" si="69"/>
        <v>7.8613150409719522E-3</v>
      </c>
    </row>
    <row r="899" spans="2:8">
      <c r="B899" s="26">
        <v>45085.291666666664</v>
      </c>
      <c r="C899" s="22">
        <v>179.21129999999999</v>
      </c>
      <c r="D899" s="2">
        <f t="shared" si="65"/>
        <v>176.50974761202121</v>
      </c>
      <c r="E899" s="1">
        <f t="shared" si="66"/>
        <v>2.7015523879787793</v>
      </c>
      <c r="F899" s="1">
        <f t="shared" si="67"/>
        <v>2.7015523879787793</v>
      </c>
      <c r="G899" s="1">
        <f t="shared" si="68"/>
        <v>7.298385304993845</v>
      </c>
      <c r="H899" s="5">
        <f t="shared" si="69"/>
        <v>1.5074676585565638E-2</v>
      </c>
    </row>
    <row r="900" spans="2:8">
      <c r="B900" s="26">
        <v>45086.291666666664</v>
      </c>
      <c r="C900" s="22">
        <v>179.5984</v>
      </c>
      <c r="D900" s="2">
        <f t="shared" ref="D900:D963" si="70">alpha*C899+(1-alpha)*D899</f>
        <v>179.15726895224043</v>
      </c>
      <c r="E900" s="1">
        <f t="shared" ref="E900:E963" si="71">C900-D900</f>
        <v>0.44113104775956913</v>
      </c>
      <c r="F900" s="1">
        <f t="shared" ref="F900:F963" si="72">ABS(E900)</f>
        <v>0.44113104775956913</v>
      </c>
      <c r="G900" s="1">
        <f t="shared" ref="G900:G963" si="73">E900^2</f>
        <v>0.19459660129745526</v>
      </c>
      <c r="H900" s="5">
        <f t="shared" ref="H900:H963" si="74">F900/C900</f>
        <v>2.4562081163282587E-3</v>
      </c>
    </row>
    <row r="901" spans="2:8">
      <c r="B901" s="26">
        <v>45089.291666666664</v>
      </c>
      <c r="C901" s="22">
        <v>182.40700000000001</v>
      </c>
      <c r="D901" s="2">
        <f t="shared" si="70"/>
        <v>179.58957737904481</v>
      </c>
      <c r="E901" s="1">
        <f t="shared" si="71"/>
        <v>2.8174226209551989</v>
      </c>
      <c r="F901" s="1">
        <f t="shared" si="72"/>
        <v>2.8174226209551989</v>
      </c>
      <c r="G901" s="1">
        <f t="shared" si="73"/>
        <v>7.9378702250700623</v>
      </c>
      <c r="H901" s="5">
        <f t="shared" si="74"/>
        <v>1.5445803181649819E-2</v>
      </c>
    </row>
    <row r="902" spans="2:8">
      <c r="B902" s="26">
        <v>45090.291666666664</v>
      </c>
      <c r="C902" s="22">
        <v>181.9306</v>
      </c>
      <c r="D902" s="2">
        <f t="shared" si="70"/>
        <v>182.3506515475809</v>
      </c>
      <c r="E902" s="1">
        <f t="shared" si="71"/>
        <v>-0.42005154758089702</v>
      </c>
      <c r="F902" s="1">
        <f t="shared" si="72"/>
        <v>0.42005154758089702</v>
      </c>
      <c r="G902" s="1">
        <f t="shared" si="73"/>
        <v>0.1764433026251066</v>
      </c>
      <c r="H902" s="5">
        <f t="shared" si="74"/>
        <v>2.3088559460634826E-3</v>
      </c>
    </row>
    <row r="903" spans="2:8">
      <c r="B903" s="26">
        <v>45091.291666666664</v>
      </c>
      <c r="C903" s="22">
        <v>182.5658</v>
      </c>
      <c r="D903" s="2">
        <f t="shared" si="70"/>
        <v>181.93900103095163</v>
      </c>
      <c r="E903" s="1">
        <f t="shared" si="71"/>
        <v>0.62679896904836596</v>
      </c>
      <c r="F903" s="1">
        <f t="shared" si="72"/>
        <v>0.62679896904836596</v>
      </c>
      <c r="G903" s="1">
        <f t="shared" si="73"/>
        <v>0.39287694760009445</v>
      </c>
      <c r="H903" s="5">
        <f t="shared" si="74"/>
        <v>3.4332770379138151E-3</v>
      </c>
    </row>
    <row r="904" spans="2:8">
      <c r="B904" s="26">
        <v>45092.291666666664</v>
      </c>
      <c r="C904" s="22">
        <v>184.6103</v>
      </c>
      <c r="D904" s="2">
        <f t="shared" si="70"/>
        <v>182.55326402061903</v>
      </c>
      <c r="E904" s="1">
        <f t="shared" si="71"/>
        <v>2.05703597938097</v>
      </c>
      <c r="F904" s="1">
        <f t="shared" si="72"/>
        <v>2.05703597938097</v>
      </c>
      <c r="G904" s="1">
        <f t="shared" si="73"/>
        <v>4.2313970204678268</v>
      </c>
      <c r="H904" s="5">
        <f t="shared" si="74"/>
        <v>1.1142585107011743E-2</v>
      </c>
    </row>
    <row r="905" spans="2:8">
      <c r="B905" s="26">
        <v>45093.291666666664</v>
      </c>
      <c r="C905" s="22">
        <v>183.52850000000001</v>
      </c>
      <c r="D905" s="2">
        <f t="shared" si="70"/>
        <v>184.56915928041238</v>
      </c>
      <c r="E905" s="1">
        <f t="shared" si="71"/>
        <v>-1.0406592804123704</v>
      </c>
      <c r="F905" s="1">
        <f t="shared" si="72"/>
        <v>1.0406592804123704</v>
      </c>
      <c r="G905" s="1">
        <f t="shared" si="73"/>
        <v>1.0829717379083927</v>
      </c>
      <c r="H905" s="5">
        <f t="shared" si="74"/>
        <v>5.6702870693781642E-3</v>
      </c>
    </row>
    <row r="906" spans="2:8">
      <c r="B906" s="26">
        <v>45097.291666666664</v>
      </c>
      <c r="C906" s="22">
        <v>183.61789999999999</v>
      </c>
      <c r="D906" s="2">
        <f t="shared" si="70"/>
        <v>183.54931318560827</v>
      </c>
      <c r="E906" s="1">
        <f t="shared" si="71"/>
        <v>6.8586814391721873E-2</v>
      </c>
      <c r="F906" s="1">
        <f t="shared" si="72"/>
        <v>6.8586814391721873E-2</v>
      </c>
      <c r="G906" s="1">
        <f t="shared" si="73"/>
        <v>4.7041511084045069E-3</v>
      </c>
      <c r="H906" s="5">
        <f t="shared" si="74"/>
        <v>3.7353011003677679E-4</v>
      </c>
    </row>
    <row r="907" spans="2:8">
      <c r="B907" s="26">
        <v>45098.291666666664</v>
      </c>
      <c r="C907" s="22">
        <v>182.57579999999999</v>
      </c>
      <c r="D907" s="2">
        <f t="shared" si="70"/>
        <v>183.61652826371215</v>
      </c>
      <c r="E907" s="1">
        <f t="shared" si="71"/>
        <v>-1.0407282637121682</v>
      </c>
      <c r="F907" s="1">
        <f t="shared" si="72"/>
        <v>1.0407282637121682</v>
      </c>
      <c r="G907" s="1">
        <f t="shared" si="73"/>
        <v>1.0831153188893443</v>
      </c>
      <c r="H907" s="5">
        <f t="shared" si="74"/>
        <v>5.7002530659165575E-3</v>
      </c>
    </row>
    <row r="908" spans="2:8">
      <c r="B908" s="26">
        <v>45099.291666666664</v>
      </c>
      <c r="C908" s="22">
        <v>185.59289999999999</v>
      </c>
      <c r="D908" s="2">
        <f t="shared" si="70"/>
        <v>182.59661456527422</v>
      </c>
      <c r="E908" s="1">
        <f t="shared" si="71"/>
        <v>2.9962854347257633</v>
      </c>
      <c r="F908" s="1">
        <f t="shared" si="72"/>
        <v>2.9962854347257633</v>
      </c>
      <c r="G908" s="1">
        <f t="shared" si="73"/>
        <v>8.9777264063497562</v>
      </c>
      <c r="H908" s="5">
        <f t="shared" si="74"/>
        <v>1.6144396874695981E-2</v>
      </c>
    </row>
    <row r="909" spans="2:8">
      <c r="B909" s="26">
        <v>45100.291666666664</v>
      </c>
      <c r="C909" s="22">
        <v>185.27529999999999</v>
      </c>
      <c r="D909" s="2">
        <f t="shared" si="70"/>
        <v>185.53297429130546</v>
      </c>
      <c r="E909" s="1">
        <f t="shared" si="71"/>
        <v>-0.25767429130547725</v>
      </c>
      <c r="F909" s="1">
        <f t="shared" si="72"/>
        <v>0.25767429130547725</v>
      </c>
      <c r="G909" s="1">
        <f t="shared" si="73"/>
        <v>6.6396040399779949E-2</v>
      </c>
      <c r="H909" s="5">
        <f t="shared" si="74"/>
        <v>1.3907643992776008E-3</v>
      </c>
    </row>
    <row r="910" spans="2:8">
      <c r="B910" s="26">
        <v>45103.291666666664</v>
      </c>
      <c r="C910" s="22">
        <v>183.8759</v>
      </c>
      <c r="D910" s="2">
        <f t="shared" si="70"/>
        <v>185.28045348582609</v>
      </c>
      <c r="E910" s="1">
        <f t="shared" si="71"/>
        <v>-1.4045534858260851</v>
      </c>
      <c r="F910" s="1">
        <f t="shared" si="72"/>
        <v>1.4045534858260851</v>
      </c>
      <c r="G910" s="1">
        <f t="shared" si="73"/>
        <v>1.9727704945462066</v>
      </c>
      <c r="H910" s="5">
        <f t="shared" si="74"/>
        <v>7.6385947578017843E-3</v>
      </c>
    </row>
    <row r="911" spans="2:8">
      <c r="B911" s="26">
        <v>45104.291666666664</v>
      </c>
      <c r="C911" s="22">
        <v>186.64490000000001</v>
      </c>
      <c r="D911" s="2">
        <f t="shared" si="70"/>
        <v>183.90399106971654</v>
      </c>
      <c r="E911" s="1">
        <f t="shared" si="71"/>
        <v>2.7409089302834673</v>
      </c>
      <c r="F911" s="1">
        <f t="shared" si="72"/>
        <v>2.7409089302834673</v>
      </c>
      <c r="G911" s="1">
        <f t="shared" si="73"/>
        <v>7.5125817641076607</v>
      </c>
      <c r="H911" s="5">
        <f t="shared" si="74"/>
        <v>1.4685153091691588E-2</v>
      </c>
    </row>
    <row r="912" spans="2:8">
      <c r="B912" s="26">
        <v>45105.291666666664</v>
      </c>
      <c r="C912" s="22">
        <v>187.82599999999999</v>
      </c>
      <c r="D912" s="2">
        <f t="shared" si="70"/>
        <v>186.59008182139434</v>
      </c>
      <c r="E912" s="1">
        <f t="shared" si="71"/>
        <v>1.2359181786056581</v>
      </c>
      <c r="F912" s="1">
        <f t="shared" si="72"/>
        <v>1.2359181786056581</v>
      </c>
      <c r="G912" s="1">
        <f t="shared" si="73"/>
        <v>1.5274937442079275</v>
      </c>
      <c r="H912" s="5">
        <f t="shared" si="74"/>
        <v>6.5801229787444664E-3</v>
      </c>
    </row>
    <row r="913" spans="2:8">
      <c r="B913" s="26">
        <v>45106.291666666664</v>
      </c>
      <c r="C913" s="22">
        <v>188.1634</v>
      </c>
      <c r="D913" s="2">
        <f t="shared" si="70"/>
        <v>187.80128163642789</v>
      </c>
      <c r="E913" s="1">
        <f t="shared" si="71"/>
        <v>0.36211836357210814</v>
      </c>
      <c r="F913" s="1">
        <f t="shared" si="72"/>
        <v>0.36211836357210814</v>
      </c>
      <c r="G913" s="1">
        <f t="shared" si="73"/>
        <v>0.13112970923614151</v>
      </c>
      <c r="H913" s="5">
        <f t="shared" si="74"/>
        <v>1.9244888409335086E-3</v>
      </c>
    </row>
    <row r="914" spans="2:8">
      <c r="B914" s="26">
        <v>45107.291666666664</v>
      </c>
      <c r="C914" s="22">
        <v>192.5104</v>
      </c>
      <c r="D914" s="2">
        <f t="shared" si="70"/>
        <v>188.15615763272854</v>
      </c>
      <c r="E914" s="1">
        <f t="shared" si="71"/>
        <v>4.3542423672714676</v>
      </c>
      <c r="F914" s="1">
        <f t="shared" si="72"/>
        <v>4.3542423672714676</v>
      </c>
      <c r="G914" s="1">
        <f t="shared" si="73"/>
        <v>18.959426592941835</v>
      </c>
      <c r="H914" s="5">
        <f t="shared" si="74"/>
        <v>2.261821889763601E-2</v>
      </c>
    </row>
    <row r="915" spans="2:8">
      <c r="B915" s="26">
        <v>45110.291666666664</v>
      </c>
      <c r="C915" s="22">
        <v>191.01179999999999</v>
      </c>
      <c r="D915" s="2">
        <f t="shared" si="70"/>
        <v>192.42331515265457</v>
      </c>
      <c r="E915" s="1">
        <f t="shared" si="71"/>
        <v>-1.4115151526545731</v>
      </c>
      <c r="F915" s="1">
        <f t="shared" si="72"/>
        <v>1.4115151526545731</v>
      </c>
      <c r="G915" s="1">
        <f t="shared" si="73"/>
        <v>1.9923750261734627</v>
      </c>
      <c r="H915" s="5">
        <f t="shared" si="74"/>
        <v>7.3896751543861324E-3</v>
      </c>
    </row>
    <row r="916" spans="2:8">
      <c r="B916" s="26">
        <v>45112.291666666664</v>
      </c>
      <c r="C916" s="22">
        <v>189.8903</v>
      </c>
      <c r="D916" s="2">
        <f t="shared" si="70"/>
        <v>191.0400303030531</v>
      </c>
      <c r="E916" s="1">
        <f t="shared" si="71"/>
        <v>-1.1497303030531043</v>
      </c>
      <c r="F916" s="1">
        <f t="shared" si="72"/>
        <v>1.1497303030531043</v>
      </c>
      <c r="G916" s="1">
        <f t="shared" si="73"/>
        <v>1.3218797697585831</v>
      </c>
      <c r="H916" s="5">
        <f t="shared" si="74"/>
        <v>6.0547079184829575E-3</v>
      </c>
    </row>
    <row r="917" spans="2:8">
      <c r="B917" s="26">
        <v>45113.291666666664</v>
      </c>
      <c r="C917" s="22">
        <v>190.36670000000001</v>
      </c>
      <c r="D917" s="2">
        <f t="shared" si="70"/>
        <v>189.91329460606104</v>
      </c>
      <c r="E917" s="1">
        <f t="shared" si="71"/>
        <v>0.45340539393896506</v>
      </c>
      <c r="F917" s="1">
        <f t="shared" si="72"/>
        <v>0.45340539393896506</v>
      </c>
      <c r="G917" s="1">
        <f t="shared" si="73"/>
        <v>0.2055764512529481</v>
      </c>
      <c r="H917" s="5">
        <f t="shared" si="74"/>
        <v>2.3817474061322967E-3</v>
      </c>
    </row>
    <row r="918" spans="2:8">
      <c r="B918" s="26">
        <v>45114.291666666664</v>
      </c>
      <c r="C918" s="22">
        <v>189.24520000000001</v>
      </c>
      <c r="D918" s="2">
        <f t="shared" si="70"/>
        <v>190.35763189212125</v>
      </c>
      <c r="E918" s="1">
        <f t="shared" si="71"/>
        <v>-1.1124318921212364</v>
      </c>
      <c r="F918" s="1">
        <f t="shared" si="72"/>
        <v>1.1124318921212364</v>
      </c>
      <c r="G918" s="1">
        <f t="shared" si="73"/>
        <v>1.2375047146084341</v>
      </c>
      <c r="H918" s="5">
        <f t="shared" si="74"/>
        <v>5.8782568441431348E-3</v>
      </c>
    </row>
    <row r="919" spans="2:8">
      <c r="B919" s="26">
        <v>45117.291666666664</v>
      </c>
      <c r="C919" s="22">
        <v>187.1908</v>
      </c>
      <c r="D919" s="2">
        <f t="shared" si="70"/>
        <v>189.26744863784242</v>
      </c>
      <c r="E919" s="1">
        <f t="shared" si="71"/>
        <v>-2.0766486378424247</v>
      </c>
      <c r="F919" s="1">
        <f t="shared" si="72"/>
        <v>2.0766486378424247</v>
      </c>
      <c r="G919" s="1">
        <f t="shared" si="73"/>
        <v>4.3124695650527984</v>
      </c>
      <c r="H919" s="5">
        <f t="shared" si="74"/>
        <v>1.10937537413293E-2</v>
      </c>
    </row>
    <row r="920" spans="2:8">
      <c r="B920" s="26">
        <v>45118.291666666664</v>
      </c>
      <c r="C920" s="22">
        <v>186.66480000000001</v>
      </c>
      <c r="D920" s="2">
        <f t="shared" si="70"/>
        <v>187.23233297275684</v>
      </c>
      <c r="E920" s="1">
        <f t="shared" si="71"/>
        <v>-0.56753297275682257</v>
      </c>
      <c r="F920" s="1">
        <f t="shared" si="72"/>
        <v>0.56753297275682257</v>
      </c>
      <c r="G920" s="1">
        <f t="shared" si="73"/>
        <v>0.3220936751661963</v>
      </c>
      <c r="H920" s="5">
        <f t="shared" si="74"/>
        <v>3.0403856150534141E-3</v>
      </c>
    </row>
    <row r="921" spans="2:8">
      <c r="B921" s="26">
        <v>45119.291666666664</v>
      </c>
      <c r="C921" s="22">
        <v>188.34209999999999</v>
      </c>
      <c r="D921" s="2">
        <f t="shared" si="70"/>
        <v>186.67615065945515</v>
      </c>
      <c r="E921" s="1">
        <f t="shared" si="71"/>
        <v>1.6659493405448416</v>
      </c>
      <c r="F921" s="1">
        <f t="shared" si="72"/>
        <v>1.6659493405448416</v>
      </c>
      <c r="G921" s="1">
        <f t="shared" si="73"/>
        <v>2.7753872052617923</v>
      </c>
      <c r="H921" s="5">
        <f t="shared" si="74"/>
        <v>8.8453369721631092E-3</v>
      </c>
    </row>
    <row r="922" spans="2:8">
      <c r="B922" s="26">
        <v>45120.291666666664</v>
      </c>
      <c r="C922" s="22">
        <v>189.1062</v>
      </c>
      <c r="D922" s="2">
        <f t="shared" si="70"/>
        <v>188.3087810131891</v>
      </c>
      <c r="E922" s="1">
        <f t="shared" si="71"/>
        <v>0.79741898681089651</v>
      </c>
      <c r="F922" s="1">
        <f t="shared" si="72"/>
        <v>0.79741898681089651</v>
      </c>
      <c r="G922" s="1">
        <f t="shared" si="73"/>
        <v>0.63587704052651672</v>
      </c>
      <c r="H922" s="5">
        <f t="shared" si="74"/>
        <v>4.216778650360996E-3</v>
      </c>
    </row>
    <row r="923" spans="2:8">
      <c r="B923" s="26">
        <v>45121.291666666664</v>
      </c>
      <c r="C923" s="22">
        <v>189.2551</v>
      </c>
      <c r="D923" s="2">
        <f t="shared" si="70"/>
        <v>189.09025162026379</v>
      </c>
      <c r="E923" s="1">
        <f t="shared" si="71"/>
        <v>0.16484837973621325</v>
      </c>
      <c r="F923" s="1">
        <f t="shared" si="72"/>
        <v>0.16484837973621325</v>
      </c>
      <c r="G923" s="1">
        <f t="shared" si="73"/>
        <v>2.7174988301654761E-2</v>
      </c>
      <c r="H923" s="5">
        <f t="shared" si="74"/>
        <v>8.71037978560225E-4</v>
      </c>
    </row>
    <row r="924" spans="2:8">
      <c r="B924" s="26">
        <v>45124.291666666664</v>
      </c>
      <c r="C924" s="22">
        <v>192.53030000000001</v>
      </c>
      <c r="D924" s="2">
        <f t="shared" si="70"/>
        <v>189.25180303240529</v>
      </c>
      <c r="E924" s="1">
        <f t="shared" si="71"/>
        <v>3.2784969675947195</v>
      </c>
      <c r="F924" s="1">
        <f t="shared" si="72"/>
        <v>3.2784969675947195</v>
      </c>
      <c r="G924" s="1">
        <f t="shared" si="73"/>
        <v>10.748542366527772</v>
      </c>
      <c r="H924" s="5">
        <f t="shared" si="74"/>
        <v>1.7028472752573073E-2</v>
      </c>
    </row>
    <row r="925" spans="2:8">
      <c r="B925" s="26">
        <v>45125.291666666664</v>
      </c>
      <c r="C925" s="22">
        <v>192.2722</v>
      </c>
      <c r="D925" s="2">
        <f t="shared" si="70"/>
        <v>192.46473006064812</v>
      </c>
      <c r="E925" s="1">
        <f t="shared" si="71"/>
        <v>-0.19253006064812439</v>
      </c>
      <c r="F925" s="1">
        <f t="shared" si="72"/>
        <v>0.19253006064812439</v>
      </c>
      <c r="G925" s="1">
        <f t="shared" si="73"/>
        <v>3.7067824253170456E-2</v>
      </c>
      <c r="H925" s="5">
        <f t="shared" si="74"/>
        <v>1.0013411228878869E-3</v>
      </c>
    </row>
    <row r="926" spans="2:8">
      <c r="B926" s="26">
        <v>45126.291666666664</v>
      </c>
      <c r="C926" s="22">
        <v>193.6319</v>
      </c>
      <c r="D926" s="2">
        <f t="shared" si="70"/>
        <v>192.27605060121294</v>
      </c>
      <c r="E926" s="1">
        <f t="shared" si="71"/>
        <v>1.3558493987870577</v>
      </c>
      <c r="F926" s="1">
        <f t="shared" si="72"/>
        <v>1.3558493987870577</v>
      </c>
      <c r="G926" s="1">
        <f t="shared" si="73"/>
        <v>1.8383275921912259</v>
      </c>
      <c r="H926" s="5">
        <f t="shared" si="74"/>
        <v>7.0022005608944482E-3</v>
      </c>
    </row>
    <row r="927" spans="2:8">
      <c r="B927" s="26">
        <v>45127.291666666664</v>
      </c>
      <c r="C927" s="22">
        <v>191.67679999999999</v>
      </c>
      <c r="D927" s="2">
        <f t="shared" si="70"/>
        <v>193.60478301202426</v>
      </c>
      <c r="E927" s="1">
        <f t="shared" si="71"/>
        <v>-1.9279830120242707</v>
      </c>
      <c r="F927" s="1">
        <f t="shared" si="72"/>
        <v>1.9279830120242707</v>
      </c>
      <c r="G927" s="1">
        <f t="shared" si="73"/>
        <v>3.7171184946541791</v>
      </c>
      <c r="H927" s="5">
        <f t="shared" si="74"/>
        <v>1.0058510012814648E-2</v>
      </c>
    </row>
    <row r="928" spans="2:8">
      <c r="B928" s="26">
        <v>45128.291666666664</v>
      </c>
      <c r="C928" s="22">
        <v>190.4957</v>
      </c>
      <c r="D928" s="2">
        <f t="shared" si="70"/>
        <v>191.71535966024047</v>
      </c>
      <c r="E928" s="1">
        <f t="shared" si="71"/>
        <v>-1.2196596602404668</v>
      </c>
      <c r="F928" s="1">
        <f t="shared" si="72"/>
        <v>1.2196596602404668</v>
      </c>
      <c r="G928" s="1">
        <f t="shared" si="73"/>
        <v>1.4875696868178909</v>
      </c>
      <c r="H928" s="5">
        <f t="shared" si="74"/>
        <v>6.4025574343172407E-3</v>
      </c>
    </row>
    <row r="929" spans="2:8">
      <c r="B929" s="26">
        <v>45131.291666666664</v>
      </c>
      <c r="C929" s="22">
        <v>191.2996</v>
      </c>
      <c r="D929" s="2">
        <f t="shared" si="70"/>
        <v>190.52009319320481</v>
      </c>
      <c r="E929" s="1">
        <f t="shared" si="71"/>
        <v>0.77950680679518314</v>
      </c>
      <c r="F929" s="1">
        <f t="shared" si="72"/>
        <v>0.77950680679518314</v>
      </c>
      <c r="G929" s="1">
        <f t="shared" si="73"/>
        <v>0.60763086184002302</v>
      </c>
      <c r="H929" s="5">
        <f t="shared" si="74"/>
        <v>4.0747958009069709E-3</v>
      </c>
    </row>
    <row r="930" spans="2:8">
      <c r="B930" s="26">
        <v>45132.291666666664</v>
      </c>
      <c r="C930" s="22">
        <v>192.16309999999999</v>
      </c>
      <c r="D930" s="2">
        <f t="shared" si="70"/>
        <v>191.28400986386407</v>
      </c>
      <c r="E930" s="1">
        <f t="shared" si="71"/>
        <v>0.87909013613591469</v>
      </c>
      <c r="F930" s="1">
        <f t="shared" si="72"/>
        <v>0.87909013613591469</v>
      </c>
      <c r="G930" s="1">
        <f t="shared" si="73"/>
        <v>0.772799467451461</v>
      </c>
      <c r="H930" s="5">
        <f t="shared" si="74"/>
        <v>4.5747083396131451E-3</v>
      </c>
    </row>
    <row r="931" spans="2:8">
      <c r="B931" s="26">
        <v>45133.291666666664</v>
      </c>
      <c r="C931" s="22">
        <v>193.03649999999999</v>
      </c>
      <c r="D931" s="2">
        <f t="shared" si="70"/>
        <v>192.14551819727726</v>
      </c>
      <c r="E931" s="1">
        <f t="shared" si="71"/>
        <v>0.89098180272273453</v>
      </c>
      <c r="F931" s="1">
        <f t="shared" si="72"/>
        <v>0.89098180272273453</v>
      </c>
      <c r="G931" s="1">
        <f t="shared" si="73"/>
        <v>0.79384857278305387</v>
      </c>
      <c r="H931" s="5">
        <f t="shared" si="74"/>
        <v>4.6156131235426182E-3</v>
      </c>
    </row>
    <row r="932" spans="2:8">
      <c r="B932" s="26">
        <v>45134.291666666664</v>
      </c>
      <c r="C932" s="22">
        <v>191.76609999999999</v>
      </c>
      <c r="D932" s="2">
        <f t="shared" si="70"/>
        <v>193.01868036394555</v>
      </c>
      <c r="E932" s="1">
        <f t="shared" si="71"/>
        <v>-1.2525803639455546</v>
      </c>
      <c r="F932" s="1">
        <f t="shared" si="72"/>
        <v>1.2525803639455546</v>
      </c>
      <c r="G932" s="1">
        <f t="shared" si="73"/>
        <v>1.5689575681419781</v>
      </c>
      <c r="H932" s="5">
        <f t="shared" si="74"/>
        <v>6.5318133076990911E-3</v>
      </c>
    </row>
    <row r="933" spans="2:8">
      <c r="B933" s="26">
        <v>45135.291666666664</v>
      </c>
      <c r="C933" s="22">
        <v>194.35640000000001</v>
      </c>
      <c r="D933" s="2">
        <f t="shared" si="70"/>
        <v>191.79115160727892</v>
      </c>
      <c r="E933" s="1">
        <f t="shared" si="71"/>
        <v>2.5652483927210881</v>
      </c>
      <c r="F933" s="1">
        <f t="shared" si="72"/>
        <v>2.5652483927210881</v>
      </c>
      <c r="G933" s="1">
        <f t="shared" si="73"/>
        <v>6.580499316358126</v>
      </c>
      <c r="H933" s="5">
        <f t="shared" si="74"/>
        <v>1.3198682383091517E-2</v>
      </c>
    </row>
    <row r="934" spans="2:8">
      <c r="B934" s="26">
        <v>45138.291666666664</v>
      </c>
      <c r="C934" s="22">
        <v>194.9718</v>
      </c>
      <c r="D934" s="2">
        <f t="shared" si="70"/>
        <v>194.3050950321456</v>
      </c>
      <c r="E934" s="1">
        <f t="shared" si="71"/>
        <v>0.66670496785440037</v>
      </c>
      <c r="F934" s="1">
        <f t="shared" si="72"/>
        <v>0.66670496785440037</v>
      </c>
      <c r="G934" s="1">
        <f t="shared" si="73"/>
        <v>0.44449551416173705</v>
      </c>
      <c r="H934" s="5">
        <f t="shared" si="74"/>
        <v>3.4194943466409008E-3</v>
      </c>
    </row>
    <row r="935" spans="2:8">
      <c r="B935" s="26">
        <v>45139.291666666664</v>
      </c>
      <c r="C935" s="22">
        <v>194.13810000000001</v>
      </c>
      <c r="D935" s="2">
        <f t="shared" si="70"/>
        <v>194.95846590064292</v>
      </c>
      <c r="E935" s="1">
        <f t="shared" si="71"/>
        <v>-0.82036590064291204</v>
      </c>
      <c r="F935" s="1">
        <f t="shared" si="72"/>
        <v>0.82036590064291204</v>
      </c>
      <c r="G935" s="1">
        <f t="shared" si="73"/>
        <v>0.67300021093765627</v>
      </c>
      <c r="H935" s="5">
        <f t="shared" si="74"/>
        <v>4.2256821337126101E-3</v>
      </c>
    </row>
    <row r="936" spans="2:8">
      <c r="B936" s="26">
        <v>45140.291666666664</v>
      </c>
      <c r="C936" s="22">
        <v>191.1309</v>
      </c>
      <c r="D936" s="2">
        <f t="shared" si="70"/>
        <v>194.15450731801286</v>
      </c>
      <c r="E936" s="1">
        <f t="shared" si="71"/>
        <v>-3.0236073180128642</v>
      </c>
      <c r="F936" s="1">
        <f t="shared" si="72"/>
        <v>3.0236073180128642</v>
      </c>
      <c r="G936" s="1">
        <f t="shared" si="73"/>
        <v>9.1422012135409449</v>
      </c>
      <c r="H936" s="5">
        <f t="shared" si="74"/>
        <v>1.581956302205904E-2</v>
      </c>
    </row>
    <row r="937" spans="2:8">
      <c r="B937" s="26">
        <v>45141.291666666664</v>
      </c>
      <c r="C937" s="22">
        <v>189.73150000000001</v>
      </c>
      <c r="D937" s="2">
        <f t="shared" si="70"/>
        <v>191.19137214636027</v>
      </c>
      <c r="E937" s="1">
        <f t="shared" si="71"/>
        <v>-1.4598721463602544</v>
      </c>
      <c r="F937" s="1">
        <f t="shared" si="72"/>
        <v>1.4598721463602544</v>
      </c>
      <c r="G937" s="1">
        <f t="shared" si="73"/>
        <v>2.1312266837184959</v>
      </c>
      <c r="H937" s="5">
        <f t="shared" si="74"/>
        <v>7.6944110301149487E-3</v>
      </c>
    </row>
    <row r="938" spans="2:8">
      <c r="B938" s="26">
        <v>45142.291666666664</v>
      </c>
      <c r="C938" s="22">
        <v>180.6206</v>
      </c>
      <c r="D938" s="2">
        <f t="shared" si="70"/>
        <v>189.76069744292721</v>
      </c>
      <c r="E938" s="1">
        <f t="shared" si="71"/>
        <v>-9.1400974429272139</v>
      </c>
      <c r="F938" s="1">
        <f t="shared" si="72"/>
        <v>9.1400974429272139</v>
      </c>
      <c r="G938" s="1">
        <f t="shared" si="73"/>
        <v>83.541381266204596</v>
      </c>
      <c r="H938" s="5">
        <f t="shared" si="74"/>
        <v>5.0603848303721805E-2</v>
      </c>
    </row>
    <row r="939" spans="2:8">
      <c r="B939" s="26">
        <v>45145.291666666664</v>
      </c>
      <c r="C939" s="22">
        <v>177.5042</v>
      </c>
      <c r="D939" s="2">
        <f t="shared" si="70"/>
        <v>180.80340194885855</v>
      </c>
      <c r="E939" s="1">
        <f t="shared" si="71"/>
        <v>-3.2992019488585527</v>
      </c>
      <c r="F939" s="1">
        <f t="shared" si="72"/>
        <v>3.2992019488585527</v>
      </c>
      <c r="G939" s="1">
        <f t="shared" si="73"/>
        <v>10.884733499352071</v>
      </c>
      <c r="H939" s="5">
        <f t="shared" si="74"/>
        <v>1.8586613437082348E-2</v>
      </c>
    </row>
    <row r="940" spans="2:8">
      <c r="B940" s="26">
        <v>45146.291666666664</v>
      </c>
      <c r="C940" s="22">
        <v>178.44710000000001</v>
      </c>
      <c r="D940" s="2">
        <f t="shared" si="70"/>
        <v>177.57018403897717</v>
      </c>
      <c r="E940" s="1">
        <f t="shared" si="71"/>
        <v>0.87691596102283142</v>
      </c>
      <c r="F940" s="1">
        <f t="shared" si="72"/>
        <v>0.87691596102283142</v>
      </c>
      <c r="G940" s="1">
        <f t="shared" si="73"/>
        <v>0.76898160269659599</v>
      </c>
      <c r="H940" s="5">
        <f t="shared" si="74"/>
        <v>4.9141508100878717E-3</v>
      </c>
    </row>
    <row r="941" spans="2:8">
      <c r="B941" s="26">
        <v>45147.291666666664</v>
      </c>
      <c r="C941" s="22">
        <v>176.8492</v>
      </c>
      <c r="D941" s="2">
        <f t="shared" si="70"/>
        <v>178.42956168077956</v>
      </c>
      <c r="E941" s="1">
        <f t="shared" si="71"/>
        <v>-1.5803616807795606</v>
      </c>
      <c r="F941" s="1">
        <f t="shared" si="72"/>
        <v>1.5803616807795606</v>
      </c>
      <c r="G941" s="1">
        <f t="shared" si="73"/>
        <v>2.4975430420763978</v>
      </c>
      <c r="H941" s="5">
        <f t="shared" si="74"/>
        <v>8.9362105159625296E-3</v>
      </c>
    </row>
    <row r="942" spans="2:8">
      <c r="B942" s="26">
        <v>45148.291666666664</v>
      </c>
      <c r="C942" s="22">
        <v>176.63079999999999</v>
      </c>
      <c r="D942" s="2">
        <f t="shared" si="70"/>
        <v>176.8808072336156</v>
      </c>
      <c r="E942" s="1">
        <f t="shared" si="71"/>
        <v>-0.25000723361560517</v>
      </c>
      <c r="F942" s="1">
        <f t="shared" si="72"/>
        <v>0.25000723361560517</v>
      </c>
      <c r="G942" s="1">
        <f t="shared" si="73"/>
        <v>6.2503616860127786E-2</v>
      </c>
      <c r="H942" s="5">
        <f t="shared" si="74"/>
        <v>1.415422642119071E-3</v>
      </c>
    </row>
    <row r="943" spans="2:8">
      <c r="B943" s="26">
        <v>45149.291666666664</v>
      </c>
      <c r="C943" s="22">
        <v>176.69049999999999</v>
      </c>
      <c r="D943" s="2">
        <f t="shared" si="70"/>
        <v>176.63580014467232</v>
      </c>
      <c r="E943" s="1">
        <f t="shared" si="71"/>
        <v>5.4699855327669411E-2</v>
      </c>
      <c r="F943" s="1">
        <f t="shared" si="72"/>
        <v>5.4699855327669411E-2</v>
      </c>
      <c r="G943" s="1">
        <f t="shared" si="73"/>
        <v>2.9920741728679638E-3</v>
      </c>
      <c r="H943" s="5">
        <f t="shared" si="74"/>
        <v>3.0958005850721692E-4</v>
      </c>
    </row>
    <row r="944" spans="2:8">
      <c r="B944" s="26">
        <v>45152.291666666664</v>
      </c>
      <c r="C944" s="22">
        <v>178.3501</v>
      </c>
      <c r="D944" s="2">
        <f t="shared" si="70"/>
        <v>176.68940600289341</v>
      </c>
      <c r="E944" s="1">
        <f t="shared" si="71"/>
        <v>1.6606939971065913</v>
      </c>
      <c r="F944" s="1">
        <f t="shared" si="72"/>
        <v>1.6606939971065913</v>
      </c>
      <c r="G944" s="1">
        <f t="shared" si="73"/>
        <v>2.7579045520258672</v>
      </c>
      <c r="H944" s="5">
        <f t="shared" si="74"/>
        <v>9.3114273392983313E-3</v>
      </c>
    </row>
    <row r="945" spans="2:8">
      <c r="B945" s="26">
        <v>45153.291666666664</v>
      </c>
      <c r="C945" s="22">
        <v>176.3526</v>
      </c>
      <c r="D945" s="2">
        <f t="shared" si="70"/>
        <v>178.31688612005786</v>
      </c>
      <c r="E945" s="1">
        <f t="shared" si="71"/>
        <v>-1.9642861200578636</v>
      </c>
      <c r="F945" s="1">
        <f t="shared" si="72"/>
        <v>1.9642861200578636</v>
      </c>
      <c r="G945" s="1">
        <f t="shared" si="73"/>
        <v>3.8584199614519759</v>
      </c>
      <c r="H945" s="5">
        <f t="shared" si="74"/>
        <v>1.1138401815781926E-2</v>
      </c>
    </row>
    <row r="946" spans="2:8">
      <c r="B946" s="26">
        <v>45154.291666666664</v>
      </c>
      <c r="C946" s="22">
        <v>175.47800000000001</v>
      </c>
      <c r="D946" s="2">
        <f t="shared" si="70"/>
        <v>176.39188572240116</v>
      </c>
      <c r="E946" s="1">
        <f t="shared" si="71"/>
        <v>-0.9138857224011474</v>
      </c>
      <c r="F946" s="1">
        <f t="shared" si="72"/>
        <v>0.9138857224011474</v>
      </c>
      <c r="G946" s="1">
        <f t="shared" si="73"/>
        <v>0.83518711360866704</v>
      </c>
      <c r="H946" s="5">
        <f t="shared" si="74"/>
        <v>5.2079789056243371E-3</v>
      </c>
    </row>
    <row r="947" spans="2:8">
      <c r="B947" s="26">
        <v>45155.291666666664</v>
      </c>
      <c r="C947" s="22">
        <v>172.9239</v>
      </c>
      <c r="D947" s="2">
        <f t="shared" si="70"/>
        <v>175.49627771444804</v>
      </c>
      <c r="E947" s="1">
        <f t="shared" si="71"/>
        <v>-2.572377714448038</v>
      </c>
      <c r="F947" s="1">
        <f t="shared" si="72"/>
        <v>2.572377714448038</v>
      </c>
      <c r="G947" s="1">
        <f t="shared" si="73"/>
        <v>6.6171271057889118</v>
      </c>
      <c r="H947" s="5">
        <f t="shared" si="74"/>
        <v>1.4875778966632362E-2</v>
      </c>
    </row>
    <row r="948" spans="2:8">
      <c r="B948" s="26">
        <v>45156.291666666664</v>
      </c>
      <c r="C948" s="22">
        <v>173.4109</v>
      </c>
      <c r="D948" s="2">
        <f t="shared" si="70"/>
        <v>172.97534755428896</v>
      </c>
      <c r="E948" s="1">
        <f t="shared" si="71"/>
        <v>0.43555244571103913</v>
      </c>
      <c r="F948" s="1">
        <f t="shared" si="72"/>
        <v>0.43555244571103913</v>
      </c>
      <c r="G948" s="1">
        <f t="shared" si="73"/>
        <v>0.18970593296486768</v>
      </c>
      <c r="H948" s="5">
        <f t="shared" si="74"/>
        <v>2.5116785952384721E-3</v>
      </c>
    </row>
    <row r="949" spans="2:8">
      <c r="B949" s="26">
        <v>45159.291666666664</v>
      </c>
      <c r="C949" s="22">
        <v>174.7525</v>
      </c>
      <c r="D949" s="2">
        <f t="shared" si="70"/>
        <v>173.40218895108578</v>
      </c>
      <c r="E949" s="1">
        <f t="shared" si="71"/>
        <v>1.3503110489142216</v>
      </c>
      <c r="F949" s="1">
        <f t="shared" si="72"/>
        <v>1.3503110489142216</v>
      </c>
      <c r="G949" s="1">
        <f t="shared" si="73"/>
        <v>1.8233399288198253</v>
      </c>
      <c r="H949" s="5">
        <f t="shared" si="74"/>
        <v>7.7269913100769467E-3</v>
      </c>
    </row>
    <row r="950" spans="2:8">
      <c r="B950" s="26">
        <v>45160.291666666664</v>
      </c>
      <c r="C950" s="22">
        <v>176.13390000000001</v>
      </c>
      <c r="D950" s="2">
        <f t="shared" si="70"/>
        <v>174.72549377902172</v>
      </c>
      <c r="E950" s="1">
        <f t="shared" si="71"/>
        <v>1.4084062209782928</v>
      </c>
      <c r="F950" s="1">
        <f t="shared" si="72"/>
        <v>1.4084062209782928</v>
      </c>
      <c r="G950" s="1">
        <f t="shared" si="73"/>
        <v>1.9836080832903558</v>
      </c>
      <c r="H950" s="5">
        <f t="shared" si="74"/>
        <v>7.996224582424466E-3</v>
      </c>
    </row>
    <row r="951" spans="2:8">
      <c r="B951" s="26">
        <v>45161.291666666664</v>
      </c>
      <c r="C951" s="22">
        <v>179.9999</v>
      </c>
      <c r="D951" s="2">
        <f t="shared" si="70"/>
        <v>176.10573187558043</v>
      </c>
      <c r="E951" s="1">
        <f t="shared" si="71"/>
        <v>3.8941681244195649</v>
      </c>
      <c r="F951" s="1">
        <f t="shared" si="72"/>
        <v>3.8941681244195649</v>
      </c>
      <c r="G951" s="1">
        <f t="shared" si="73"/>
        <v>15.164545381245393</v>
      </c>
      <c r="H951" s="5">
        <f t="shared" si="74"/>
        <v>2.1634279376930569E-2</v>
      </c>
    </row>
    <row r="952" spans="2:8">
      <c r="B952" s="26">
        <v>45162.291666666664</v>
      </c>
      <c r="C952" s="22">
        <v>175.28919999999999</v>
      </c>
      <c r="D952" s="2">
        <f t="shared" si="70"/>
        <v>179.9220166375116</v>
      </c>
      <c r="E952" s="1">
        <f t="shared" si="71"/>
        <v>-4.6328166375116098</v>
      </c>
      <c r="F952" s="1">
        <f t="shared" si="72"/>
        <v>4.6328166375116098</v>
      </c>
      <c r="G952" s="1">
        <f t="shared" si="73"/>
        <v>21.462989996804378</v>
      </c>
      <c r="H952" s="5">
        <f t="shared" si="74"/>
        <v>2.6429561190943938E-2</v>
      </c>
    </row>
    <row r="953" spans="2:8">
      <c r="B953" s="26">
        <v>45163.291666666664</v>
      </c>
      <c r="C953" s="22">
        <v>177.50540000000001</v>
      </c>
      <c r="D953" s="2">
        <f t="shared" si="70"/>
        <v>175.38185633275023</v>
      </c>
      <c r="E953" s="1">
        <f t="shared" si="71"/>
        <v>2.1235436672497769</v>
      </c>
      <c r="F953" s="1">
        <f t="shared" si="72"/>
        <v>2.1235436672497769</v>
      </c>
      <c r="G953" s="1">
        <f t="shared" si="73"/>
        <v>4.5094377067166311</v>
      </c>
      <c r="H953" s="5">
        <f t="shared" si="74"/>
        <v>1.196326234159511E-2</v>
      </c>
    </row>
    <row r="954" spans="2:8">
      <c r="B954" s="26">
        <v>45166.291666666664</v>
      </c>
      <c r="C954" s="22">
        <v>179.07560000000001</v>
      </c>
      <c r="D954" s="2">
        <f t="shared" si="70"/>
        <v>177.46292912665501</v>
      </c>
      <c r="E954" s="1">
        <f t="shared" si="71"/>
        <v>1.6126708733449959</v>
      </c>
      <c r="F954" s="1">
        <f t="shared" si="72"/>
        <v>1.6126708733449959</v>
      </c>
      <c r="G954" s="1">
        <f t="shared" si="73"/>
        <v>2.6007073457353118</v>
      </c>
      <c r="H954" s="5">
        <f t="shared" si="74"/>
        <v>9.0055310346300443E-3</v>
      </c>
    </row>
    <row r="955" spans="2:8">
      <c r="B955" s="26">
        <v>45167.291666666664</v>
      </c>
      <c r="C955" s="22">
        <v>182.9813</v>
      </c>
      <c r="D955" s="2">
        <f t="shared" si="70"/>
        <v>179.0433465825331</v>
      </c>
      <c r="E955" s="1">
        <f t="shared" si="71"/>
        <v>3.9379534174669004</v>
      </c>
      <c r="F955" s="1">
        <f t="shared" si="72"/>
        <v>3.9379534174669004</v>
      </c>
      <c r="G955" s="1">
        <f t="shared" si="73"/>
        <v>15.50747711813924</v>
      </c>
      <c r="H955" s="5">
        <f t="shared" si="74"/>
        <v>2.152107028131782E-2</v>
      </c>
    </row>
    <row r="956" spans="2:8">
      <c r="B956" s="26">
        <v>45168.291666666664</v>
      </c>
      <c r="C956" s="22">
        <v>186.48949999999999</v>
      </c>
      <c r="D956" s="2">
        <f t="shared" si="70"/>
        <v>182.90254093165066</v>
      </c>
      <c r="E956" s="1">
        <f t="shared" si="71"/>
        <v>3.58695906834933</v>
      </c>
      <c r="F956" s="1">
        <f t="shared" si="72"/>
        <v>3.58695906834933</v>
      </c>
      <c r="G956" s="1">
        <f t="shared" si="73"/>
        <v>12.866275358013493</v>
      </c>
      <c r="H956" s="5">
        <f t="shared" si="74"/>
        <v>1.9234107380572796E-2</v>
      </c>
    </row>
    <row r="957" spans="2:8">
      <c r="B957" s="26">
        <v>45169.291666666664</v>
      </c>
      <c r="C957" s="22">
        <v>186.7081</v>
      </c>
      <c r="D957" s="2">
        <f t="shared" si="70"/>
        <v>186.41776081863301</v>
      </c>
      <c r="E957" s="1">
        <f t="shared" si="71"/>
        <v>0.29033918136698844</v>
      </c>
      <c r="F957" s="1">
        <f t="shared" si="72"/>
        <v>0.29033918136698844</v>
      </c>
      <c r="G957" s="1">
        <f t="shared" si="73"/>
        <v>8.4296840236853007E-2</v>
      </c>
      <c r="H957" s="5">
        <f t="shared" si="74"/>
        <v>1.5550433075318555E-3</v>
      </c>
    </row>
    <row r="958" spans="2:8">
      <c r="B958" s="26">
        <v>45170.291666666664</v>
      </c>
      <c r="C958" s="22">
        <v>188.28829999999999</v>
      </c>
      <c r="D958" s="2">
        <f t="shared" si="70"/>
        <v>186.70229321637268</v>
      </c>
      <c r="E958" s="1">
        <f t="shared" si="71"/>
        <v>1.5860067836273117</v>
      </c>
      <c r="F958" s="1">
        <f t="shared" si="72"/>
        <v>1.5860067836273117</v>
      </c>
      <c r="G958" s="1">
        <f t="shared" si="73"/>
        <v>2.5154175177118505</v>
      </c>
      <c r="H958" s="5">
        <f t="shared" si="74"/>
        <v>8.4232890924572142E-3</v>
      </c>
    </row>
    <row r="959" spans="2:8">
      <c r="B959" s="26">
        <v>45174.291666666664</v>
      </c>
      <c r="C959" s="22">
        <v>188.52680000000001</v>
      </c>
      <c r="D959" s="2">
        <f t="shared" si="70"/>
        <v>188.25657986432745</v>
      </c>
      <c r="E959" s="1">
        <f t="shared" si="71"/>
        <v>0.27022013567255954</v>
      </c>
      <c r="F959" s="1">
        <f t="shared" si="72"/>
        <v>0.27022013567255954</v>
      </c>
      <c r="G959" s="1">
        <f t="shared" si="73"/>
        <v>7.3018921722896479E-2</v>
      </c>
      <c r="H959" s="5">
        <f t="shared" si="74"/>
        <v>1.4333247881604075E-3</v>
      </c>
    </row>
    <row r="960" spans="2:8">
      <c r="B960" s="26">
        <v>45175.291666666664</v>
      </c>
      <c r="C960" s="22">
        <v>181.77879999999999</v>
      </c>
      <c r="D960" s="2">
        <f t="shared" si="70"/>
        <v>188.52139559728656</v>
      </c>
      <c r="E960" s="1">
        <f t="shared" si="71"/>
        <v>-6.7425955972865665</v>
      </c>
      <c r="F960" s="1">
        <f t="shared" si="72"/>
        <v>6.7425955972865665</v>
      </c>
      <c r="G960" s="1">
        <f t="shared" si="73"/>
        <v>45.462595388548188</v>
      </c>
      <c r="H960" s="5">
        <f t="shared" si="74"/>
        <v>3.7092309979417662E-2</v>
      </c>
    </row>
    <row r="961" spans="2:8">
      <c r="B961" s="26">
        <v>45176.291666666664</v>
      </c>
      <c r="C961" s="22">
        <v>176.46190000000001</v>
      </c>
      <c r="D961" s="2">
        <f t="shared" si="70"/>
        <v>181.91365191194572</v>
      </c>
      <c r="E961" s="1">
        <f t="shared" si="71"/>
        <v>-5.4517519119457063</v>
      </c>
      <c r="F961" s="1">
        <f t="shared" si="72"/>
        <v>5.4517519119457063</v>
      </c>
      <c r="G961" s="1">
        <f t="shared" si="73"/>
        <v>29.721598909403664</v>
      </c>
      <c r="H961" s="5">
        <f t="shared" si="74"/>
        <v>3.0894781887453926E-2</v>
      </c>
    </row>
    <row r="962" spans="2:8">
      <c r="B962" s="26">
        <v>45177.291666666664</v>
      </c>
      <c r="C962" s="22">
        <v>177.078</v>
      </c>
      <c r="D962" s="2">
        <f t="shared" si="70"/>
        <v>176.57093503823893</v>
      </c>
      <c r="E962" s="1">
        <f t="shared" si="71"/>
        <v>0.50706496176107407</v>
      </c>
      <c r="F962" s="1">
        <f t="shared" si="72"/>
        <v>0.50706496176107407</v>
      </c>
      <c r="G962" s="1">
        <f t="shared" si="73"/>
        <v>0.25711487544575951</v>
      </c>
      <c r="H962" s="5">
        <f t="shared" si="74"/>
        <v>2.8635119086564908E-3</v>
      </c>
    </row>
    <row r="963" spans="2:8">
      <c r="B963" s="26">
        <v>45180.291666666664</v>
      </c>
      <c r="C963" s="22">
        <v>178.2508</v>
      </c>
      <c r="D963" s="2">
        <f t="shared" si="70"/>
        <v>177.06785870076479</v>
      </c>
      <c r="E963" s="1">
        <f t="shared" si="71"/>
        <v>1.1829412992352104</v>
      </c>
      <c r="F963" s="1">
        <f t="shared" si="72"/>
        <v>1.1829412992352104</v>
      </c>
      <c r="G963" s="1">
        <f t="shared" si="73"/>
        <v>1.3993501174362877</v>
      </c>
      <c r="H963" s="5">
        <f t="shared" si="74"/>
        <v>6.6363870413777126E-3</v>
      </c>
    </row>
    <row r="964" spans="2:8">
      <c r="B964" s="26">
        <v>45181.291666666664</v>
      </c>
      <c r="C964" s="22">
        <v>175.2097</v>
      </c>
      <c r="D964" s="2">
        <f t="shared" ref="D964:D1027" si="75">alpha*C963+(1-alpha)*D963</f>
        <v>178.22714117401529</v>
      </c>
      <c r="E964" s="1">
        <f t="shared" ref="E964:E1027" si="76">C964-D964</f>
        <v>-3.0174411740152891</v>
      </c>
      <c r="F964" s="1">
        <f t="shared" ref="F964:F1027" si="77">ABS(E964)</f>
        <v>3.0174411740152891</v>
      </c>
      <c r="G964" s="1">
        <f t="shared" ref="G964:G1027" si="78">E964^2</f>
        <v>9.1049512386427658</v>
      </c>
      <c r="H964" s="5">
        <f t="shared" ref="H964:H1027" si="79">F964/C964</f>
        <v>1.7221884256495439E-2</v>
      </c>
    </row>
    <row r="965" spans="2:8">
      <c r="B965" s="26">
        <v>45182.291666666664</v>
      </c>
      <c r="C965" s="22">
        <v>173.1326</v>
      </c>
      <c r="D965" s="2">
        <f t="shared" si="75"/>
        <v>175.27004882348029</v>
      </c>
      <c r="E965" s="1">
        <f t="shared" si="76"/>
        <v>-2.1374488234802982</v>
      </c>
      <c r="F965" s="1">
        <f t="shared" si="77"/>
        <v>2.1374488234802982</v>
      </c>
      <c r="G965" s="1">
        <f t="shared" si="78"/>
        <v>4.5686874729973113</v>
      </c>
      <c r="H965" s="5">
        <f t="shared" si="79"/>
        <v>1.2345732828365647E-2</v>
      </c>
    </row>
    <row r="966" spans="2:8">
      <c r="B966" s="26">
        <v>45183.291666666664</v>
      </c>
      <c r="C966" s="22">
        <v>174.65309999999999</v>
      </c>
      <c r="D966" s="2">
        <f t="shared" si="75"/>
        <v>173.17534897646962</v>
      </c>
      <c r="E966" s="1">
        <f t="shared" si="76"/>
        <v>1.4777510235303737</v>
      </c>
      <c r="F966" s="1">
        <f t="shared" si="77"/>
        <v>1.4777510235303737</v>
      </c>
      <c r="G966" s="1">
        <f t="shared" si="78"/>
        <v>2.1837480875450672</v>
      </c>
      <c r="H966" s="5">
        <f t="shared" si="79"/>
        <v>8.4610638089468414E-3</v>
      </c>
    </row>
    <row r="967" spans="2:8">
      <c r="B967" s="26">
        <v>45184.291666666664</v>
      </c>
      <c r="C967" s="22">
        <v>173.92769999999999</v>
      </c>
      <c r="D967" s="2">
        <f t="shared" si="75"/>
        <v>174.62354497952938</v>
      </c>
      <c r="E967" s="1">
        <f t="shared" si="76"/>
        <v>-0.69584497952939728</v>
      </c>
      <c r="F967" s="1">
        <f t="shared" si="77"/>
        <v>0.69584497952939728</v>
      </c>
      <c r="G967" s="1">
        <f t="shared" si="78"/>
        <v>0.48420023553626734</v>
      </c>
      <c r="H967" s="5">
        <f t="shared" si="79"/>
        <v>4.00077146727863E-3</v>
      </c>
    </row>
    <row r="968" spans="2:8">
      <c r="B968" s="26">
        <v>45187.291666666664</v>
      </c>
      <c r="C968" s="22">
        <v>176.86930000000001</v>
      </c>
      <c r="D968" s="2">
        <f t="shared" si="75"/>
        <v>173.94161689959057</v>
      </c>
      <c r="E968" s="1">
        <f t="shared" si="76"/>
        <v>2.927683100409439</v>
      </c>
      <c r="F968" s="1">
        <f t="shared" si="77"/>
        <v>2.927683100409439</v>
      </c>
      <c r="G968" s="1">
        <f t="shared" si="78"/>
        <v>8.5713283364230257</v>
      </c>
      <c r="H968" s="5">
        <f t="shared" si="79"/>
        <v>1.6552805378940487E-2</v>
      </c>
    </row>
    <row r="969" spans="2:8">
      <c r="B969" s="26">
        <v>45188.291666666664</v>
      </c>
      <c r="C969" s="22">
        <v>177.96260000000001</v>
      </c>
      <c r="D969" s="2">
        <f t="shared" si="75"/>
        <v>176.81074633799182</v>
      </c>
      <c r="E969" s="1">
        <f t="shared" si="76"/>
        <v>1.1518536620081932</v>
      </c>
      <c r="F969" s="1">
        <f t="shared" si="77"/>
        <v>1.1518536620081932</v>
      </c>
      <c r="G969" s="1">
        <f t="shared" si="78"/>
        <v>1.326766858681685</v>
      </c>
      <c r="H969" s="5">
        <f t="shared" si="79"/>
        <v>6.4724479301167389E-3</v>
      </c>
    </row>
    <row r="970" spans="2:8">
      <c r="B970" s="26">
        <v>45189.291666666664</v>
      </c>
      <c r="C970" s="22">
        <v>174.40469999999999</v>
      </c>
      <c r="D970" s="2">
        <f t="shared" si="75"/>
        <v>177.93956292675983</v>
      </c>
      <c r="E970" s="1">
        <f t="shared" si="76"/>
        <v>-3.5348629267598426</v>
      </c>
      <c r="F970" s="1">
        <f t="shared" si="77"/>
        <v>3.5348629267598426</v>
      </c>
      <c r="G970" s="1">
        <f t="shared" si="78"/>
        <v>12.495255910981161</v>
      </c>
      <c r="H970" s="5">
        <f t="shared" si="79"/>
        <v>2.0268163224728707E-2</v>
      </c>
    </row>
    <row r="971" spans="2:8">
      <c r="B971" s="26">
        <v>45190.291666666664</v>
      </c>
      <c r="C971" s="22">
        <v>172.85429999999999</v>
      </c>
      <c r="D971" s="2">
        <f t="shared" si="75"/>
        <v>174.4753972585352</v>
      </c>
      <c r="E971" s="1">
        <f t="shared" si="76"/>
        <v>-1.621097258535201</v>
      </c>
      <c r="F971" s="1">
        <f t="shared" si="77"/>
        <v>1.621097258535201</v>
      </c>
      <c r="G971" s="1">
        <f t="shared" si="78"/>
        <v>2.6279563216303443</v>
      </c>
      <c r="H971" s="5">
        <f t="shared" si="79"/>
        <v>9.3784028429446126E-3</v>
      </c>
    </row>
    <row r="972" spans="2:8">
      <c r="B972" s="26">
        <v>45191.291666666664</v>
      </c>
      <c r="C972" s="22">
        <v>173.709</v>
      </c>
      <c r="D972" s="2">
        <f t="shared" si="75"/>
        <v>172.88672194517071</v>
      </c>
      <c r="E972" s="1">
        <f t="shared" si="76"/>
        <v>0.82227805482929739</v>
      </c>
      <c r="F972" s="1">
        <f t="shared" si="77"/>
        <v>0.82227805482929739</v>
      </c>
      <c r="G972" s="1">
        <f t="shared" si="78"/>
        <v>0.67614119945385298</v>
      </c>
      <c r="H972" s="5">
        <f t="shared" si="79"/>
        <v>4.7336525731499083E-3</v>
      </c>
    </row>
    <row r="973" spans="2:8">
      <c r="B973" s="26">
        <v>45194.291666666664</v>
      </c>
      <c r="C973" s="22">
        <v>174.99100000000001</v>
      </c>
      <c r="D973" s="2">
        <f t="shared" si="75"/>
        <v>173.69255443890344</v>
      </c>
      <c r="E973" s="1">
        <f t="shared" si="76"/>
        <v>1.2984455610965711</v>
      </c>
      <c r="F973" s="1">
        <f t="shared" si="77"/>
        <v>1.2984455610965711</v>
      </c>
      <c r="G973" s="1">
        <f t="shared" si="78"/>
        <v>1.6859608751313893</v>
      </c>
      <c r="H973" s="5">
        <f t="shared" si="79"/>
        <v>7.4200705241787915E-3</v>
      </c>
    </row>
    <row r="974" spans="2:8">
      <c r="B974" s="26">
        <v>45195.291666666664</v>
      </c>
      <c r="C974" s="22">
        <v>170.8965</v>
      </c>
      <c r="D974" s="2">
        <f t="shared" si="75"/>
        <v>174.96503108877809</v>
      </c>
      <c r="E974" s="1">
        <f t="shared" si="76"/>
        <v>-4.0685310887780872</v>
      </c>
      <c r="F974" s="1">
        <f t="shared" si="77"/>
        <v>4.0685310887780872</v>
      </c>
      <c r="G974" s="1">
        <f t="shared" si="78"/>
        <v>16.552945220353809</v>
      </c>
      <c r="H974" s="5">
        <f t="shared" si="79"/>
        <v>2.3806988959856328E-2</v>
      </c>
    </row>
    <row r="975" spans="2:8">
      <c r="B975" s="26">
        <v>45196.291666666664</v>
      </c>
      <c r="C975" s="22">
        <v>169.376</v>
      </c>
      <c r="D975" s="2">
        <f t="shared" si="75"/>
        <v>170.97787062177557</v>
      </c>
      <c r="E975" s="1">
        <f t="shared" si="76"/>
        <v>-1.6018706217755607</v>
      </c>
      <c r="F975" s="1">
        <f t="shared" si="77"/>
        <v>1.6018706217755607</v>
      </c>
      <c r="G975" s="1">
        <f t="shared" si="78"/>
        <v>2.5659894889076216</v>
      </c>
      <c r="H975" s="5">
        <f t="shared" si="79"/>
        <v>9.4574828888128234E-3</v>
      </c>
    </row>
    <row r="976" spans="2:8">
      <c r="B976" s="26">
        <v>45197.291666666664</v>
      </c>
      <c r="C976" s="22">
        <v>169.6344</v>
      </c>
      <c r="D976" s="2">
        <f t="shared" si="75"/>
        <v>169.40803741243553</v>
      </c>
      <c r="E976" s="1">
        <f t="shared" si="76"/>
        <v>0.22636258756446637</v>
      </c>
      <c r="F976" s="1">
        <f t="shared" si="77"/>
        <v>0.22636258756446637</v>
      </c>
      <c r="G976" s="1">
        <f t="shared" si="78"/>
        <v>5.1240021048880702E-2</v>
      </c>
      <c r="H976" s="5">
        <f t="shared" si="79"/>
        <v>1.3344144086604272E-3</v>
      </c>
    </row>
    <row r="977" spans="2:8">
      <c r="B977" s="26">
        <v>45198.291666666664</v>
      </c>
      <c r="C977" s="22">
        <v>170.15119999999999</v>
      </c>
      <c r="D977" s="2">
        <f t="shared" si="75"/>
        <v>169.62987274824872</v>
      </c>
      <c r="E977" s="1">
        <f t="shared" si="76"/>
        <v>0.52132725175127348</v>
      </c>
      <c r="F977" s="1">
        <f t="shared" si="77"/>
        <v>0.52132725175127348</v>
      </c>
      <c r="G977" s="1">
        <f t="shared" si="78"/>
        <v>0.2717821034185357</v>
      </c>
      <c r="H977" s="5">
        <f t="shared" si="79"/>
        <v>3.0639058187733824E-3</v>
      </c>
    </row>
    <row r="978" spans="2:8">
      <c r="B978" s="26">
        <v>45201.291666666664</v>
      </c>
      <c r="C978" s="22">
        <v>172.6754</v>
      </c>
      <c r="D978" s="2">
        <f t="shared" si="75"/>
        <v>170.14077345496494</v>
      </c>
      <c r="E978" s="1">
        <f t="shared" si="76"/>
        <v>2.5346265450350529</v>
      </c>
      <c r="F978" s="1">
        <f t="shared" si="77"/>
        <v>2.5346265450350529</v>
      </c>
      <c r="G978" s="1">
        <f t="shared" si="78"/>
        <v>6.424331722796329</v>
      </c>
      <c r="H978" s="5">
        <f t="shared" si="79"/>
        <v>1.4678561885682923E-2</v>
      </c>
    </row>
    <row r="979" spans="2:8">
      <c r="B979" s="26">
        <v>45202.291666666664</v>
      </c>
      <c r="C979" s="22">
        <v>171.3338</v>
      </c>
      <c r="D979" s="2">
        <f t="shared" si="75"/>
        <v>172.62470746909929</v>
      </c>
      <c r="E979" s="1">
        <f t="shared" si="76"/>
        <v>-1.2909074690992952</v>
      </c>
      <c r="F979" s="1">
        <f t="shared" si="77"/>
        <v>1.2909074690992952</v>
      </c>
      <c r="G979" s="1">
        <f t="shared" si="78"/>
        <v>1.6664420937763478</v>
      </c>
      <c r="H979" s="5">
        <f t="shared" si="79"/>
        <v>7.5344588697577198E-3</v>
      </c>
    </row>
    <row r="980" spans="2:8">
      <c r="B980" s="26">
        <v>45203.291666666664</v>
      </c>
      <c r="C980" s="22">
        <v>172.58600000000001</v>
      </c>
      <c r="D980" s="2">
        <f t="shared" si="75"/>
        <v>171.35961814938196</v>
      </c>
      <c r="E980" s="1">
        <f t="shared" si="76"/>
        <v>1.2263818506180542</v>
      </c>
      <c r="F980" s="1">
        <f t="shared" si="77"/>
        <v>1.2263818506180542</v>
      </c>
      <c r="G980" s="1">
        <f t="shared" si="78"/>
        <v>1.5040124435253632</v>
      </c>
      <c r="H980" s="5">
        <f t="shared" si="79"/>
        <v>7.1059173433421835E-3</v>
      </c>
    </row>
    <row r="981" spans="2:8">
      <c r="B981" s="26">
        <v>45204.291666666664</v>
      </c>
      <c r="C981" s="22">
        <v>173.82830000000001</v>
      </c>
      <c r="D981" s="2">
        <f t="shared" si="75"/>
        <v>172.56147236298767</v>
      </c>
      <c r="E981" s="1">
        <f t="shared" si="76"/>
        <v>1.2668276370123408</v>
      </c>
      <c r="F981" s="1">
        <f t="shared" si="77"/>
        <v>1.2668276370123408</v>
      </c>
      <c r="G981" s="1">
        <f t="shared" si="78"/>
        <v>1.604852261898271</v>
      </c>
      <c r="H981" s="5">
        <f t="shared" si="79"/>
        <v>7.2878100804779243E-3</v>
      </c>
    </row>
    <row r="982" spans="2:8">
      <c r="B982" s="26">
        <v>45205.291666666664</v>
      </c>
      <c r="C982" s="22">
        <v>176.39230000000001</v>
      </c>
      <c r="D982" s="2">
        <f t="shared" si="75"/>
        <v>173.80296344725977</v>
      </c>
      <c r="E982" s="1">
        <f t="shared" si="76"/>
        <v>2.5893365527402352</v>
      </c>
      <c r="F982" s="1">
        <f t="shared" si="77"/>
        <v>2.5893365527402352</v>
      </c>
      <c r="G982" s="1">
        <f t="shared" si="78"/>
        <v>6.7046637833566853</v>
      </c>
      <c r="H982" s="5">
        <f t="shared" si="79"/>
        <v>1.4679419411959792E-2</v>
      </c>
    </row>
    <row r="983" spans="2:8">
      <c r="B983" s="26">
        <v>45208.291666666664</v>
      </c>
      <c r="C983" s="22">
        <v>177.88310000000001</v>
      </c>
      <c r="D983" s="2">
        <f t="shared" si="75"/>
        <v>176.34051326894519</v>
      </c>
      <c r="E983" s="1">
        <f t="shared" si="76"/>
        <v>1.5425867310548256</v>
      </c>
      <c r="F983" s="1">
        <f t="shared" si="77"/>
        <v>1.5425867310548256</v>
      </c>
      <c r="G983" s="1">
        <f t="shared" si="78"/>
        <v>2.3795738228264129</v>
      </c>
      <c r="H983" s="5">
        <f t="shared" si="79"/>
        <v>8.6719127958464048E-3</v>
      </c>
    </row>
    <row r="984" spans="2:8">
      <c r="B984" s="26">
        <v>45209.291666666664</v>
      </c>
      <c r="C984" s="22">
        <v>177.2867</v>
      </c>
      <c r="D984" s="2">
        <f t="shared" si="75"/>
        <v>177.85224826537893</v>
      </c>
      <c r="E984" s="1">
        <f t="shared" si="76"/>
        <v>-0.56554826537893632</v>
      </c>
      <c r="F984" s="1">
        <f t="shared" si="77"/>
        <v>0.56554826537893632</v>
      </c>
      <c r="G984" s="1">
        <f t="shared" si="78"/>
        <v>0.31984484047312378</v>
      </c>
      <c r="H984" s="5">
        <f t="shared" si="79"/>
        <v>3.1900208271626487E-3</v>
      </c>
    </row>
    <row r="985" spans="2:8">
      <c r="B985" s="26">
        <v>45210.291666666664</v>
      </c>
      <c r="C985" s="22">
        <v>178.68799999999999</v>
      </c>
      <c r="D985" s="2">
        <f t="shared" si="75"/>
        <v>177.29801096530755</v>
      </c>
      <c r="E985" s="1">
        <f t="shared" si="76"/>
        <v>1.3899890346924337</v>
      </c>
      <c r="F985" s="1">
        <f t="shared" si="77"/>
        <v>1.3899890346924337</v>
      </c>
      <c r="G985" s="1">
        <f t="shared" si="78"/>
        <v>1.9320695165652038</v>
      </c>
      <c r="H985" s="5">
        <f t="shared" si="79"/>
        <v>7.7788605541079074E-3</v>
      </c>
    </row>
    <row r="986" spans="2:8">
      <c r="B986" s="26">
        <v>45211.291666666664</v>
      </c>
      <c r="C986" s="22">
        <v>179.5924</v>
      </c>
      <c r="D986" s="2">
        <f t="shared" si="75"/>
        <v>178.66020021930615</v>
      </c>
      <c r="E986" s="1">
        <f t="shared" si="76"/>
        <v>0.93219978069384979</v>
      </c>
      <c r="F986" s="1">
        <f t="shared" si="77"/>
        <v>0.93219978069384979</v>
      </c>
      <c r="G986" s="1">
        <f t="shared" si="78"/>
        <v>0.86899643112566161</v>
      </c>
      <c r="H986" s="5">
        <f t="shared" si="79"/>
        <v>5.19064159003304E-3</v>
      </c>
    </row>
    <row r="987" spans="2:8">
      <c r="B987" s="26">
        <v>45212.291666666664</v>
      </c>
      <c r="C987" s="22">
        <v>177.7439</v>
      </c>
      <c r="D987" s="2">
        <f t="shared" si="75"/>
        <v>179.57375600438613</v>
      </c>
      <c r="E987" s="1">
        <f t="shared" si="76"/>
        <v>-1.8298560043861301</v>
      </c>
      <c r="F987" s="1">
        <f t="shared" si="77"/>
        <v>1.8298560043861301</v>
      </c>
      <c r="G987" s="1">
        <f t="shared" si="78"/>
        <v>3.348372996787973</v>
      </c>
      <c r="H987" s="5">
        <f t="shared" si="79"/>
        <v>1.0294901846905182E-2</v>
      </c>
    </row>
    <row r="988" spans="2:8">
      <c r="B988" s="26">
        <v>45215.291666666664</v>
      </c>
      <c r="C988" s="22">
        <v>177.6147</v>
      </c>
      <c r="D988" s="2">
        <f t="shared" si="75"/>
        <v>177.78049712008772</v>
      </c>
      <c r="E988" s="1">
        <f t="shared" si="76"/>
        <v>-0.16579712008771708</v>
      </c>
      <c r="F988" s="1">
        <f t="shared" si="77"/>
        <v>0.16579712008771708</v>
      </c>
      <c r="G988" s="1">
        <f t="shared" si="78"/>
        <v>2.7488685029380878E-2</v>
      </c>
      <c r="H988" s="5">
        <f t="shared" si="79"/>
        <v>9.3346507967931184E-4</v>
      </c>
    </row>
    <row r="989" spans="2:8">
      <c r="B989" s="26">
        <v>45216.291666666664</v>
      </c>
      <c r="C989" s="22">
        <v>176.05439999999999</v>
      </c>
      <c r="D989" s="2">
        <f t="shared" si="75"/>
        <v>177.61801594240177</v>
      </c>
      <c r="E989" s="1">
        <f t="shared" si="76"/>
        <v>-1.5636159424017819</v>
      </c>
      <c r="F989" s="1">
        <f t="shared" si="77"/>
        <v>1.5636159424017819</v>
      </c>
      <c r="G989" s="1">
        <f t="shared" si="78"/>
        <v>2.4448948153330128</v>
      </c>
      <c r="H989" s="5">
        <f t="shared" si="79"/>
        <v>8.8814363196931291E-3</v>
      </c>
    </row>
    <row r="990" spans="2:8">
      <c r="B990" s="26">
        <v>45217.291666666664</v>
      </c>
      <c r="C990" s="22">
        <v>174.7525</v>
      </c>
      <c r="D990" s="2">
        <f t="shared" si="75"/>
        <v>176.08567231884803</v>
      </c>
      <c r="E990" s="1">
        <f t="shared" si="76"/>
        <v>-1.3331723188480282</v>
      </c>
      <c r="F990" s="1">
        <f t="shared" si="77"/>
        <v>1.3331723188480282</v>
      </c>
      <c r="G990" s="1">
        <f t="shared" si="78"/>
        <v>1.7773484317426287</v>
      </c>
      <c r="H990" s="5">
        <f t="shared" si="79"/>
        <v>7.6289170046095374E-3</v>
      </c>
    </row>
    <row r="991" spans="2:8">
      <c r="B991" s="26">
        <v>45218.291666666664</v>
      </c>
      <c r="C991" s="22">
        <v>174.3749</v>
      </c>
      <c r="D991" s="2">
        <f t="shared" si="75"/>
        <v>174.77916344637697</v>
      </c>
      <c r="E991" s="1">
        <f t="shared" si="76"/>
        <v>-0.40426344637697298</v>
      </c>
      <c r="F991" s="1">
        <f t="shared" si="77"/>
        <v>0.40426344637697298</v>
      </c>
      <c r="G991" s="1">
        <f t="shared" si="78"/>
        <v>0.16342893407658771</v>
      </c>
      <c r="H991" s="5">
        <f t="shared" si="79"/>
        <v>2.318358011256052E-3</v>
      </c>
    </row>
    <row r="992" spans="2:8">
      <c r="B992" s="26">
        <v>45219.291666666664</v>
      </c>
      <c r="C992" s="22">
        <v>171.8109</v>
      </c>
      <c r="D992" s="2">
        <f t="shared" si="75"/>
        <v>174.38298526892751</v>
      </c>
      <c r="E992" s="1">
        <f t="shared" si="76"/>
        <v>-2.5720852689275091</v>
      </c>
      <c r="F992" s="1">
        <f t="shared" si="77"/>
        <v>2.5720852689275091</v>
      </c>
      <c r="G992" s="1">
        <f t="shared" si="78"/>
        <v>6.6156226306338972</v>
      </c>
      <c r="H992" s="5">
        <f t="shared" si="79"/>
        <v>1.4970442905121322E-2</v>
      </c>
    </row>
    <row r="993" spans="2:8">
      <c r="B993" s="26">
        <v>45222.291666666664</v>
      </c>
      <c r="C993" s="22">
        <v>171.93010000000001</v>
      </c>
      <c r="D993" s="2">
        <f t="shared" si="75"/>
        <v>171.86234170537855</v>
      </c>
      <c r="E993" s="1">
        <f t="shared" si="76"/>
        <v>6.7758294621455661E-2</v>
      </c>
      <c r="F993" s="1">
        <f t="shared" si="77"/>
        <v>6.7758294621455661E-2</v>
      </c>
      <c r="G993" s="1">
        <f t="shared" si="78"/>
        <v>4.591186490007987E-3</v>
      </c>
      <c r="H993" s="5">
        <f t="shared" si="79"/>
        <v>3.941037353055437E-4</v>
      </c>
    </row>
    <row r="994" spans="2:8">
      <c r="B994" s="26">
        <v>45223.291666666664</v>
      </c>
      <c r="C994" s="22">
        <v>172.3674</v>
      </c>
      <c r="D994" s="2">
        <f t="shared" si="75"/>
        <v>171.92874483410759</v>
      </c>
      <c r="E994" s="1">
        <f t="shared" si="76"/>
        <v>0.43865516589241338</v>
      </c>
      <c r="F994" s="1">
        <f t="shared" si="77"/>
        <v>0.43865516589241338</v>
      </c>
      <c r="G994" s="1">
        <f t="shared" si="78"/>
        <v>0.1924183545641007</v>
      </c>
      <c r="H994" s="5">
        <f t="shared" si="79"/>
        <v>2.5448847397617725E-3</v>
      </c>
    </row>
    <row r="995" spans="2:8">
      <c r="B995" s="26">
        <v>45224.291666666664</v>
      </c>
      <c r="C995" s="22">
        <v>170.04179999999999</v>
      </c>
      <c r="D995" s="2">
        <f t="shared" si="75"/>
        <v>172.35862689668215</v>
      </c>
      <c r="E995" s="1">
        <f t="shared" si="76"/>
        <v>-2.3168268966821586</v>
      </c>
      <c r="F995" s="1">
        <f t="shared" si="77"/>
        <v>2.3168268966821586</v>
      </c>
      <c r="G995" s="1">
        <f t="shared" si="78"/>
        <v>5.3676868691898818</v>
      </c>
      <c r="H995" s="5">
        <f t="shared" si="79"/>
        <v>1.3625043352176692E-2</v>
      </c>
    </row>
    <row r="996" spans="2:8">
      <c r="B996" s="26">
        <v>45225.291666666664</v>
      </c>
      <c r="C996" s="22">
        <v>165.8579</v>
      </c>
      <c r="D996" s="2">
        <f t="shared" si="75"/>
        <v>170.08813653793365</v>
      </c>
      <c r="E996" s="1">
        <f t="shared" si="76"/>
        <v>-4.2302365379336493</v>
      </c>
      <c r="F996" s="1">
        <f t="shared" si="77"/>
        <v>4.2302365379336493</v>
      </c>
      <c r="G996" s="1">
        <f t="shared" si="78"/>
        <v>17.894901166868866</v>
      </c>
      <c r="H996" s="5">
        <f t="shared" si="79"/>
        <v>2.5505185691689386E-2</v>
      </c>
    </row>
    <row r="997" spans="2:8">
      <c r="B997" s="26">
        <v>45226.291666666664</v>
      </c>
      <c r="C997" s="22">
        <v>167.1797</v>
      </c>
      <c r="D997" s="2">
        <f t="shared" si="75"/>
        <v>165.94250473075866</v>
      </c>
      <c r="E997" s="1">
        <f t="shared" si="76"/>
        <v>1.2371952692413402</v>
      </c>
      <c r="F997" s="1">
        <f t="shared" si="77"/>
        <v>1.2371952692413402</v>
      </c>
      <c r="G997" s="1">
        <f t="shared" si="78"/>
        <v>1.5306521342331521</v>
      </c>
      <c r="H997" s="5">
        <f t="shared" si="79"/>
        <v>7.4003917296259067E-3</v>
      </c>
    </row>
    <row r="998" spans="2:8">
      <c r="B998" s="26">
        <v>45229.291666666664</v>
      </c>
      <c r="C998" s="22">
        <v>169.23679999999999</v>
      </c>
      <c r="D998" s="2">
        <f t="shared" si="75"/>
        <v>167.15495609461519</v>
      </c>
      <c r="E998" s="1">
        <f t="shared" si="76"/>
        <v>2.081843905384801</v>
      </c>
      <c r="F998" s="1">
        <f t="shared" si="77"/>
        <v>2.081843905384801</v>
      </c>
      <c r="G998" s="1">
        <f t="shared" si="78"/>
        <v>4.3340740463878404</v>
      </c>
      <c r="H998" s="5">
        <f t="shared" si="79"/>
        <v>1.2301366519485131E-2</v>
      </c>
    </row>
    <row r="999" spans="2:8">
      <c r="B999" s="26">
        <v>45230.291666666664</v>
      </c>
      <c r="C999" s="22">
        <v>169.7139</v>
      </c>
      <c r="D999" s="2">
        <f t="shared" si="75"/>
        <v>169.19516312189228</v>
      </c>
      <c r="E999" s="1">
        <f t="shared" si="76"/>
        <v>0.51873687810771685</v>
      </c>
      <c r="F999" s="1">
        <f t="shared" si="77"/>
        <v>0.51873687810771685</v>
      </c>
      <c r="G999" s="1">
        <f t="shared" si="78"/>
        <v>0.26908794870894026</v>
      </c>
      <c r="H999" s="5">
        <f t="shared" si="79"/>
        <v>3.0565373732364693E-3</v>
      </c>
    </row>
    <row r="1000" spans="2:8">
      <c r="B1000" s="26">
        <v>45231.291666666664</v>
      </c>
      <c r="C1000" s="22">
        <v>172.89410000000001</v>
      </c>
      <c r="D1000" s="2">
        <f t="shared" si="75"/>
        <v>169.70352526243784</v>
      </c>
      <c r="E1000" s="1">
        <f t="shared" si="76"/>
        <v>3.1905747375621729</v>
      </c>
      <c r="F1000" s="1">
        <f t="shared" si="77"/>
        <v>3.1905747375621729</v>
      </c>
      <c r="G1000" s="1">
        <f t="shared" si="78"/>
        <v>10.179767155969929</v>
      </c>
      <c r="H1000" s="5">
        <f t="shared" si="79"/>
        <v>1.8453924902944476E-2</v>
      </c>
    </row>
    <row r="1001" spans="2:8">
      <c r="B1001" s="26">
        <v>45232.291666666664</v>
      </c>
      <c r="C1001" s="22">
        <v>176.4718</v>
      </c>
      <c r="D1001" s="2">
        <f t="shared" si="75"/>
        <v>172.83028850524875</v>
      </c>
      <c r="E1001" s="1">
        <f t="shared" si="76"/>
        <v>3.6415114947512564</v>
      </c>
      <c r="F1001" s="1">
        <f t="shared" si="77"/>
        <v>3.6415114947512564</v>
      </c>
      <c r="G1001" s="1">
        <f t="shared" si="78"/>
        <v>13.26060596640553</v>
      </c>
      <c r="H1001" s="5">
        <f t="shared" si="79"/>
        <v>2.0635090109305036E-2</v>
      </c>
    </row>
    <row r="1002" spans="2:8">
      <c r="B1002" s="26">
        <v>45233.291666666664</v>
      </c>
      <c r="C1002" s="22">
        <v>175.5575</v>
      </c>
      <c r="D1002" s="2">
        <f t="shared" si="75"/>
        <v>176.39896977010497</v>
      </c>
      <c r="E1002" s="1">
        <f t="shared" si="76"/>
        <v>-0.84146977010496471</v>
      </c>
      <c r="F1002" s="1">
        <f t="shared" si="77"/>
        <v>0.84146977010496471</v>
      </c>
      <c r="G1002" s="1">
        <f t="shared" si="78"/>
        <v>0.70807137400050213</v>
      </c>
      <c r="H1002" s="5">
        <f t="shared" si="79"/>
        <v>4.7931291463193804E-3</v>
      </c>
    </row>
    <row r="1003" spans="2:8">
      <c r="B1003" s="26">
        <v>45236.291666666664</v>
      </c>
      <c r="C1003" s="22">
        <v>178.1216</v>
      </c>
      <c r="D1003" s="2">
        <f t="shared" si="75"/>
        <v>175.57432939540209</v>
      </c>
      <c r="E1003" s="1">
        <f t="shared" si="76"/>
        <v>2.5472706045979123</v>
      </c>
      <c r="F1003" s="1">
        <f t="shared" si="77"/>
        <v>2.5472706045979123</v>
      </c>
      <c r="G1003" s="1">
        <f t="shared" si="78"/>
        <v>6.488587533048614</v>
      </c>
      <c r="H1003" s="5">
        <f t="shared" si="79"/>
        <v>1.4300739520630358E-2</v>
      </c>
    </row>
    <row r="1004" spans="2:8">
      <c r="B1004" s="26">
        <v>45237.291666666664</v>
      </c>
      <c r="C1004" s="22">
        <v>180.69560000000001</v>
      </c>
      <c r="D1004" s="2">
        <f t="shared" si="75"/>
        <v>178.07065458790805</v>
      </c>
      <c r="E1004" s="1">
        <f t="shared" si="76"/>
        <v>2.6249454120919609</v>
      </c>
      <c r="F1004" s="1">
        <f t="shared" si="77"/>
        <v>2.6249454120919609</v>
      </c>
      <c r="G1004" s="1">
        <f t="shared" si="78"/>
        <v>6.890338416462634</v>
      </c>
      <c r="H1004" s="5">
        <f t="shared" si="79"/>
        <v>1.4526891701247626E-2</v>
      </c>
    </row>
    <row r="1005" spans="2:8">
      <c r="B1005" s="26">
        <v>45238.291666666664</v>
      </c>
      <c r="C1005" s="22">
        <v>181.75890000000001</v>
      </c>
      <c r="D1005" s="2">
        <f t="shared" si="75"/>
        <v>180.64310109175818</v>
      </c>
      <c r="E1005" s="1">
        <f t="shared" si="76"/>
        <v>1.1157989082418283</v>
      </c>
      <c r="F1005" s="1">
        <f t="shared" si="77"/>
        <v>1.1157989082418283</v>
      </c>
      <c r="G1005" s="1">
        <f t="shared" si="78"/>
        <v>1.2450072036336559</v>
      </c>
      <c r="H1005" s="5">
        <f t="shared" si="79"/>
        <v>6.1388955822346426E-3</v>
      </c>
    </row>
    <row r="1006" spans="2:8">
      <c r="B1006" s="26">
        <v>45239.291666666664</v>
      </c>
      <c r="C1006" s="22">
        <v>181.28190000000001</v>
      </c>
      <c r="D1006" s="2">
        <f t="shared" si="75"/>
        <v>181.73658402183517</v>
      </c>
      <c r="E1006" s="1">
        <f t="shared" si="76"/>
        <v>-0.45468402183516332</v>
      </c>
      <c r="F1006" s="1">
        <f t="shared" si="77"/>
        <v>0.45468402183516332</v>
      </c>
      <c r="G1006" s="1">
        <f t="shared" si="78"/>
        <v>0.20673755971219929</v>
      </c>
      <c r="H1006" s="5">
        <f t="shared" si="79"/>
        <v>2.5081600636090162E-3</v>
      </c>
    </row>
    <row r="1007" spans="2:8">
      <c r="B1007" s="26">
        <v>45240.291666666664</v>
      </c>
      <c r="C1007" s="22">
        <v>185.4913</v>
      </c>
      <c r="D1007" s="2">
        <f t="shared" si="75"/>
        <v>181.29099368043671</v>
      </c>
      <c r="E1007" s="1">
        <f t="shared" si="76"/>
        <v>4.2003063195632819</v>
      </c>
      <c r="F1007" s="1">
        <f t="shared" si="77"/>
        <v>4.2003063195632819</v>
      </c>
      <c r="G1007" s="1">
        <f t="shared" si="78"/>
        <v>17.642573178163243</v>
      </c>
      <c r="H1007" s="5">
        <f t="shared" si="79"/>
        <v>2.2644222772514301E-2</v>
      </c>
    </row>
    <row r="1008" spans="2:8">
      <c r="B1008" s="26">
        <v>45243.291666666664</v>
      </c>
      <c r="C1008" s="22">
        <v>183.8991</v>
      </c>
      <c r="D1008" s="2">
        <f t="shared" si="75"/>
        <v>185.40729387360875</v>
      </c>
      <c r="E1008" s="1">
        <f t="shared" si="76"/>
        <v>-1.5081938736087466</v>
      </c>
      <c r="F1008" s="1">
        <f t="shared" si="77"/>
        <v>1.5081938736087466</v>
      </c>
      <c r="G1008" s="1">
        <f t="shared" si="78"/>
        <v>2.274648760390956</v>
      </c>
      <c r="H1008" s="5">
        <f t="shared" si="79"/>
        <v>8.2012031250220715E-3</v>
      </c>
    </row>
    <row r="1009" spans="2:8">
      <c r="B1009" s="26">
        <v>45244.291666666664</v>
      </c>
      <c r="C1009" s="22">
        <v>186.52619999999999</v>
      </c>
      <c r="D1009" s="2">
        <f t="shared" si="75"/>
        <v>183.92926387747218</v>
      </c>
      <c r="E1009" s="1">
        <f t="shared" si="76"/>
        <v>2.5969361225278078</v>
      </c>
      <c r="F1009" s="1">
        <f t="shared" si="77"/>
        <v>2.5969361225278078</v>
      </c>
      <c r="G1009" s="1">
        <f t="shared" si="78"/>
        <v>6.7440772244897653</v>
      </c>
      <c r="H1009" s="5">
        <f t="shared" si="79"/>
        <v>1.3922634581778903E-2</v>
      </c>
    </row>
    <row r="1010" spans="2:8">
      <c r="B1010" s="26">
        <v>45245.291666666664</v>
      </c>
      <c r="C1010" s="22">
        <v>187.0934</v>
      </c>
      <c r="D1010" s="2">
        <f t="shared" si="75"/>
        <v>186.47426127754943</v>
      </c>
      <c r="E1010" s="1">
        <f t="shared" si="76"/>
        <v>0.61913872245057178</v>
      </c>
      <c r="F1010" s="1">
        <f t="shared" si="77"/>
        <v>0.61913872245057178</v>
      </c>
      <c r="G1010" s="1">
        <f t="shared" si="78"/>
        <v>0.38333275763772617</v>
      </c>
      <c r="H1010" s="5">
        <f t="shared" si="79"/>
        <v>3.3092494040440324E-3</v>
      </c>
    </row>
    <row r="1011" spans="2:8">
      <c r="B1011" s="26">
        <v>45246.291666666664</v>
      </c>
      <c r="C1011" s="22">
        <v>188.7851</v>
      </c>
      <c r="D1011" s="2">
        <f t="shared" si="75"/>
        <v>187.08101722555099</v>
      </c>
      <c r="E1011" s="1">
        <f t="shared" si="76"/>
        <v>1.7040827744490059</v>
      </c>
      <c r="F1011" s="1">
        <f t="shared" si="77"/>
        <v>1.7040827744490059</v>
      </c>
      <c r="G1011" s="1">
        <f t="shared" si="78"/>
        <v>2.9038981021738217</v>
      </c>
      <c r="H1011" s="5">
        <f t="shared" si="79"/>
        <v>9.0265745254737052E-3</v>
      </c>
    </row>
    <row r="1012" spans="2:8">
      <c r="B1012" s="26">
        <v>45247.291666666664</v>
      </c>
      <c r="C1012" s="22">
        <v>188.76519999999999</v>
      </c>
      <c r="D1012" s="2">
        <f t="shared" si="75"/>
        <v>188.75101834451104</v>
      </c>
      <c r="E1012" s="1">
        <f t="shared" si="76"/>
        <v>1.4181655488954448E-2</v>
      </c>
      <c r="F1012" s="1">
        <f t="shared" si="77"/>
        <v>1.4181655488954448E-2</v>
      </c>
      <c r="G1012" s="1">
        <f t="shared" si="78"/>
        <v>2.0111935240739183E-4</v>
      </c>
      <c r="H1012" s="5">
        <f t="shared" si="79"/>
        <v>7.5128548529890295E-5</v>
      </c>
    </row>
    <row r="1013" spans="2:8">
      <c r="B1013" s="26">
        <v>45250.291666666664</v>
      </c>
      <c r="C1013" s="22">
        <v>190.51660000000001</v>
      </c>
      <c r="D1013" s="2">
        <f t="shared" si="75"/>
        <v>188.76491636689022</v>
      </c>
      <c r="E1013" s="1">
        <f t="shared" si="76"/>
        <v>1.751683633109792</v>
      </c>
      <c r="F1013" s="1">
        <f t="shared" si="77"/>
        <v>1.751683633109792</v>
      </c>
      <c r="G1013" s="1">
        <f t="shared" si="78"/>
        <v>3.0683955505047207</v>
      </c>
      <c r="H1013" s="5">
        <f t="shared" si="79"/>
        <v>9.1943884843094618E-3</v>
      </c>
    </row>
    <row r="1014" spans="2:8">
      <c r="B1014" s="26">
        <v>45251.291666666664</v>
      </c>
      <c r="C1014" s="22">
        <v>189.7106</v>
      </c>
      <c r="D1014" s="2">
        <f t="shared" si="75"/>
        <v>190.48156632733782</v>
      </c>
      <c r="E1014" s="1">
        <f t="shared" si="76"/>
        <v>-0.77096632733781689</v>
      </c>
      <c r="F1014" s="1">
        <f t="shared" si="77"/>
        <v>0.77096632733781689</v>
      </c>
      <c r="G1014" s="1">
        <f t="shared" si="78"/>
        <v>0.59438907788876183</v>
      </c>
      <c r="H1014" s="5">
        <f t="shared" si="79"/>
        <v>4.0639074850736699E-3</v>
      </c>
    </row>
    <row r="1015" spans="2:8">
      <c r="B1015" s="26">
        <v>45252.291666666664</v>
      </c>
      <c r="C1015" s="22">
        <v>190.37729999999999</v>
      </c>
      <c r="D1015" s="2">
        <f t="shared" si="75"/>
        <v>189.72601932654675</v>
      </c>
      <c r="E1015" s="1">
        <f t="shared" si="76"/>
        <v>0.65128067345324325</v>
      </c>
      <c r="F1015" s="1">
        <f t="shared" si="77"/>
        <v>0.65128067345324325</v>
      </c>
      <c r="G1015" s="1">
        <f t="shared" si="78"/>
        <v>0.42416651561371005</v>
      </c>
      <c r="H1015" s="5">
        <f t="shared" si="79"/>
        <v>3.4209996331140491E-3</v>
      </c>
    </row>
    <row r="1016" spans="2:8">
      <c r="B1016" s="26">
        <v>45254.291666666664</v>
      </c>
      <c r="C1016" s="22">
        <v>189.04390000000001</v>
      </c>
      <c r="D1016" s="2">
        <f t="shared" si="75"/>
        <v>190.36427438653092</v>
      </c>
      <c r="E1016" s="1">
        <f t="shared" si="76"/>
        <v>-1.320374386530915</v>
      </c>
      <c r="F1016" s="1">
        <f t="shared" si="77"/>
        <v>1.320374386530915</v>
      </c>
      <c r="G1016" s="1">
        <f t="shared" si="78"/>
        <v>1.7433885206068902</v>
      </c>
      <c r="H1016" s="5">
        <f t="shared" si="79"/>
        <v>6.9844855429395765E-3</v>
      </c>
    </row>
    <row r="1017" spans="2:8">
      <c r="B1017" s="26">
        <v>45257.291666666664</v>
      </c>
      <c r="C1017" s="22">
        <v>188.8647</v>
      </c>
      <c r="D1017" s="2">
        <f t="shared" si="75"/>
        <v>189.07030748773062</v>
      </c>
      <c r="E1017" s="1">
        <f t="shared" si="76"/>
        <v>-0.20560748773061732</v>
      </c>
      <c r="F1017" s="1">
        <f t="shared" si="77"/>
        <v>0.20560748773061732</v>
      </c>
      <c r="G1017" s="1">
        <f t="shared" si="78"/>
        <v>4.2274439010895955E-2</v>
      </c>
      <c r="H1017" s="5">
        <f t="shared" si="79"/>
        <v>1.0886496403542713E-3</v>
      </c>
    </row>
    <row r="1018" spans="2:8">
      <c r="B1018" s="26">
        <v>45258.291666666664</v>
      </c>
      <c r="C1018" s="22">
        <v>189.4718</v>
      </c>
      <c r="D1018" s="2">
        <f t="shared" si="75"/>
        <v>188.8688121497546</v>
      </c>
      <c r="E1018" s="1">
        <f t="shared" si="76"/>
        <v>0.60298785024539825</v>
      </c>
      <c r="F1018" s="1">
        <f t="shared" si="77"/>
        <v>0.60298785024539825</v>
      </c>
      <c r="G1018" s="1">
        <f t="shared" si="78"/>
        <v>0.36359434754356684</v>
      </c>
      <c r="H1018" s="5">
        <f t="shared" si="79"/>
        <v>3.1824675241666476E-3</v>
      </c>
    </row>
    <row r="1019" spans="2:8">
      <c r="B1019" s="26">
        <v>45259.291666666664</v>
      </c>
      <c r="C1019" s="22">
        <v>188.4468</v>
      </c>
      <c r="D1019" s="2">
        <f t="shared" si="75"/>
        <v>189.45974024299511</v>
      </c>
      <c r="E1019" s="1">
        <f t="shared" si="76"/>
        <v>-1.0129402429951142</v>
      </c>
      <c r="F1019" s="1">
        <f t="shared" si="77"/>
        <v>1.0129402429951142</v>
      </c>
      <c r="G1019" s="1">
        <f t="shared" si="78"/>
        <v>1.0260479358790011</v>
      </c>
      <c r="H1019" s="5">
        <f t="shared" si="79"/>
        <v>5.3752053258273114E-3</v>
      </c>
    </row>
    <row r="1020" spans="2:8">
      <c r="B1020" s="26">
        <v>45260.291666666664</v>
      </c>
      <c r="C1020" s="22">
        <v>189.024</v>
      </c>
      <c r="D1020" s="2">
        <f t="shared" si="75"/>
        <v>188.4670588048599</v>
      </c>
      <c r="E1020" s="1">
        <f t="shared" si="76"/>
        <v>0.55694119514009799</v>
      </c>
      <c r="F1020" s="1">
        <f t="shared" si="77"/>
        <v>0.55694119514009799</v>
      </c>
      <c r="G1020" s="1">
        <f t="shared" si="78"/>
        <v>0.3101834948440807</v>
      </c>
      <c r="H1020" s="5">
        <f t="shared" si="79"/>
        <v>2.9464046636411144E-3</v>
      </c>
    </row>
    <row r="1021" spans="2:8">
      <c r="B1021" s="26">
        <v>45261.291666666664</v>
      </c>
      <c r="C1021" s="22">
        <v>190.30770000000001</v>
      </c>
      <c r="D1021" s="2">
        <f t="shared" si="75"/>
        <v>189.0128611760972</v>
      </c>
      <c r="E1021" s="1">
        <f t="shared" si="76"/>
        <v>1.2948388239028077</v>
      </c>
      <c r="F1021" s="1">
        <f t="shared" si="77"/>
        <v>1.2948388239028077</v>
      </c>
      <c r="G1021" s="1">
        <f t="shared" si="78"/>
        <v>1.6766075798860063</v>
      </c>
      <c r="H1021" s="5">
        <f t="shared" si="79"/>
        <v>6.8039224051512767E-3</v>
      </c>
    </row>
    <row r="1022" spans="2:8">
      <c r="B1022" s="26">
        <v>45264.291666666664</v>
      </c>
      <c r="C1022" s="22">
        <v>188.50649999999999</v>
      </c>
      <c r="D1022" s="2">
        <f t="shared" si="75"/>
        <v>190.28180322352196</v>
      </c>
      <c r="E1022" s="1">
        <f t="shared" si="76"/>
        <v>-1.7753032235219735</v>
      </c>
      <c r="F1022" s="1">
        <f t="shared" si="77"/>
        <v>1.7753032235219735</v>
      </c>
      <c r="G1022" s="1">
        <f t="shared" si="78"/>
        <v>3.15170153544751</v>
      </c>
      <c r="H1022" s="5">
        <f t="shared" si="79"/>
        <v>9.4177294868981899E-3</v>
      </c>
    </row>
    <row r="1023" spans="2:8">
      <c r="B1023" s="26">
        <v>45265.291666666664</v>
      </c>
      <c r="C1023" s="22">
        <v>192.47710000000001</v>
      </c>
      <c r="D1023" s="2">
        <f t="shared" si="75"/>
        <v>188.54200606447043</v>
      </c>
      <c r="E1023" s="1">
        <f t="shared" si="76"/>
        <v>3.9350939355295793</v>
      </c>
      <c r="F1023" s="1">
        <f t="shared" si="77"/>
        <v>3.9350939355295793</v>
      </c>
      <c r="G1023" s="1">
        <f t="shared" si="78"/>
        <v>15.484964281441673</v>
      </c>
      <c r="H1023" s="5">
        <f t="shared" si="79"/>
        <v>2.0444478514740606E-2</v>
      </c>
    </row>
    <row r="1024" spans="2:8">
      <c r="B1024" s="26">
        <v>45266.291666666664</v>
      </c>
      <c r="C1024" s="22">
        <v>191.38239999999999</v>
      </c>
      <c r="D1024" s="2">
        <f t="shared" si="75"/>
        <v>192.3983981212894</v>
      </c>
      <c r="E1024" s="1">
        <f t="shared" si="76"/>
        <v>-1.0159981212894138</v>
      </c>
      <c r="F1024" s="1">
        <f t="shared" si="77"/>
        <v>1.0159981212894138</v>
      </c>
      <c r="G1024" s="1">
        <f t="shared" si="78"/>
        <v>1.0322521824636184</v>
      </c>
      <c r="H1024" s="5">
        <f t="shared" si="79"/>
        <v>5.3087333071871494E-3</v>
      </c>
    </row>
    <row r="1025" spans="2:8">
      <c r="B1025" s="26">
        <v>45267.291666666664</v>
      </c>
      <c r="C1025" s="22">
        <v>193.3229</v>
      </c>
      <c r="D1025" s="2">
        <f t="shared" si="75"/>
        <v>191.40271996242578</v>
      </c>
      <c r="E1025" s="1">
        <f t="shared" si="76"/>
        <v>1.9201800375742266</v>
      </c>
      <c r="F1025" s="1">
        <f t="shared" si="77"/>
        <v>1.9201800375742266</v>
      </c>
      <c r="G1025" s="1">
        <f t="shared" si="78"/>
        <v>3.6870913766985582</v>
      </c>
      <c r="H1025" s="5">
        <f t="shared" si="79"/>
        <v>9.9325017241838742E-3</v>
      </c>
    </row>
    <row r="1026" spans="2:8">
      <c r="B1026" s="26">
        <v>45268.291666666664</v>
      </c>
      <c r="C1026" s="22">
        <v>194.7559</v>
      </c>
      <c r="D1026" s="2">
        <f t="shared" si="75"/>
        <v>193.28449639924852</v>
      </c>
      <c r="E1026" s="1">
        <f t="shared" si="76"/>
        <v>1.4714036007514721</v>
      </c>
      <c r="F1026" s="1">
        <f t="shared" si="77"/>
        <v>1.4714036007514721</v>
      </c>
      <c r="G1026" s="1">
        <f t="shared" si="78"/>
        <v>2.1650285563043976</v>
      </c>
      <c r="H1026" s="5">
        <f t="shared" si="79"/>
        <v>7.5551169476841123E-3</v>
      </c>
    </row>
    <row r="1027" spans="2:8">
      <c r="B1027" s="26">
        <v>45271.291666666664</v>
      </c>
      <c r="C1027" s="22">
        <v>192.23820000000001</v>
      </c>
      <c r="D1027" s="2">
        <f t="shared" si="75"/>
        <v>194.72647192798496</v>
      </c>
      <c r="E1027" s="1">
        <f t="shared" si="76"/>
        <v>-2.4882719279849539</v>
      </c>
      <c r="F1027" s="1">
        <f t="shared" si="77"/>
        <v>2.4882719279849539</v>
      </c>
      <c r="G1027" s="1">
        <f t="shared" si="78"/>
        <v>6.1914971875979594</v>
      </c>
      <c r="H1027" s="5">
        <f t="shared" si="79"/>
        <v>1.2943691357830826E-2</v>
      </c>
    </row>
    <row r="1028" spans="2:8">
      <c r="B1028" s="26">
        <v>45272.291666666664</v>
      </c>
      <c r="C1028" s="22">
        <v>193.76079999999999</v>
      </c>
      <c r="D1028" s="2">
        <f t="shared" ref="D1028:D1091" si="80">alpha*C1027+(1-alpha)*D1027</f>
        <v>192.28796543855972</v>
      </c>
      <c r="E1028" s="1">
        <f t="shared" ref="E1028:E1091" si="81">C1028-D1028</f>
        <v>1.4728345614402656</v>
      </c>
      <c r="F1028" s="1">
        <f t="shared" ref="F1028:F1091" si="82">ABS(E1028)</f>
        <v>1.4728345614402656</v>
      </c>
      <c r="G1028" s="1">
        <f t="shared" ref="G1028:G1091" si="83">E1028^2</f>
        <v>2.1692416453729395</v>
      </c>
      <c r="H1028" s="5">
        <f t="shared" ref="H1028:H1091" si="84">F1028/C1028</f>
        <v>7.6013030573793341E-3</v>
      </c>
    </row>
    <row r="1029" spans="2:8">
      <c r="B1029" s="26">
        <v>45273.291666666664</v>
      </c>
      <c r="C1029" s="22">
        <v>196.9949</v>
      </c>
      <c r="D1029" s="2">
        <f t="shared" si="80"/>
        <v>193.73134330877119</v>
      </c>
      <c r="E1029" s="1">
        <f t="shared" si="81"/>
        <v>3.2635566912288141</v>
      </c>
      <c r="F1029" s="1">
        <f t="shared" si="82"/>
        <v>3.2635566912288141</v>
      </c>
      <c r="G1029" s="1">
        <f t="shared" si="83"/>
        <v>10.650802276864365</v>
      </c>
      <c r="H1029" s="5">
        <f t="shared" si="84"/>
        <v>1.6566706504730903E-2</v>
      </c>
    </row>
    <row r="1030" spans="2:8">
      <c r="B1030" s="26">
        <v>45274.291666666664</v>
      </c>
      <c r="C1030" s="22">
        <v>197.14420000000001</v>
      </c>
      <c r="D1030" s="2">
        <f t="shared" si="80"/>
        <v>196.92962886617542</v>
      </c>
      <c r="E1030" s="1">
        <f t="shared" si="81"/>
        <v>0.2145711338245917</v>
      </c>
      <c r="F1030" s="1">
        <f t="shared" si="82"/>
        <v>0.2145711338245917</v>
      </c>
      <c r="G1030" s="1">
        <f t="shared" si="83"/>
        <v>4.604077147077084E-2</v>
      </c>
      <c r="H1030" s="5">
        <f t="shared" si="84"/>
        <v>1.0883968882908638E-3</v>
      </c>
    </row>
    <row r="1031" spans="2:8">
      <c r="B1031" s="26">
        <v>45275.291666666664</v>
      </c>
      <c r="C1031" s="22">
        <v>196.60679999999999</v>
      </c>
      <c r="D1031" s="2">
        <f t="shared" si="80"/>
        <v>197.13990857732352</v>
      </c>
      <c r="E1031" s="1">
        <f t="shared" si="81"/>
        <v>-0.53310857732353156</v>
      </c>
      <c r="F1031" s="1">
        <f t="shared" si="82"/>
        <v>0.53310857732353156</v>
      </c>
      <c r="G1031" s="1">
        <f t="shared" si="83"/>
        <v>0.28420475521591981</v>
      </c>
      <c r="H1031" s="5">
        <f t="shared" si="84"/>
        <v>2.7115469928991856E-3</v>
      </c>
    </row>
    <row r="1032" spans="2:8">
      <c r="B1032" s="26">
        <v>45278.291666666664</v>
      </c>
      <c r="C1032" s="22">
        <v>194.935</v>
      </c>
      <c r="D1032" s="2">
        <f t="shared" si="80"/>
        <v>196.61746217154646</v>
      </c>
      <c r="E1032" s="1">
        <f t="shared" si="81"/>
        <v>-1.6824621715464616</v>
      </c>
      <c r="F1032" s="1">
        <f t="shared" si="82"/>
        <v>1.6824621715464616</v>
      </c>
      <c r="G1032" s="1">
        <f t="shared" si="83"/>
        <v>2.8306789586848353</v>
      </c>
      <c r="H1032" s="5">
        <f t="shared" si="84"/>
        <v>8.630888098835313E-3</v>
      </c>
    </row>
    <row r="1033" spans="2:8">
      <c r="B1033" s="26">
        <v>45279.291666666664</v>
      </c>
      <c r="C1033" s="22">
        <v>195.97989999999999</v>
      </c>
      <c r="D1033" s="2">
        <f t="shared" si="80"/>
        <v>194.96864924343095</v>
      </c>
      <c r="E1033" s="1">
        <f t="shared" si="81"/>
        <v>1.0112507565690407</v>
      </c>
      <c r="F1033" s="1">
        <f t="shared" si="82"/>
        <v>1.0112507565690407</v>
      </c>
      <c r="G1033" s="1">
        <f t="shared" si="83"/>
        <v>1.0226280926614573</v>
      </c>
      <c r="H1033" s="5">
        <f t="shared" si="84"/>
        <v>5.1599717959292801E-3</v>
      </c>
    </row>
    <row r="1034" spans="2:8">
      <c r="B1034" s="26">
        <v>45280.291666666664</v>
      </c>
      <c r="C1034" s="22">
        <v>193.8802</v>
      </c>
      <c r="D1034" s="2">
        <f t="shared" si="80"/>
        <v>195.9596749848686</v>
      </c>
      <c r="E1034" s="1">
        <f t="shared" si="81"/>
        <v>-2.0794749848685967</v>
      </c>
      <c r="F1034" s="1">
        <f t="shared" si="82"/>
        <v>2.0794749848685967</v>
      </c>
      <c r="G1034" s="1">
        <f t="shared" si="83"/>
        <v>4.3242162126942505</v>
      </c>
      <c r="H1034" s="5">
        <f t="shared" si="84"/>
        <v>1.0725566534739477E-2</v>
      </c>
    </row>
    <row r="1035" spans="2:8">
      <c r="B1035" s="26">
        <v>45281.291666666664</v>
      </c>
      <c r="C1035" s="22">
        <v>193.73089999999999</v>
      </c>
      <c r="D1035" s="2">
        <f t="shared" si="80"/>
        <v>193.92178949969738</v>
      </c>
      <c r="E1035" s="1">
        <f t="shared" si="81"/>
        <v>-0.19088949969739133</v>
      </c>
      <c r="F1035" s="1">
        <f t="shared" si="82"/>
        <v>0.19088949969739133</v>
      </c>
      <c r="G1035" s="1">
        <f t="shared" si="83"/>
        <v>3.6438801094720363E-2</v>
      </c>
      <c r="H1035" s="5">
        <f t="shared" si="84"/>
        <v>9.8533326225909933E-4</v>
      </c>
    </row>
    <row r="1036" spans="2:8">
      <c r="B1036" s="26">
        <v>45282.291666666664</v>
      </c>
      <c r="C1036" s="22">
        <v>192.65620000000001</v>
      </c>
      <c r="D1036" s="2">
        <f t="shared" si="80"/>
        <v>193.73471778999394</v>
      </c>
      <c r="E1036" s="1">
        <f t="shared" si="81"/>
        <v>-1.0785177899939242</v>
      </c>
      <c r="F1036" s="1">
        <f t="shared" si="82"/>
        <v>1.0785177899939242</v>
      </c>
      <c r="G1036" s="1">
        <f t="shared" si="83"/>
        <v>1.1632006233333785</v>
      </c>
      <c r="H1036" s="5">
        <f t="shared" si="84"/>
        <v>5.5981473214665508E-3</v>
      </c>
    </row>
    <row r="1037" spans="2:8">
      <c r="B1037" s="26">
        <v>45286.291666666664</v>
      </c>
      <c r="C1037" s="22">
        <v>192.10890000000001</v>
      </c>
      <c r="D1037" s="2">
        <f t="shared" si="80"/>
        <v>192.67777035579988</v>
      </c>
      <c r="E1037" s="1">
        <f t="shared" si="81"/>
        <v>-0.56887035579987355</v>
      </c>
      <c r="F1037" s="1">
        <f t="shared" si="82"/>
        <v>0.56887035579987355</v>
      </c>
      <c r="G1037" s="1">
        <f t="shared" si="83"/>
        <v>0.32361348170787474</v>
      </c>
      <c r="H1037" s="5">
        <f t="shared" si="84"/>
        <v>2.9611868882694842E-3</v>
      </c>
    </row>
    <row r="1038" spans="2:8">
      <c r="B1038" s="26">
        <v>45287.291666666664</v>
      </c>
      <c r="C1038" s="22">
        <v>192.20840000000001</v>
      </c>
      <c r="D1038" s="2">
        <f t="shared" si="80"/>
        <v>192.12027740711602</v>
      </c>
      <c r="E1038" s="1">
        <f t="shared" si="81"/>
        <v>8.8122592883991047E-2</v>
      </c>
      <c r="F1038" s="1">
        <f t="shared" si="82"/>
        <v>8.8122592883991047E-2</v>
      </c>
      <c r="G1038" s="1">
        <f t="shared" si="83"/>
        <v>7.7655913765976295E-3</v>
      </c>
      <c r="H1038" s="5">
        <f t="shared" si="84"/>
        <v>4.5847420239693499E-4</v>
      </c>
    </row>
    <row r="1039" spans="2:8">
      <c r="B1039" s="26">
        <v>45288.291666666664</v>
      </c>
      <c r="C1039" s="22">
        <v>192.63630000000001</v>
      </c>
      <c r="D1039" s="2">
        <f t="shared" si="80"/>
        <v>192.20663754814234</v>
      </c>
      <c r="E1039" s="1">
        <f t="shared" si="81"/>
        <v>0.42966245185766638</v>
      </c>
      <c r="F1039" s="1">
        <f t="shared" si="82"/>
        <v>0.42966245185766638</v>
      </c>
      <c r="G1039" s="1">
        <f t="shared" si="83"/>
        <v>0.18460982253634148</v>
      </c>
      <c r="H1039" s="5">
        <f t="shared" si="84"/>
        <v>2.2304334741565656E-3</v>
      </c>
    </row>
    <row r="1040" spans="2:8">
      <c r="B1040" s="26">
        <v>45289.291666666664</v>
      </c>
      <c r="C1040" s="22">
        <v>191.59139999999999</v>
      </c>
      <c r="D1040" s="2">
        <f t="shared" si="80"/>
        <v>192.62770675096286</v>
      </c>
      <c r="E1040" s="1">
        <f t="shared" si="81"/>
        <v>-1.036306750962865</v>
      </c>
      <c r="F1040" s="1">
        <f t="shared" si="82"/>
        <v>1.036306750962865</v>
      </c>
      <c r="G1040" s="1">
        <f t="shared" si="83"/>
        <v>1.0739316820912095</v>
      </c>
      <c r="H1040" s="5">
        <f t="shared" si="84"/>
        <v>5.4089418990772289E-3</v>
      </c>
    </row>
    <row r="1041" spans="2:8">
      <c r="B1041" s="26">
        <v>45293.291666666664</v>
      </c>
      <c r="C1041" s="22">
        <v>184.73500000000001</v>
      </c>
      <c r="D1041" s="2">
        <f t="shared" si="80"/>
        <v>191.61212613501925</v>
      </c>
      <c r="E1041" s="1">
        <f t="shared" si="81"/>
        <v>-6.877126135019239</v>
      </c>
      <c r="F1041" s="1">
        <f t="shared" si="82"/>
        <v>6.877126135019239</v>
      </c>
      <c r="G1041" s="1">
        <f t="shared" si="83"/>
        <v>47.294863876964655</v>
      </c>
      <c r="H1041" s="5">
        <f t="shared" si="84"/>
        <v>3.7226979917282806E-2</v>
      </c>
    </row>
    <row r="1042" spans="2:8">
      <c r="B1042" s="26">
        <v>45294.291666666664</v>
      </c>
      <c r="C1042" s="22">
        <v>183.35169999999999</v>
      </c>
      <c r="D1042" s="2">
        <f t="shared" si="80"/>
        <v>184.8725425227004</v>
      </c>
      <c r="E1042" s="1">
        <f t="shared" si="81"/>
        <v>-1.5208425227004057</v>
      </c>
      <c r="F1042" s="1">
        <f t="shared" si="82"/>
        <v>1.5208425227004057</v>
      </c>
      <c r="G1042" s="1">
        <f t="shared" si="83"/>
        <v>2.3129619788537337</v>
      </c>
      <c r="H1042" s="5">
        <f t="shared" si="84"/>
        <v>8.2946736937830716E-3</v>
      </c>
    </row>
    <row r="1043" spans="2:8">
      <c r="B1043" s="26">
        <v>45295.291666666664</v>
      </c>
      <c r="C1043" s="22">
        <v>181.0232</v>
      </c>
      <c r="D1043" s="2">
        <f t="shared" si="80"/>
        <v>183.382116850454</v>
      </c>
      <c r="E1043" s="1">
        <f t="shared" si="81"/>
        <v>-2.3589168504539941</v>
      </c>
      <c r="F1043" s="1">
        <f t="shared" si="82"/>
        <v>2.3589168504539941</v>
      </c>
      <c r="G1043" s="1">
        <f t="shared" si="83"/>
        <v>5.5644887073557916</v>
      </c>
      <c r="H1043" s="5">
        <f t="shared" si="84"/>
        <v>1.3031019507190206E-2</v>
      </c>
    </row>
    <row r="1044" spans="2:8">
      <c r="B1044" s="26">
        <v>45296.291666666664</v>
      </c>
      <c r="C1044" s="22">
        <v>180.29669999999999</v>
      </c>
      <c r="D1044" s="2">
        <f t="shared" si="80"/>
        <v>181.07037833700909</v>
      </c>
      <c r="E1044" s="1">
        <f t="shared" si="81"/>
        <v>-0.77367833700910182</v>
      </c>
      <c r="F1044" s="1">
        <f t="shared" si="82"/>
        <v>0.77367833700910182</v>
      </c>
      <c r="G1044" s="1">
        <f t="shared" si="83"/>
        <v>0.59857816915716933</v>
      </c>
      <c r="H1044" s="5">
        <f t="shared" si="84"/>
        <v>4.2911397546882548E-3</v>
      </c>
    </row>
    <row r="1045" spans="2:8">
      <c r="B1045" s="26">
        <v>45299.291666666664</v>
      </c>
      <c r="C1045" s="22">
        <v>184.65539999999999</v>
      </c>
      <c r="D1045" s="2">
        <f t="shared" si="80"/>
        <v>180.31217356674017</v>
      </c>
      <c r="E1045" s="1">
        <f t="shared" si="81"/>
        <v>4.3432264332598152</v>
      </c>
      <c r="F1045" s="1">
        <f t="shared" si="82"/>
        <v>4.3432264332598152</v>
      </c>
      <c r="G1045" s="1">
        <f t="shared" si="83"/>
        <v>18.863615850566777</v>
      </c>
      <c r="H1045" s="5">
        <f t="shared" si="84"/>
        <v>2.352071173255597E-2</v>
      </c>
    </row>
    <row r="1046" spans="2:8">
      <c r="B1046" s="26">
        <v>45300.291666666664</v>
      </c>
      <c r="C1046" s="22">
        <v>184.23740000000001</v>
      </c>
      <c r="D1046" s="2">
        <f t="shared" si="80"/>
        <v>184.5685354713348</v>
      </c>
      <c r="E1046" s="1">
        <f t="shared" si="81"/>
        <v>-0.3311354713347896</v>
      </c>
      <c r="F1046" s="1">
        <f t="shared" si="82"/>
        <v>0.3311354713347896</v>
      </c>
      <c r="G1046" s="1">
        <f t="shared" si="83"/>
        <v>0.10965070037611327</v>
      </c>
      <c r="H1046" s="5">
        <f t="shared" si="84"/>
        <v>1.797330353852093E-3</v>
      </c>
    </row>
    <row r="1047" spans="2:8">
      <c r="B1047" s="26">
        <v>45301.291666666664</v>
      </c>
      <c r="C1047" s="22">
        <v>185.28229999999999</v>
      </c>
      <c r="D1047" s="2">
        <f t="shared" si="80"/>
        <v>184.2440227094267</v>
      </c>
      <c r="E1047" s="1">
        <f t="shared" si="81"/>
        <v>1.0382772905732907</v>
      </c>
      <c r="F1047" s="1">
        <f t="shared" si="82"/>
        <v>1.0382772905732907</v>
      </c>
      <c r="G1047" s="1">
        <f t="shared" si="83"/>
        <v>1.0780197321202134</v>
      </c>
      <c r="H1047" s="5">
        <f t="shared" si="84"/>
        <v>5.6037586459866413E-3</v>
      </c>
    </row>
    <row r="1048" spans="2:8">
      <c r="B1048" s="26">
        <v>45302.291666666664</v>
      </c>
      <c r="C1048" s="22">
        <v>184.68520000000001</v>
      </c>
      <c r="D1048" s="2">
        <f t="shared" si="80"/>
        <v>185.26153445418853</v>
      </c>
      <c r="E1048" s="1">
        <f t="shared" si="81"/>
        <v>-0.57633445418852602</v>
      </c>
      <c r="F1048" s="1">
        <f t="shared" si="82"/>
        <v>0.57633445418852602</v>
      </c>
      <c r="G1048" s="1">
        <f t="shared" si="83"/>
        <v>0.3321614030847862</v>
      </c>
      <c r="H1048" s="5">
        <f t="shared" si="84"/>
        <v>3.1206315080392257E-3</v>
      </c>
    </row>
    <row r="1049" spans="2:8">
      <c r="B1049" s="26">
        <v>45303.291666666664</v>
      </c>
      <c r="C1049" s="22">
        <v>185.0136</v>
      </c>
      <c r="D1049" s="2">
        <f t="shared" si="80"/>
        <v>184.69672668908379</v>
      </c>
      <c r="E1049" s="1">
        <f t="shared" si="81"/>
        <v>0.31687331091620763</v>
      </c>
      <c r="F1049" s="1">
        <f t="shared" si="82"/>
        <v>0.31687331091620763</v>
      </c>
      <c r="G1049" s="1">
        <f t="shared" si="83"/>
        <v>0.1004086951709996</v>
      </c>
      <c r="H1049" s="5">
        <f t="shared" si="84"/>
        <v>1.7127028008546812E-3</v>
      </c>
    </row>
    <row r="1050" spans="2:8">
      <c r="B1050" s="26">
        <v>45307.291666666664</v>
      </c>
      <c r="C1050" s="22">
        <v>182.73480000000001</v>
      </c>
      <c r="D1050" s="2">
        <f t="shared" si="80"/>
        <v>185.00726253378167</v>
      </c>
      <c r="E1050" s="1">
        <f t="shared" si="81"/>
        <v>-2.2724625337816633</v>
      </c>
      <c r="F1050" s="1">
        <f t="shared" si="82"/>
        <v>2.2724625337816633</v>
      </c>
      <c r="G1050" s="1">
        <f t="shared" si="83"/>
        <v>5.1640859674413768</v>
      </c>
      <c r="H1050" s="5">
        <f t="shared" si="84"/>
        <v>1.2435849842403654E-2</v>
      </c>
    </row>
    <row r="1051" spans="2:8">
      <c r="B1051" s="26">
        <v>45308.291666666664</v>
      </c>
      <c r="C1051" s="22">
        <v>181.7894</v>
      </c>
      <c r="D1051" s="2">
        <f t="shared" si="80"/>
        <v>182.78024925067564</v>
      </c>
      <c r="E1051" s="1">
        <f t="shared" si="81"/>
        <v>-0.99084925067563745</v>
      </c>
      <c r="F1051" s="1">
        <f t="shared" si="82"/>
        <v>0.99084925067563745</v>
      </c>
      <c r="G1051" s="1">
        <f t="shared" si="83"/>
        <v>0.98178223756447225</v>
      </c>
      <c r="H1051" s="5">
        <f t="shared" si="84"/>
        <v>5.4505336982004311E-3</v>
      </c>
    </row>
    <row r="1052" spans="2:8">
      <c r="B1052" s="26">
        <v>45309.291666666664</v>
      </c>
      <c r="C1052" s="22">
        <v>187.71039999999999</v>
      </c>
      <c r="D1052" s="2">
        <f t="shared" si="80"/>
        <v>181.80921698501353</v>
      </c>
      <c r="E1052" s="1">
        <f t="shared" si="81"/>
        <v>5.9011830149864579</v>
      </c>
      <c r="F1052" s="1">
        <f t="shared" si="82"/>
        <v>5.9011830149864579</v>
      </c>
      <c r="G1052" s="1">
        <f t="shared" si="83"/>
        <v>34.82396097636466</v>
      </c>
      <c r="H1052" s="5">
        <f t="shared" si="84"/>
        <v>3.1437698790192009E-2</v>
      </c>
    </row>
    <row r="1053" spans="2:8">
      <c r="B1053" s="26">
        <v>45310.291666666664</v>
      </c>
      <c r="C1053" s="22">
        <v>190.62610000000001</v>
      </c>
      <c r="D1053" s="2">
        <f t="shared" si="80"/>
        <v>187.59237633970025</v>
      </c>
      <c r="E1053" s="1">
        <f t="shared" si="81"/>
        <v>3.0337236602997564</v>
      </c>
      <c r="F1053" s="1">
        <f t="shared" si="82"/>
        <v>3.0337236602997564</v>
      </c>
      <c r="G1053" s="1">
        <f t="shared" si="83"/>
        <v>9.2034792470625515</v>
      </c>
      <c r="H1053" s="5">
        <f t="shared" si="84"/>
        <v>1.5914524088253165E-2</v>
      </c>
    </row>
    <row r="1054" spans="2:8">
      <c r="B1054" s="26">
        <v>45313.291666666664</v>
      </c>
      <c r="C1054" s="22">
        <v>192.94470000000001</v>
      </c>
      <c r="D1054" s="2">
        <f t="shared" si="80"/>
        <v>190.565425526794</v>
      </c>
      <c r="E1054" s="1">
        <f t="shared" si="81"/>
        <v>2.37927447320601</v>
      </c>
      <c r="F1054" s="1">
        <f t="shared" si="82"/>
        <v>2.37927447320601</v>
      </c>
      <c r="G1054" s="1">
        <f t="shared" si="83"/>
        <v>5.6609470188497362</v>
      </c>
      <c r="H1054" s="5">
        <f t="shared" si="84"/>
        <v>1.233138030329939E-2</v>
      </c>
    </row>
    <row r="1055" spans="2:8">
      <c r="B1055" s="26">
        <v>45314.291666666664</v>
      </c>
      <c r="C1055" s="22">
        <v>194.2285</v>
      </c>
      <c r="D1055" s="2">
        <f t="shared" si="80"/>
        <v>192.89711451053591</v>
      </c>
      <c r="E1055" s="1">
        <f t="shared" si="81"/>
        <v>1.3313854894640826</v>
      </c>
      <c r="F1055" s="1">
        <f t="shared" si="82"/>
        <v>1.3313854894640826</v>
      </c>
      <c r="G1055" s="1">
        <f t="shared" si="83"/>
        <v>1.7725873215555148</v>
      </c>
      <c r="H1055" s="5">
        <f t="shared" si="84"/>
        <v>6.8547380506160669E-3</v>
      </c>
    </row>
    <row r="1056" spans="2:8">
      <c r="B1056" s="26">
        <v>45315.291666666664</v>
      </c>
      <c r="C1056" s="22">
        <v>193.55179999999999</v>
      </c>
      <c r="D1056" s="2">
        <f t="shared" si="80"/>
        <v>194.20187229021073</v>
      </c>
      <c r="E1056" s="1">
        <f t="shared" si="81"/>
        <v>-0.65007229021074409</v>
      </c>
      <c r="F1056" s="1">
        <f t="shared" si="82"/>
        <v>0.65007229021074409</v>
      </c>
      <c r="G1056" s="1">
        <f t="shared" si="83"/>
        <v>0.42259398249984187</v>
      </c>
      <c r="H1056" s="5">
        <f t="shared" si="84"/>
        <v>3.3586476086026797E-3</v>
      </c>
    </row>
    <row r="1057" spans="2:8">
      <c r="B1057" s="26">
        <v>45316.291666666664</v>
      </c>
      <c r="C1057" s="22">
        <v>193.2234</v>
      </c>
      <c r="D1057" s="2">
        <f t="shared" si="80"/>
        <v>193.56480144580419</v>
      </c>
      <c r="E1057" s="1">
        <f t="shared" si="81"/>
        <v>-0.34140144580419474</v>
      </c>
      <c r="F1057" s="1">
        <f t="shared" si="82"/>
        <v>0.34140144580419474</v>
      </c>
      <c r="G1057" s="1">
        <f t="shared" si="83"/>
        <v>0.11655494719719452</v>
      </c>
      <c r="H1057" s="5">
        <f t="shared" si="84"/>
        <v>1.766874228505423E-3</v>
      </c>
    </row>
    <row r="1058" spans="2:8">
      <c r="B1058" s="26">
        <v>45317.291666666664</v>
      </c>
      <c r="C1058" s="22">
        <v>191.4819</v>
      </c>
      <c r="D1058" s="2">
        <f t="shared" si="80"/>
        <v>193.23022802891606</v>
      </c>
      <c r="E1058" s="1">
        <f t="shared" si="81"/>
        <v>-1.7483280289160632</v>
      </c>
      <c r="F1058" s="1">
        <f t="shared" si="82"/>
        <v>1.7483280289160632</v>
      </c>
      <c r="G1058" s="1">
        <f t="shared" si="83"/>
        <v>3.0566508966935269</v>
      </c>
      <c r="H1058" s="5">
        <f t="shared" si="84"/>
        <v>9.1305132700065291E-3</v>
      </c>
    </row>
    <row r="1059" spans="2:8">
      <c r="B1059" s="26">
        <v>45320.291666666664</v>
      </c>
      <c r="C1059" s="22">
        <v>190.7953</v>
      </c>
      <c r="D1059" s="2">
        <f t="shared" si="80"/>
        <v>191.51686656057831</v>
      </c>
      <c r="E1059" s="1">
        <f t="shared" si="81"/>
        <v>-0.72156656057831015</v>
      </c>
      <c r="F1059" s="1">
        <f t="shared" si="82"/>
        <v>0.72156656057831015</v>
      </c>
      <c r="G1059" s="1">
        <f t="shared" si="83"/>
        <v>0.52065830134481217</v>
      </c>
      <c r="H1059" s="5">
        <f t="shared" si="84"/>
        <v>3.7818885506000943E-3</v>
      </c>
    </row>
    <row r="1060" spans="2:8">
      <c r="B1060" s="26">
        <v>45321.291666666664</v>
      </c>
      <c r="C1060" s="22">
        <v>187.1233</v>
      </c>
      <c r="D1060" s="2">
        <f t="shared" si="80"/>
        <v>190.80973133121157</v>
      </c>
      <c r="E1060" s="1">
        <f t="shared" si="81"/>
        <v>-3.6864313312115655</v>
      </c>
      <c r="F1060" s="1">
        <f t="shared" si="82"/>
        <v>3.6864313312115655</v>
      </c>
      <c r="G1060" s="1">
        <f t="shared" si="83"/>
        <v>13.589775959738276</v>
      </c>
      <c r="H1060" s="5">
        <f t="shared" si="84"/>
        <v>1.9700546811709529E-2</v>
      </c>
    </row>
    <row r="1061" spans="2:8">
      <c r="B1061" s="26">
        <v>45322.291666666664</v>
      </c>
      <c r="C1061" s="22">
        <v>183.501</v>
      </c>
      <c r="D1061" s="2">
        <f t="shared" si="80"/>
        <v>187.19702862662422</v>
      </c>
      <c r="E1061" s="1">
        <f t="shared" si="81"/>
        <v>-3.6960286266242122</v>
      </c>
      <c r="F1061" s="1">
        <f t="shared" si="82"/>
        <v>3.6960286266242122</v>
      </c>
      <c r="G1061" s="1">
        <f t="shared" si="83"/>
        <v>13.66062760882566</v>
      </c>
      <c r="H1061" s="5">
        <f t="shared" si="84"/>
        <v>2.0141735612471932E-2</v>
      </c>
    </row>
    <row r="1062" spans="2:8">
      <c r="B1062" s="26">
        <v>45323.291666666664</v>
      </c>
      <c r="C1062" s="22">
        <v>185.94909999999999</v>
      </c>
      <c r="D1062" s="2">
        <f t="shared" si="80"/>
        <v>183.57492057253251</v>
      </c>
      <c r="E1062" s="1">
        <f t="shared" si="81"/>
        <v>2.3741794274674817</v>
      </c>
      <c r="F1062" s="1">
        <f t="shared" si="82"/>
        <v>2.3741794274674817</v>
      </c>
      <c r="G1062" s="1">
        <f t="shared" si="83"/>
        <v>5.6367279538098192</v>
      </c>
      <c r="H1062" s="5">
        <f t="shared" si="84"/>
        <v>1.2767899535235621E-2</v>
      </c>
    </row>
    <row r="1063" spans="2:8">
      <c r="B1063" s="26">
        <v>45324.291666666664</v>
      </c>
      <c r="C1063" s="22">
        <v>184.94399999999999</v>
      </c>
      <c r="D1063" s="2">
        <f t="shared" si="80"/>
        <v>185.90161641145062</v>
      </c>
      <c r="E1063" s="1">
        <f t="shared" si="81"/>
        <v>-0.95761641145062981</v>
      </c>
      <c r="F1063" s="1">
        <f t="shared" si="82"/>
        <v>0.95761641145062981</v>
      </c>
      <c r="G1063" s="1">
        <f t="shared" si="83"/>
        <v>0.91702919147958195</v>
      </c>
      <c r="H1063" s="5">
        <f t="shared" si="84"/>
        <v>5.1778722826943827E-3</v>
      </c>
    </row>
    <row r="1064" spans="2:8">
      <c r="B1064" s="26">
        <v>45327.291666666664</v>
      </c>
      <c r="C1064" s="22">
        <v>186.76499999999999</v>
      </c>
      <c r="D1064" s="2">
        <f t="shared" si="80"/>
        <v>184.963152328229</v>
      </c>
      <c r="E1064" s="1">
        <f t="shared" si="81"/>
        <v>1.8018476717709859</v>
      </c>
      <c r="F1064" s="1">
        <f t="shared" si="82"/>
        <v>1.8018476717709859</v>
      </c>
      <c r="G1064" s="1">
        <f t="shared" si="83"/>
        <v>3.2466550322665224</v>
      </c>
      <c r="H1064" s="5">
        <f t="shared" si="84"/>
        <v>9.6476731281074403E-3</v>
      </c>
    </row>
    <row r="1065" spans="2:8">
      <c r="B1065" s="26">
        <v>45328.291666666664</v>
      </c>
      <c r="C1065" s="22">
        <v>188.37719999999999</v>
      </c>
      <c r="D1065" s="2">
        <f t="shared" si="80"/>
        <v>186.72896304656459</v>
      </c>
      <c r="E1065" s="1">
        <f t="shared" si="81"/>
        <v>1.6482369534354007</v>
      </c>
      <c r="F1065" s="1">
        <f t="shared" si="82"/>
        <v>1.6482369534354007</v>
      </c>
      <c r="G1065" s="1">
        <f t="shared" si="83"/>
        <v>2.7166850546700112</v>
      </c>
      <c r="H1065" s="5">
        <f t="shared" si="84"/>
        <v>8.7496626631853574E-3</v>
      </c>
    </row>
    <row r="1066" spans="2:8">
      <c r="B1066" s="26">
        <v>45329.291666666664</v>
      </c>
      <c r="C1066" s="22">
        <v>188.48660000000001</v>
      </c>
      <c r="D1066" s="2">
        <f t="shared" si="80"/>
        <v>188.34423526093127</v>
      </c>
      <c r="E1066" s="1">
        <f t="shared" si="81"/>
        <v>0.14236473906873925</v>
      </c>
      <c r="F1066" s="1">
        <f t="shared" si="82"/>
        <v>0.14236473906873925</v>
      </c>
      <c r="G1066" s="1">
        <f t="shared" si="83"/>
        <v>2.0267718930110212E-2</v>
      </c>
      <c r="H1066" s="5">
        <f t="shared" si="84"/>
        <v>7.5530429785851752E-4</v>
      </c>
    </row>
    <row r="1067" spans="2:8">
      <c r="B1067" s="26">
        <v>45330.291666666664</v>
      </c>
      <c r="C1067" s="22">
        <v>187.40190000000001</v>
      </c>
      <c r="D1067" s="2">
        <f t="shared" si="80"/>
        <v>188.48375270521862</v>
      </c>
      <c r="E1067" s="1">
        <f t="shared" si="81"/>
        <v>-1.0818527052186084</v>
      </c>
      <c r="F1067" s="1">
        <f t="shared" si="82"/>
        <v>1.0818527052186084</v>
      </c>
      <c r="G1067" s="1">
        <f t="shared" si="83"/>
        <v>1.1704052757888213</v>
      </c>
      <c r="H1067" s="5">
        <f t="shared" si="84"/>
        <v>5.7729014765517768E-3</v>
      </c>
    </row>
    <row r="1068" spans="2:8">
      <c r="B1068" s="26">
        <v>45331.291666666664</v>
      </c>
      <c r="C1068" s="22">
        <v>188.16909999999999</v>
      </c>
      <c r="D1068" s="2">
        <f t="shared" si="80"/>
        <v>187.42353705410437</v>
      </c>
      <c r="E1068" s="1">
        <f t="shared" si="81"/>
        <v>0.74556294589561389</v>
      </c>
      <c r="F1068" s="1">
        <f t="shared" si="82"/>
        <v>0.74556294589561389</v>
      </c>
      <c r="G1068" s="1">
        <f t="shared" si="83"/>
        <v>0.55586410629254612</v>
      </c>
      <c r="H1068" s="5">
        <f t="shared" si="84"/>
        <v>3.9621964812268009E-3</v>
      </c>
    </row>
    <row r="1069" spans="2:8">
      <c r="B1069" s="26">
        <v>45334.291666666664</v>
      </c>
      <c r="C1069" s="22">
        <v>186.4753</v>
      </c>
      <c r="D1069" s="2">
        <f t="shared" si="80"/>
        <v>188.15418874108207</v>
      </c>
      <c r="E1069" s="1">
        <f t="shared" si="81"/>
        <v>-1.6788887410820621</v>
      </c>
      <c r="F1069" s="1">
        <f t="shared" si="82"/>
        <v>1.6788887410820621</v>
      </c>
      <c r="G1069" s="1">
        <f t="shared" si="83"/>
        <v>2.8186674049321114</v>
      </c>
      <c r="H1069" s="5">
        <f t="shared" si="84"/>
        <v>9.0032767936668399E-3</v>
      </c>
    </row>
    <row r="1070" spans="2:8">
      <c r="B1070" s="26">
        <v>45335.291666666664</v>
      </c>
      <c r="C1070" s="22">
        <v>184.37289999999999</v>
      </c>
      <c r="D1070" s="2">
        <f t="shared" si="80"/>
        <v>186.50887777482163</v>
      </c>
      <c r="E1070" s="1">
        <f t="shared" si="81"/>
        <v>-2.1359777748216402</v>
      </c>
      <c r="F1070" s="1">
        <f t="shared" si="82"/>
        <v>2.1359777748216402</v>
      </c>
      <c r="G1070" s="1">
        <f t="shared" si="83"/>
        <v>4.5624010545320051</v>
      </c>
      <c r="H1070" s="5">
        <f t="shared" si="84"/>
        <v>1.1585096154704082E-2</v>
      </c>
    </row>
    <row r="1071" spans="2:8">
      <c r="B1071" s="26">
        <v>45336.291666666664</v>
      </c>
      <c r="C1071" s="22">
        <v>183.48609999999999</v>
      </c>
      <c r="D1071" s="2">
        <f t="shared" si="80"/>
        <v>184.41561955549642</v>
      </c>
      <c r="E1071" s="1">
        <f t="shared" si="81"/>
        <v>-0.92951955549642662</v>
      </c>
      <c r="F1071" s="1">
        <f t="shared" si="82"/>
        <v>0.92951955549642662</v>
      </c>
      <c r="G1071" s="1">
        <f t="shared" si="83"/>
        <v>0.86400660405027452</v>
      </c>
      <c r="H1071" s="5">
        <f t="shared" si="84"/>
        <v>5.0658854021990041E-3</v>
      </c>
    </row>
    <row r="1072" spans="2:8">
      <c r="B1072" s="26">
        <v>45337.291666666664</v>
      </c>
      <c r="C1072" s="22">
        <v>183.19710000000001</v>
      </c>
      <c r="D1072" s="2">
        <f t="shared" si="80"/>
        <v>183.50469039110993</v>
      </c>
      <c r="E1072" s="1">
        <f t="shared" si="81"/>
        <v>-0.30759039110992603</v>
      </c>
      <c r="F1072" s="1">
        <f t="shared" si="82"/>
        <v>0.30759039110992603</v>
      </c>
      <c r="G1072" s="1">
        <f t="shared" si="83"/>
        <v>9.4611848703157267E-2</v>
      </c>
      <c r="H1072" s="5">
        <f t="shared" si="84"/>
        <v>1.6790134293060645E-3</v>
      </c>
    </row>
    <row r="1073" spans="2:8">
      <c r="B1073" s="26">
        <v>45338.291666666664</v>
      </c>
      <c r="C1073" s="22">
        <v>181.65270000000001</v>
      </c>
      <c r="D1073" s="2">
        <f t="shared" si="80"/>
        <v>183.20325180782223</v>
      </c>
      <c r="E1073" s="1">
        <f t="shared" si="81"/>
        <v>-1.5505518078222167</v>
      </c>
      <c r="F1073" s="1">
        <f t="shared" si="82"/>
        <v>1.5505518078222167</v>
      </c>
      <c r="G1073" s="1">
        <f t="shared" si="83"/>
        <v>2.4042109087407444</v>
      </c>
      <c r="H1073" s="5">
        <f t="shared" si="84"/>
        <v>8.5358038048551806E-3</v>
      </c>
    </row>
    <row r="1074" spans="2:8">
      <c r="B1074" s="26">
        <v>45342.291666666664</v>
      </c>
      <c r="C1074" s="22">
        <v>180.90539999999999</v>
      </c>
      <c r="D1074" s="2">
        <f t="shared" si="80"/>
        <v>181.68371103615644</v>
      </c>
      <c r="E1074" s="1">
        <f t="shared" si="81"/>
        <v>-0.77831103615645247</v>
      </c>
      <c r="F1074" s="1">
        <f t="shared" si="82"/>
        <v>0.77831103615645247</v>
      </c>
      <c r="G1074" s="1">
        <f t="shared" si="83"/>
        <v>0.60576806900293068</v>
      </c>
      <c r="H1074" s="5">
        <f t="shared" si="84"/>
        <v>4.3023095836633544E-3</v>
      </c>
    </row>
    <row r="1075" spans="2:8">
      <c r="B1075" s="26">
        <v>45343.291666666664</v>
      </c>
      <c r="C1075" s="22">
        <v>181.6627</v>
      </c>
      <c r="D1075" s="2">
        <f t="shared" si="80"/>
        <v>180.9209662207231</v>
      </c>
      <c r="E1075" s="1">
        <f t="shared" si="81"/>
        <v>0.74173377927689899</v>
      </c>
      <c r="F1075" s="1">
        <f t="shared" si="82"/>
        <v>0.74173377927689899</v>
      </c>
      <c r="G1075" s="1">
        <f t="shared" si="83"/>
        <v>0.55016899932039154</v>
      </c>
      <c r="H1075" s="5">
        <f t="shared" si="84"/>
        <v>4.0830273868928462E-3</v>
      </c>
    </row>
    <row r="1076" spans="2:8">
      <c r="B1076" s="26">
        <v>45344.291666666664</v>
      </c>
      <c r="C1076" s="22">
        <v>183.70529999999999</v>
      </c>
      <c r="D1076" s="2">
        <f t="shared" si="80"/>
        <v>181.64786532441448</v>
      </c>
      <c r="E1076" s="1">
        <f t="shared" si="81"/>
        <v>2.0574346755855117</v>
      </c>
      <c r="F1076" s="1">
        <f t="shared" si="82"/>
        <v>2.0574346755855117</v>
      </c>
      <c r="G1076" s="1">
        <f t="shared" si="83"/>
        <v>4.2330374443016598</v>
      </c>
      <c r="H1076" s="5">
        <f t="shared" si="84"/>
        <v>1.1199647890319506E-2</v>
      </c>
    </row>
    <row r="1077" spans="2:8">
      <c r="B1077" s="26">
        <v>45345.291666666664</v>
      </c>
      <c r="C1077" s="22">
        <v>181.86199999999999</v>
      </c>
      <c r="D1077" s="2">
        <f t="shared" si="80"/>
        <v>183.66415130648829</v>
      </c>
      <c r="E1077" s="1">
        <f t="shared" si="81"/>
        <v>-1.8021513064882981</v>
      </c>
      <c r="F1077" s="1">
        <f t="shared" si="82"/>
        <v>1.8021513064882981</v>
      </c>
      <c r="G1077" s="1">
        <f t="shared" si="83"/>
        <v>3.2477493314774799</v>
      </c>
      <c r="H1077" s="5">
        <f t="shared" si="84"/>
        <v>9.9094440096793076E-3</v>
      </c>
    </row>
    <row r="1078" spans="2:8">
      <c r="B1078" s="26">
        <v>45348.291666666664</v>
      </c>
      <c r="C1078" s="22">
        <v>180.5069</v>
      </c>
      <c r="D1078" s="2">
        <f t="shared" si="80"/>
        <v>181.89804302612978</v>
      </c>
      <c r="E1078" s="1">
        <f t="shared" si="81"/>
        <v>-1.3911430261297824</v>
      </c>
      <c r="F1078" s="1">
        <f t="shared" si="82"/>
        <v>1.3911430261297824</v>
      </c>
      <c r="G1078" s="1">
        <f t="shared" si="83"/>
        <v>1.9352789191495283</v>
      </c>
      <c r="H1078" s="5">
        <f t="shared" si="84"/>
        <v>7.7068689680548632E-3</v>
      </c>
    </row>
    <row r="1079" spans="2:8">
      <c r="B1079" s="26">
        <v>45349.291666666664</v>
      </c>
      <c r="C1079" s="22">
        <v>181.9716</v>
      </c>
      <c r="D1079" s="2">
        <f t="shared" si="80"/>
        <v>180.53472286052261</v>
      </c>
      <c r="E1079" s="1">
        <f t="shared" si="81"/>
        <v>1.4368771394773887</v>
      </c>
      <c r="F1079" s="1">
        <f t="shared" si="82"/>
        <v>1.4368771394773887</v>
      </c>
      <c r="G1079" s="1">
        <f t="shared" si="83"/>
        <v>2.0646159139527231</v>
      </c>
      <c r="H1079" s="5">
        <f t="shared" si="84"/>
        <v>7.8961614860636967E-3</v>
      </c>
    </row>
    <row r="1080" spans="2:8">
      <c r="B1080" s="26">
        <v>45350.291666666664</v>
      </c>
      <c r="C1080" s="22">
        <v>180.76589999999999</v>
      </c>
      <c r="D1080" s="2">
        <f t="shared" si="80"/>
        <v>181.94286245721045</v>
      </c>
      <c r="E1080" s="1">
        <f t="shared" si="81"/>
        <v>-1.1769624572104647</v>
      </c>
      <c r="F1080" s="1">
        <f t="shared" si="82"/>
        <v>1.1769624572104647</v>
      </c>
      <c r="G1080" s="1">
        <f t="shared" si="83"/>
        <v>1.3852406256828949</v>
      </c>
      <c r="H1080" s="5">
        <f t="shared" si="84"/>
        <v>6.5109761144688501E-3</v>
      </c>
    </row>
    <row r="1081" spans="2:8">
      <c r="B1081" s="26">
        <v>45351.291666666664</v>
      </c>
      <c r="C1081" s="22">
        <v>180.09829999999999</v>
      </c>
      <c r="D1081" s="2">
        <f t="shared" si="80"/>
        <v>180.78943924914421</v>
      </c>
      <c r="E1081" s="1">
        <f t="shared" si="81"/>
        <v>-0.69113924914421432</v>
      </c>
      <c r="F1081" s="1">
        <f t="shared" si="82"/>
        <v>0.69113924914421432</v>
      </c>
      <c r="G1081" s="1">
        <f t="shared" si="83"/>
        <v>0.47767346170762837</v>
      </c>
      <c r="H1081" s="5">
        <f t="shared" si="84"/>
        <v>3.8375667573997884E-3</v>
      </c>
    </row>
    <row r="1082" spans="2:8">
      <c r="B1082" s="26">
        <v>45352.291666666664</v>
      </c>
      <c r="C1082" s="22">
        <v>179.01230000000001</v>
      </c>
      <c r="D1082" s="2">
        <f t="shared" si="80"/>
        <v>180.11212278498289</v>
      </c>
      <c r="E1082" s="1">
        <f t="shared" si="81"/>
        <v>-1.0998227849828766</v>
      </c>
      <c r="F1082" s="1">
        <f t="shared" si="82"/>
        <v>1.0998227849828766</v>
      </c>
      <c r="G1082" s="1">
        <f t="shared" si="83"/>
        <v>1.2096101583674908</v>
      </c>
      <c r="H1082" s="5">
        <f t="shared" si="84"/>
        <v>6.1438391941943454E-3</v>
      </c>
    </row>
    <row r="1083" spans="2:8">
      <c r="B1083" s="26">
        <v>45355.291666666664</v>
      </c>
      <c r="C1083" s="22">
        <v>174.46870000000001</v>
      </c>
      <c r="D1083" s="2">
        <f t="shared" si="80"/>
        <v>179.03429645569966</v>
      </c>
      <c r="E1083" s="1">
        <f t="shared" si="81"/>
        <v>-4.565596455699648</v>
      </c>
      <c r="F1083" s="1">
        <f t="shared" si="82"/>
        <v>4.565596455699648</v>
      </c>
      <c r="G1083" s="1">
        <f t="shared" si="83"/>
        <v>20.844670996297189</v>
      </c>
      <c r="H1083" s="5">
        <f t="shared" si="84"/>
        <v>2.6168570383682848E-2</v>
      </c>
    </row>
    <row r="1084" spans="2:8">
      <c r="B1084" s="26">
        <v>45356.291666666664</v>
      </c>
      <c r="C1084" s="22">
        <v>169.5067</v>
      </c>
      <c r="D1084" s="2">
        <f t="shared" si="80"/>
        <v>174.56001192911401</v>
      </c>
      <c r="E1084" s="1">
        <f t="shared" si="81"/>
        <v>-5.0533119291140167</v>
      </c>
      <c r="F1084" s="1">
        <f t="shared" si="82"/>
        <v>5.0533119291140167</v>
      </c>
      <c r="G1084" s="1">
        <f t="shared" si="83"/>
        <v>25.535961452926024</v>
      </c>
      <c r="H1084" s="5">
        <f t="shared" si="84"/>
        <v>2.9811871324932977E-2</v>
      </c>
    </row>
    <row r="1085" spans="2:8">
      <c r="B1085" s="26">
        <v>45357.291666666664</v>
      </c>
      <c r="C1085" s="22">
        <v>168.5103</v>
      </c>
      <c r="D1085" s="2">
        <f t="shared" si="80"/>
        <v>169.60776623858229</v>
      </c>
      <c r="E1085" s="1">
        <f t="shared" si="81"/>
        <v>-1.0974662385822853</v>
      </c>
      <c r="F1085" s="1">
        <f t="shared" si="82"/>
        <v>1.0974662385822853</v>
      </c>
      <c r="G1085" s="1">
        <f t="shared" si="83"/>
        <v>1.2044321448279496</v>
      </c>
      <c r="H1085" s="5">
        <f t="shared" si="84"/>
        <v>6.5127546421927043E-3</v>
      </c>
    </row>
    <row r="1086" spans="2:8">
      <c r="B1086" s="26">
        <v>45358.291666666664</v>
      </c>
      <c r="C1086" s="22">
        <v>168.39070000000001</v>
      </c>
      <c r="D1086" s="2">
        <f t="shared" si="80"/>
        <v>168.53224932477164</v>
      </c>
      <c r="E1086" s="1">
        <f t="shared" si="81"/>
        <v>-0.14154932477163129</v>
      </c>
      <c r="F1086" s="1">
        <f t="shared" si="82"/>
        <v>0.14154932477163129</v>
      </c>
      <c r="G1086" s="1">
        <f t="shared" si="83"/>
        <v>2.0036211343304751E-2</v>
      </c>
      <c r="H1086" s="5">
        <f t="shared" si="84"/>
        <v>8.4060060782235174E-4</v>
      </c>
    </row>
    <row r="1087" spans="2:8">
      <c r="B1087" s="26">
        <v>45359.291666666664</v>
      </c>
      <c r="C1087" s="22">
        <v>170.11449999999999</v>
      </c>
      <c r="D1087" s="2">
        <f t="shared" si="80"/>
        <v>168.39353098649545</v>
      </c>
      <c r="E1087" s="1">
        <f t="shared" si="81"/>
        <v>1.7209690135045435</v>
      </c>
      <c r="F1087" s="1">
        <f t="shared" si="82"/>
        <v>1.7209690135045435</v>
      </c>
      <c r="G1087" s="1">
        <f t="shared" si="83"/>
        <v>2.9617343454428013</v>
      </c>
      <c r="H1087" s="5">
        <f t="shared" si="84"/>
        <v>1.0116533355501991E-2</v>
      </c>
    </row>
    <row r="1088" spans="2:8">
      <c r="B1088" s="26">
        <v>45362.291666666664</v>
      </c>
      <c r="C1088" s="22">
        <v>172.12719999999999</v>
      </c>
      <c r="D1088" s="2">
        <f t="shared" si="80"/>
        <v>170.0800806197299</v>
      </c>
      <c r="E1088" s="1">
        <f t="shared" si="81"/>
        <v>2.0471193802700896</v>
      </c>
      <c r="F1088" s="1">
        <f t="shared" si="82"/>
        <v>2.0471193802700896</v>
      </c>
      <c r="G1088" s="1">
        <f t="shared" si="83"/>
        <v>4.1906977570773956</v>
      </c>
      <c r="H1088" s="5">
        <f t="shared" si="84"/>
        <v>1.1893061528161091E-2</v>
      </c>
    </row>
    <row r="1089" spans="2:8">
      <c r="B1089" s="26">
        <v>45363.291666666664</v>
      </c>
      <c r="C1089" s="22">
        <v>172.6054</v>
      </c>
      <c r="D1089" s="2">
        <f t="shared" si="80"/>
        <v>172.0862576123946</v>
      </c>
      <c r="E1089" s="1">
        <f t="shared" si="81"/>
        <v>0.51914238760539888</v>
      </c>
      <c r="F1089" s="1">
        <f t="shared" si="82"/>
        <v>0.51914238760539888</v>
      </c>
      <c r="G1089" s="1">
        <f t="shared" si="83"/>
        <v>0.26950881860863418</v>
      </c>
      <c r="H1089" s="5">
        <f t="shared" si="84"/>
        <v>3.0076833494514011E-3</v>
      </c>
    </row>
    <row r="1090" spans="2:8">
      <c r="B1090" s="26">
        <v>45364.291666666664</v>
      </c>
      <c r="C1090" s="22">
        <v>170.51300000000001</v>
      </c>
      <c r="D1090" s="2">
        <f t="shared" si="80"/>
        <v>172.59501715224789</v>
      </c>
      <c r="E1090" s="1">
        <f t="shared" si="81"/>
        <v>-2.0820171522478859</v>
      </c>
      <c r="F1090" s="1">
        <f t="shared" si="82"/>
        <v>2.0820171522478859</v>
      </c>
      <c r="G1090" s="1">
        <f t="shared" si="83"/>
        <v>4.3347954222543965</v>
      </c>
      <c r="H1090" s="5">
        <f t="shared" si="84"/>
        <v>1.2210313303078861E-2</v>
      </c>
    </row>
    <row r="1091" spans="2:8">
      <c r="B1091" s="26">
        <v>45365.291666666664</v>
      </c>
      <c r="C1091" s="22">
        <v>172.37629999999999</v>
      </c>
      <c r="D1091" s="2">
        <f t="shared" si="80"/>
        <v>170.55464034304498</v>
      </c>
      <c r="E1091" s="1">
        <f t="shared" si="81"/>
        <v>1.8216596569550063</v>
      </c>
      <c r="F1091" s="1">
        <f t="shared" si="82"/>
        <v>1.8216596569550063</v>
      </c>
      <c r="G1091" s="1">
        <f t="shared" si="83"/>
        <v>3.3184439057774311</v>
      </c>
      <c r="H1091" s="5">
        <f t="shared" si="84"/>
        <v>1.0567924111116241E-2</v>
      </c>
    </row>
    <row r="1092" spans="2:8">
      <c r="B1092" s="26">
        <v>45366.291666666664</v>
      </c>
      <c r="C1092" s="22">
        <v>171.99770000000001</v>
      </c>
      <c r="D1092" s="2">
        <f t="shared" ref="D1092:D1155" si="85">alpha*C1091+(1-alpha)*D1091</f>
        <v>172.33986680686087</v>
      </c>
      <c r="E1092" s="1">
        <f t="shared" ref="E1092:E1155" si="86">C1092-D1092</f>
        <v>-0.34216680686085965</v>
      </c>
      <c r="F1092" s="1">
        <f t="shared" ref="F1092:F1155" si="87">ABS(E1092)</f>
        <v>0.34216680686085965</v>
      </c>
      <c r="G1092" s="1">
        <f t="shared" ref="G1092:G1155" si="88">E1092^2</f>
        <v>0.11707812371735683</v>
      </c>
      <c r="H1092" s="5">
        <f t="shared" ref="H1092:H1155" si="89">F1092/C1092</f>
        <v>1.9893685023745062E-3</v>
      </c>
    </row>
    <row r="1093" spans="2:8">
      <c r="B1093" s="26">
        <v>45369.291666666664</v>
      </c>
      <c r="C1093" s="22">
        <v>173.09370000000001</v>
      </c>
      <c r="D1093" s="2">
        <f t="shared" si="85"/>
        <v>172.00454333613723</v>
      </c>
      <c r="E1093" s="1">
        <f t="shared" si="86"/>
        <v>1.0891566638627808</v>
      </c>
      <c r="F1093" s="1">
        <f t="shared" si="87"/>
        <v>1.0891566638627808</v>
      </c>
      <c r="G1093" s="1">
        <f t="shared" si="88"/>
        <v>1.1862622384367023</v>
      </c>
      <c r="H1093" s="5">
        <f t="shared" si="89"/>
        <v>6.2922952358334281E-3</v>
      </c>
    </row>
    <row r="1094" spans="2:8">
      <c r="B1094" s="26">
        <v>45370.291666666664</v>
      </c>
      <c r="C1094" s="22">
        <v>175.4452</v>
      </c>
      <c r="D1094" s="2">
        <f t="shared" si="85"/>
        <v>173.07191686672277</v>
      </c>
      <c r="E1094" s="1">
        <f t="shared" si="86"/>
        <v>2.3732831332772264</v>
      </c>
      <c r="F1094" s="1">
        <f t="shared" si="87"/>
        <v>2.3732831332772264</v>
      </c>
      <c r="G1094" s="1">
        <f t="shared" si="88"/>
        <v>5.6324728306981688</v>
      </c>
      <c r="H1094" s="5">
        <f t="shared" si="89"/>
        <v>1.3527204695695445E-2</v>
      </c>
    </row>
    <row r="1095" spans="2:8">
      <c r="B1095" s="26">
        <v>45371.291666666664</v>
      </c>
      <c r="C1095" s="22">
        <v>178.0258</v>
      </c>
      <c r="D1095" s="2">
        <f t="shared" si="85"/>
        <v>175.39773433733447</v>
      </c>
      <c r="E1095" s="1">
        <f t="shared" si="86"/>
        <v>2.6280656626655343</v>
      </c>
      <c r="F1095" s="1">
        <f t="shared" si="87"/>
        <v>2.6280656626655343</v>
      </c>
      <c r="G1095" s="1">
        <f t="shared" si="88"/>
        <v>6.9067291272816345</v>
      </c>
      <c r="H1095" s="5">
        <f t="shared" si="89"/>
        <v>1.476227413479133E-2</v>
      </c>
    </row>
    <row r="1096" spans="2:8">
      <c r="B1096" s="26">
        <v>45372.291666666664</v>
      </c>
      <c r="C1096" s="22">
        <v>170.75210000000001</v>
      </c>
      <c r="D1096" s="2">
        <f t="shared" si="85"/>
        <v>177.9732386867467</v>
      </c>
      <c r="E1096" s="1">
        <f t="shared" si="86"/>
        <v>-7.2211386867466842</v>
      </c>
      <c r="F1096" s="1">
        <f t="shared" si="87"/>
        <v>7.2211386867466842</v>
      </c>
      <c r="G1096" s="1">
        <f t="shared" si="88"/>
        <v>52.14484393322963</v>
      </c>
      <c r="H1096" s="5">
        <f t="shared" si="89"/>
        <v>4.2290189618439153E-2</v>
      </c>
    </row>
    <row r="1097" spans="2:8">
      <c r="B1097" s="26">
        <v>45373.291666666664</v>
      </c>
      <c r="C1097" s="22">
        <v>171.65889999999999</v>
      </c>
      <c r="D1097" s="2">
        <f t="shared" si="85"/>
        <v>170.89652277373494</v>
      </c>
      <c r="E1097" s="1">
        <f t="shared" si="86"/>
        <v>0.76237722626504478</v>
      </c>
      <c r="F1097" s="1">
        <f t="shared" si="87"/>
        <v>0.76237722626504478</v>
      </c>
      <c r="G1097" s="1">
        <f t="shared" si="88"/>
        <v>0.58121903512758333</v>
      </c>
      <c r="H1097" s="5">
        <f t="shared" si="89"/>
        <v>4.4412333194785991E-3</v>
      </c>
    </row>
    <row r="1098" spans="2:8">
      <c r="B1098" s="26">
        <v>45376.291666666664</v>
      </c>
      <c r="C1098" s="22">
        <v>170.23400000000001</v>
      </c>
      <c r="D1098" s="2">
        <f t="shared" si="85"/>
        <v>171.64365245547469</v>
      </c>
      <c r="E1098" s="1">
        <f t="shared" si="86"/>
        <v>-1.409652455474685</v>
      </c>
      <c r="F1098" s="1">
        <f t="shared" si="87"/>
        <v>1.409652455474685</v>
      </c>
      <c r="G1098" s="1">
        <f t="shared" si="88"/>
        <v>1.9871200452258087</v>
      </c>
      <c r="H1098" s="5">
        <f t="shared" si="89"/>
        <v>8.280675161687354E-3</v>
      </c>
    </row>
    <row r="1099" spans="2:8">
      <c r="B1099" s="26">
        <v>45377.291666666664</v>
      </c>
      <c r="C1099" s="22">
        <v>169.09809999999999</v>
      </c>
      <c r="D1099" s="2">
        <f t="shared" si="85"/>
        <v>170.2621930491095</v>
      </c>
      <c r="E1099" s="1">
        <f t="shared" si="86"/>
        <v>-1.1640930491095105</v>
      </c>
      <c r="F1099" s="1">
        <f t="shared" si="87"/>
        <v>1.1640930491095105</v>
      </c>
      <c r="G1099" s="1">
        <f t="shared" si="88"/>
        <v>1.3551126269850773</v>
      </c>
      <c r="H1099" s="5">
        <f t="shared" si="89"/>
        <v>6.8841284976561565E-3</v>
      </c>
    </row>
    <row r="1100" spans="2:8">
      <c r="B1100" s="26">
        <v>45378.291666666664</v>
      </c>
      <c r="C1100" s="22">
        <v>172.68520000000001</v>
      </c>
      <c r="D1100" s="2">
        <f t="shared" si="85"/>
        <v>169.12138186098215</v>
      </c>
      <c r="E1100" s="1">
        <f t="shared" si="86"/>
        <v>3.5638181390178545</v>
      </c>
      <c r="F1100" s="1">
        <f t="shared" si="87"/>
        <v>3.5638181390178545</v>
      </c>
      <c r="G1100" s="1">
        <f t="shared" si="88"/>
        <v>12.700799727992683</v>
      </c>
      <c r="H1100" s="5">
        <f t="shared" si="89"/>
        <v>2.0637658230223867E-2</v>
      </c>
    </row>
    <row r="1101" spans="2:8">
      <c r="B1101" s="26">
        <v>45379.291666666664</v>
      </c>
      <c r="C1101" s="22">
        <v>170.86170000000001</v>
      </c>
      <c r="D1101" s="2">
        <f t="shared" si="85"/>
        <v>172.61392363721964</v>
      </c>
      <c r="E1101" s="1">
        <f t="shared" si="86"/>
        <v>-1.7522236372196289</v>
      </c>
      <c r="F1101" s="1">
        <f t="shared" si="87"/>
        <v>1.7522236372196289</v>
      </c>
      <c r="G1101" s="1">
        <f t="shared" si="88"/>
        <v>3.0702876748311856</v>
      </c>
      <c r="H1101" s="5">
        <f t="shared" si="89"/>
        <v>1.0255215985909239E-2</v>
      </c>
    </row>
    <row r="1102" spans="2:8">
      <c r="B1102" s="26">
        <v>45383.291666666664</v>
      </c>
      <c r="C1102" s="22">
        <v>169.417</v>
      </c>
      <c r="D1102" s="2">
        <f t="shared" si="85"/>
        <v>170.89674447274439</v>
      </c>
      <c r="E1102" s="1">
        <f t="shared" si="86"/>
        <v>-1.479744472744386</v>
      </c>
      <c r="F1102" s="1">
        <f t="shared" si="87"/>
        <v>1.479744472744386</v>
      </c>
      <c r="G1102" s="1">
        <f t="shared" si="88"/>
        <v>2.189643704617561</v>
      </c>
      <c r="H1102" s="5">
        <f t="shared" si="89"/>
        <v>8.7343328753571713E-3</v>
      </c>
    </row>
    <row r="1103" spans="2:8">
      <c r="B1103" s="26">
        <v>45384.291666666664</v>
      </c>
      <c r="C1103" s="22">
        <v>168.2313</v>
      </c>
      <c r="D1103" s="2">
        <f t="shared" si="85"/>
        <v>169.4465948894549</v>
      </c>
      <c r="E1103" s="1">
        <f t="shared" si="86"/>
        <v>-1.2152948894548956</v>
      </c>
      <c r="F1103" s="1">
        <f t="shared" si="87"/>
        <v>1.2152948894548956</v>
      </c>
      <c r="G1103" s="1">
        <f t="shared" si="88"/>
        <v>1.476941668335187</v>
      </c>
      <c r="H1103" s="5">
        <f t="shared" si="89"/>
        <v>7.2239523171662798E-3</v>
      </c>
    </row>
    <row r="1104" spans="2:8">
      <c r="B1104" s="26">
        <v>45385.291666666664</v>
      </c>
      <c r="C1104" s="22">
        <v>169.0384</v>
      </c>
      <c r="D1104" s="2">
        <f t="shared" si="85"/>
        <v>168.25560589778908</v>
      </c>
      <c r="E1104" s="1">
        <f t="shared" si="86"/>
        <v>0.78279410221091439</v>
      </c>
      <c r="F1104" s="1">
        <f t="shared" si="87"/>
        <v>0.78279410221091439</v>
      </c>
      <c r="G1104" s="1">
        <f t="shared" si="88"/>
        <v>0.61276660645619152</v>
      </c>
      <c r="H1104" s="5">
        <f t="shared" si="89"/>
        <v>4.6308655442249477E-3</v>
      </c>
    </row>
    <row r="1105" spans="2:8">
      <c r="B1105" s="26">
        <v>45386.291666666664</v>
      </c>
      <c r="C1105" s="22">
        <v>168.2114</v>
      </c>
      <c r="D1105" s="2">
        <f t="shared" si="85"/>
        <v>169.0227441179558</v>
      </c>
      <c r="E1105" s="1">
        <f t="shared" si="86"/>
        <v>-0.81134411795579808</v>
      </c>
      <c r="F1105" s="1">
        <f t="shared" si="87"/>
        <v>0.81134411795579808</v>
      </c>
      <c r="G1105" s="1">
        <f t="shared" si="88"/>
        <v>0.65827927774147199</v>
      </c>
      <c r="H1105" s="5">
        <f t="shared" si="89"/>
        <v>4.8233598790319689E-3</v>
      </c>
    </row>
    <row r="1106" spans="2:8">
      <c r="B1106" s="26">
        <v>45387.291666666664</v>
      </c>
      <c r="C1106" s="22">
        <v>168.96860000000001</v>
      </c>
      <c r="D1106" s="2">
        <f t="shared" si="85"/>
        <v>168.22762688235912</v>
      </c>
      <c r="E1106" s="1">
        <f t="shared" si="86"/>
        <v>0.74097311764089113</v>
      </c>
      <c r="F1106" s="1">
        <f t="shared" si="87"/>
        <v>0.74097311764089113</v>
      </c>
      <c r="G1106" s="1">
        <f t="shared" si="88"/>
        <v>0.54904116106646184</v>
      </c>
      <c r="H1106" s="5">
        <f t="shared" si="89"/>
        <v>4.3852710955816117E-3</v>
      </c>
    </row>
    <row r="1107" spans="2:8">
      <c r="B1107" s="26">
        <v>45390.291666666664</v>
      </c>
      <c r="C1107" s="22">
        <v>167.84270000000001</v>
      </c>
      <c r="D1107" s="2">
        <f t="shared" si="85"/>
        <v>168.95378053764722</v>
      </c>
      <c r="E1107" s="1">
        <f t="shared" si="86"/>
        <v>-1.1110805376472115</v>
      </c>
      <c r="F1107" s="1">
        <f t="shared" si="87"/>
        <v>1.1110805376472115</v>
      </c>
      <c r="G1107" s="1">
        <f t="shared" si="88"/>
        <v>1.2344999611384166</v>
      </c>
      <c r="H1107" s="5">
        <f t="shared" si="89"/>
        <v>6.6197727851566466E-3</v>
      </c>
    </row>
    <row r="1108" spans="2:8">
      <c r="B1108" s="26">
        <v>45391.291666666664</v>
      </c>
      <c r="C1108" s="22">
        <v>169.0583</v>
      </c>
      <c r="D1108" s="2">
        <f t="shared" si="85"/>
        <v>167.86492161075296</v>
      </c>
      <c r="E1108" s="1">
        <f t="shared" si="86"/>
        <v>1.1933783892470444</v>
      </c>
      <c r="F1108" s="1">
        <f t="shared" si="87"/>
        <v>1.1933783892470444</v>
      </c>
      <c r="G1108" s="1">
        <f t="shared" si="88"/>
        <v>1.4241519799218703</v>
      </c>
      <c r="H1108" s="5">
        <f t="shared" si="89"/>
        <v>7.0589754495759419E-3</v>
      </c>
    </row>
    <row r="1109" spans="2:8">
      <c r="B1109" s="26">
        <v>45392.291666666664</v>
      </c>
      <c r="C1109" s="22">
        <v>167.17509999999999</v>
      </c>
      <c r="D1109" s="2">
        <f t="shared" si="85"/>
        <v>169.03443243221506</v>
      </c>
      <c r="E1109" s="1">
        <f t="shared" si="86"/>
        <v>-1.8593324322150693</v>
      </c>
      <c r="F1109" s="1">
        <f t="shared" si="87"/>
        <v>1.8593324322150693</v>
      </c>
      <c r="G1109" s="1">
        <f t="shared" si="88"/>
        <v>3.4571170934868052</v>
      </c>
      <c r="H1109" s="5">
        <f t="shared" si="89"/>
        <v>1.1122065619910318E-2</v>
      </c>
    </row>
    <row r="1110" spans="2:8">
      <c r="B1110" s="26">
        <v>45393.291666666664</v>
      </c>
      <c r="C1110" s="22">
        <v>174.40889999999999</v>
      </c>
      <c r="D1110" s="2">
        <f t="shared" si="85"/>
        <v>167.21228664864429</v>
      </c>
      <c r="E1110" s="1">
        <f t="shared" si="86"/>
        <v>7.196613351355694</v>
      </c>
      <c r="F1110" s="1">
        <f t="shared" si="87"/>
        <v>7.196613351355694</v>
      </c>
      <c r="G1110" s="1">
        <f t="shared" si="88"/>
        <v>51.791243728911034</v>
      </c>
      <c r="H1110" s="5">
        <f t="shared" si="89"/>
        <v>4.1262879081031385E-2</v>
      </c>
    </row>
    <row r="1111" spans="2:8">
      <c r="B1111" s="26">
        <v>45394.291666666664</v>
      </c>
      <c r="C1111" s="22">
        <v>175.9135</v>
      </c>
      <c r="D1111" s="2">
        <f t="shared" si="85"/>
        <v>174.26496773297288</v>
      </c>
      <c r="E1111" s="1">
        <f t="shared" si="86"/>
        <v>1.6485322670271216</v>
      </c>
      <c r="F1111" s="1">
        <f t="shared" si="87"/>
        <v>1.6485322670271216</v>
      </c>
      <c r="G1111" s="1">
        <f t="shared" si="88"/>
        <v>2.7176586354295811</v>
      </c>
      <c r="H1111" s="5">
        <f t="shared" si="89"/>
        <v>9.3712663725474266E-3</v>
      </c>
    </row>
    <row r="1112" spans="2:8">
      <c r="B1112" s="26">
        <v>45397.291666666664</v>
      </c>
      <c r="C1112" s="22">
        <v>172.06739999999999</v>
      </c>
      <c r="D1112" s="2">
        <f t="shared" si="85"/>
        <v>175.88052935465947</v>
      </c>
      <c r="E1112" s="1">
        <f t="shared" si="86"/>
        <v>-3.8131293546594804</v>
      </c>
      <c r="F1112" s="1">
        <f t="shared" si="87"/>
        <v>3.8131293546594804</v>
      </c>
      <c r="G1112" s="1">
        <f t="shared" si="88"/>
        <v>14.539955475365826</v>
      </c>
      <c r="H1112" s="5">
        <f t="shared" si="89"/>
        <v>2.2160672821577361E-2</v>
      </c>
    </row>
    <row r="1113" spans="2:8">
      <c r="B1113" s="26">
        <v>45398.291666666664</v>
      </c>
      <c r="C1113" s="22">
        <v>168.76929999999999</v>
      </c>
      <c r="D1113" s="2">
        <f t="shared" si="85"/>
        <v>172.14366258709319</v>
      </c>
      <c r="E1113" s="1">
        <f t="shared" si="86"/>
        <v>-3.3743625870932021</v>
      </c>
      <c r="F1113" s="1">
        <f t="shared" si="87"/>
        <v>3.3743625870932021</v>
      </c>
      <c r="G1113" s="1">
        <f t="shared" si="88"/>
        <v>11.386322869174329</v>
      </c>
      <c r="H1113" s="5">
        <f t="shared" si="89"/>
        <v>1.9993936024461808E-2</v>
      </c>
    </row>
    <row r="1114" spans="2:8">
      <c r="B1114" s="26">
        <v>45399.291666666664</v>
      </c>
      <c r="C1114" s="22">
        <v>167.39429999999999</v>
      </c>
      <c r="D1114" s="2">
        <f t="shared" si="85"/>
        <v>168.83678725174187</v>
      </c>
      <c r="E1114" s="1">
        <f t="shared" si="86"/>
        <v>-1.4424872517418805</v>
      </c>
      <c r="F1114" s="1">
        <f t="shared" si="87"/>
        <v>1.4424872517418805</v>
      </c>
      <c r="G1114" s="1">
        <f t="shared" si="88"/>
        <v>2.0807694714378435</v>
      </c>
      <c r="H1114" s="5">
        <f t="shared" si="89"/>
        <v>8.6173020929737783E-3</v>
      </c>
    </row>
    <row r="1115" spans="2:8">
      <c r="B1115" s="26">
        <v>45400.291666666664</v>
      </c>
      <c r="C1115" s="22">
        <v>166.43770000000001</v>
      </c>
      <c r="D1115" s="2">
        <f t="shared" si="85"/>
        <v>167.42314974503481</v>
      </c>
      <c r="E1115" s="1">
        <f t="shared" si="86"/>
        <v>-0.98544974503479921</v>
      </c>
      <c r="F1115" s="1">
        <f t="shared" si="87"/>
        <v>0.98544974503479921</v>
      </c>
      <c r="G1115" s="1">
        <f t="shared" si="88"/>
        <v>0.97111119998915074</v>
      </c>
      <c r="H1115" s="5">
        <f t="shared" si="89"/>
        <v>5.9208325099109104E-3</v>
      </c>
    </row>
    <row r="1116" spans="2:8">
      <c r="B1116" s="26">
        <v>45401.291666666664</v>
      </c>
      <c r="C1116" s="22">
        <v>164.4051</v>
      </c>
      <c r="D1116" s="2">
        <f t="shared" si="85"/>
        <v>166.4574089949007</v>
      </c>
      <c r="E1116" s="1">
        <f t="shared" si="86"/>
        <v>-2.0523089949006987</v>
      </c>
      <c r="F1116" s="1">
        <f t="shared" si="87"/>
        <v>2.0523089949006987</v>
      </c>
      <c r="G1116" s="1">
        <f t="shared" si="88"/>
        <v>4.2119722105503161</v>
      </c>
      <c r="H1116" s="5">
        <f t="shared" si="89"/>
        <v>1.2483244101920796E-2</v>
      </c>
    </row>
    <row r="1117" spans="2:8">
      <c r="B1117" s="26">
        <v>45404.291666666664</v>
      </c>
      <c r="C1117" s="22">
        <v>165.24209999999999</v>
      </c>
      <c r="D1117" s="2">
        <f t="shared" si="85"/>
        <v>164.44614617989802</v>
      </c>
      <c r="E1117" s="1">
        <f t="shared" si="86"/>
        <v>0.79595382010197113</v>
      </c>
      <c r="F1117" s="1">
        <f t="shared" si="87"/>
        <v>0.79595382010197113</v>
      </c>
      <c r="G1117" s="1">
        <f t="shared" si="88"/>
        <v>0.63354248373492106</v>
      </c>
      <c r="H1117" s="5">
        <f t="shared" si="89"/>
        <v>4.8168948476324811E-3</v>
      </c>
    </row>
    <row r="1118" spans="2:8">
      <c r="B1118" s="26">
        <v>45405.291666666664</v>
      </c>
      <c r="C1118" s="22">
        <v>166.29820000000001</v>
      </c>
      <c r="D1118" s="2">
        <f t="shared" si="85"/>
        <v>165.22618092359795</v>
      </c>
      <c r="E1118" s="1">
        <f t="shared" si="86"/>
        <v>1.0720190764020572</v>
      </c>
      <c r="F1118" s="1">
        <f t="shared" si="87"/>
        <v>1.0720190764020572</v>
      </c>
      <c r="G1118" s="1">
        <f t="shared" si="88"/>
        <v>1.1492249001699197</v>
      </c>
      <c r="H1118" s="5">
        <f t="shared" si="89"/>
        <v>6.4463660845520705E-3</v>
      </c>
    </row>
    <row r="1119" spans="2:8">
      <c r="B1119" s="26">
        <v>45406.291666666664</v>
      </c>
      <c r="C1119" s="22">
        <v>168.41059999999999</v>
      </c>
      <c r="D1119" s="2">
        <f t="shared" si="85"/>
        <v>166.27675961847197</v>
      </c>
      <c r="E1119" s="1">
        <f t="shared" si="86"/>
        <v>2.1338403815280174</v>
      </c>
      <c r="F1119" s="1">
        <f t="shared" si="87"/>
        <v>2.1338403815280174</v>
      </c>
      <c r="G1119" s="1">
        <f t="shared" si="88"/>
        <v>4.5532747738396351</v>
      </c>
      <c r="H1119" s="5">
        <f t="shared" si="89"/>
        <v>1.2670463625971391E-2</v>
      </c>
    </row>
    <row r="1120" spans="2:8">
      <c r="B1120" s="26">
        <v>45407.291666666664</v>
      </c>
      <c r="C1120" s="22">
        <v>169.2775</v>
      </c>
      <c r="D1120" s="2">
        <f t="shared" si="85"/>
        <v>168.36792319236943</v>
      </c>
      <c r="E1120" s="1">
        <f t="shared" si="86"/>
        <v>0.90957680763057169</v>
      </c>
      <c r="F1120" s="1">
        <f t="shared" si="87"/>
        <v>0.90957680763057169</v>
      </c>
      <c r="G1120" s="1">
        <f t="shared" si="88"/>
        <v>0.82732996897942201</v>
      </c>
      <c r="H1120" s="5">
        <f t="shared" si="89"/>
        <v>5.373288284802007E-3</v>
      </c>
    </row>
    <row r="1121" spans="2:8">
      <c r="B1121" s="26">
        <v>45408.291666666664</v>
      </c>
      <c r="C1121" s="22">
        <v>168.68960000000001</v>
      </c>
      <c r="D1121" s="2">
        <f t="shared" si="85"/>
        <v>169.25930846384739</v>
      </c>
      <c r="E1121" s="1">
        <f t="shared" si="86"/>
        <v>-0.56970846384737683</v>
      </c>
      <c r="F1121" s="1">
        <f t="shared" si="87"/>
        <v>0.56970846384737683</v>
      </c>
      <c r="G1121" s="1">
        <f t="shared" si="88"/>
        <v>0.3245677337793379</v>
      </c>
      <c r="H1121" s="5">
        <f t="shared" si="89"/>
        <v>3.3772589646746259E-3</v>
      </c>
    </row>
    <row r="1122" spans="2:8">
      <c r="B1122" s="26">
        <v>45411.291666666664</v>
      </c>
      <c r="C1122" s="22">
        <v>172.87450000000001</v>
      </c>
      <c r="D1122" s="2">
        <f t="shared" si="85"/>
        <v>168.70099416927695</v>
      </c>
      <c r="E1122" s="1">
        <f t="shared" si="86"/>
        <v>4.1735058307230588</v>
      </c>
      <c r="F1122" s="1">
        <f t="shared" si="87"/>
        <v>4.1735058307230588</v>
      </c>
      <c r="G1122" s="1">
        <f t="shared" si="88"/>
        <v>17.41815091907937</v>
      </c>
      <c r="H1122" s="5">
        <f t="shared" si="89"/>
        <v>2.4141824449083343E-2</v>
      </c>
    </row>
    <row r="1123" spans="2:8">
      <c r="B1123" s="26">
        <v>45412.291666666664</v>
      </c>
      <c r="C1123" s="22">
        <v>169.7159</v>
      </c>
      <c r="D1123" s="2">
        <f t="shared" si="85"/>
        <v>172.79102988338553</v>
      </c>
      <c r="E1123" s="1">
        <f t="shared" si="86"/>
        <v>-3.0751298833855287</v>
      </c>
      <c r="F1123" s="1">
        <f t="shared" si="87"/>
        <v>3.0751298833855287</v>
      </c>
      <c r="G1123" s="1">
        <f t="shared" si="88"/>
        <v>9.456423799690695</v>
      </c>
      <c r="H1123" s="5">
        <f t="shared" si="89"/>
        <v>1.8119279828145322E-2</v>
      </c>
    </row>
    <row r="1124" spans="2:8">
      <c r="B1124" s="26">
        <v>45413.291666666664</v>
      </c>
      <c r="C1124" s="22">
        <v>168.68960000000001</v>
      </c>
      <c r="D1124" s="2">
        <f t="shared" si="85"/>
        <v>169.77740259766773</v>
      </c>
      <c r="E1124" s="1">
        <f t="shared" si="86"/>
        <v>-1.0878025976677179</v>
      </c>
      <c r="F1124" s="1">
        <f t="shared" si="87"/>
        <v>1.0878025976677179</v>
      </c>
      <c r="G1124" s="1">
        <f t="shared" si="88"/>
        <v>1.183314491492635</v>
      </c>
      <c r="H1124" s="5">
        <f t="shared" si="89"/>
        <v>6.4485457175055124E-3</v>
      </c>
    </row>
    <row r="1125" spans="2:8">
      <c r="B1125" s="26">
        <v>45414.291666666664</v>
      </c>
      <c r="C1125" s="22">
        <v>172.40620000000001</v>
      </c>
      <c r="D1125" s="2">
        <f t="shared" si="85"/>
        <v>168.71135605195337</v>
      </c>
      <c r="E1125" s="1">
        <f t="shared" si="86"/>
        <v>3.6948439480466391</v>
      </c>
      <c r="F1125" s="1">
        <f t="shared" si="87"/>
        <v>3.6948439480466391</v>
      </c>
      <c r="G1125" s="1">
        <f t="shared" si="88"/>
        <v>13.651871800416876</v>
      </c>
      <c r="H1125" s="5">
        <f t="shared" si="89"/>
        <v>2.1431038721615805E-2</v>
      </c>
    </row>
    <row r="1126" spans="2:8">
      <c r="B1126" s="26">
        <v>45415.291666666664</v>
      </c>
      <c r="C1126" s="22">
        <v>182.71879999999999</v>
      </c>
      <c r="D1126" s="2">
        <f t="shared" si="85"/>
        <v>172.33230312103908</v>
      </c>
      <c r="E1126" s="1">
        <f t="shared" si="86"/>
        <v>10.386496878960912</v>
      </c>
      <c r="F1126" s="1">
        <f t="shared" si="87"/>
        <v>10.386496878960912</v>
      </c>
      <c r="G1126" s="1">
        <f t="shared" si="88"/>
        <v>107.87931741666478</v>
      </c>
      <c r="H1126" s="5">
        <f t="shared" si="89"/>
        <v>5.6844160967349351E-2</v>
      </c>
    </row>
    <row r="1127" spans="2:8">
      <c r="B1127" s="26">
        <v>45418.291666666664</v>
      </c>
      <c r="C1127" s="22">
        <v>181.0549</v>
      </c>
      <c r="D1127" s="2">
        <f t="shared" si="85"/>
        <v>182.51107006242077</v>
      </c>
      <c r="E1127" s="1">
        <f t="shared" si="86"/>
        <v>-1.4561700624207674</v>
      </c>
      <c r="F1127" s="1">
        <f t="shared" si="87"/>
        <v>1.4561700624207674</v>
      </c>
      <c r="G1127" s="1">
        <f t="shared" si="88"/>
        <v>2.1204312506905016</v>
      </c>
      <c r="H1127" s="5">
        <f t="shared" si="89"/>
        <v>8.0426989958336803E-3</v>
      </c>
    </row>
    <row r="1128" spans="2:8">
      <c r="B1128" s="26">
        <v>45419.291666666664</v>
      </c>
      <c r="C1128" s="22">
        <v>181.7424</v>
      </c>
      <c r="D1128" s="2">
        <f t="shared" si="85"/>
        <v>181.08402340124843</v>
      </c>
      <c r="E1128" s="1">
        <f t="shared" si="86"/>
        <v>0.65837659875157328</v>
      </c>
      <c r="F1128" s="1">
        <f t="shared" si="87"/>
        <v>0.65837659875157328</v>
      </c>
      <c r="G1128" s="1">
        <f t="shared" si="88"/>
        <v>0.43345974578369012</v>
      </c>
      <c r="H1128" s="5">
        <f t="shared" si="89"/>
        <v>3.6225811849715491E-3</v>
      </c>
    </row>
    <row r="1129" spans="2:8">
      <c r="B1129" s="26">
        <v>45420.291666666664</v>
      </c>
      <c r="C1129" s="22">
        <v>182.0812</v>
      </c>
      <c r="D1129" s="2">
        <f t="shared" si="85"/>
        <v>181.72923246802497</v>
      </c>
      <c r="E1129" s="1">
        <f t="shared" si="86"/>
        <v>0.35196753197502062</v>
      </c>
      <c r="F1129" s="1">
        <f t="shared" si="87"/>
        <v>0.35196753197502062</v>
      </c>
      <c r="G1129" s="1">
        <f t="shared" si="88"/>
        <v>0.12388114356458717</v>
      </c>
      <c r="H1129" s="5">
        <f t="shared" si="89"/>
        <v>1.9330251117359763E-3</v>
      </c>
    </row>
    <row r="1130" spans="2:8">
      <c r="B1130" s="26">
        <v>45421.291666666664</v>
      </c>
      <c r="C1130" s="22">
        <v>183.90459999999999</v>
      </c>
      <c r="D1130" s="2">
        <f t="shared" si="85"/>
        <v>182.07416064936049</v>
      </c>
      <c r="E1130" s="1">
        <f t="shared" si="86"/>
        <v>1.8304393506394945</v>
      </c>
      <c r="F1130" s="1">
        <f t="shared" si="87"/>
        <v>1.8304393506394945</v>
      </c>
      <c r="G1130" s="1">
        <f t="shared" si="88"/>
        <v>3.3505082163695343</v>
      </c>
      <c r="H1130" s="5">
        <f t="shared" si="89"/>
        <v>9.9532004671960064E-3</v>
      </c>
    </row>
    <row r="1131" spans="2:8">
      <c r="B1131" s="26">
        <v>45422.291666666664</v>
      </c>
      <c r="C1131" s="22">
        <v>182.63740000000001</v>
      </c>
      <c r="D1131" s="2">
        <f t="shared" si="85"/>
        <v>183.86799121298722</v>
      </c>
      <c r="E1131" s="1">
        <f t="shared" si="86"/>
        <v>-1.230591212987207</v>
      </c>
      <c r="F1131" s="1">
        <f t="shared" si="87"/>
        <v>1.230591212987207</v>
      </c>
      <c r="G1131" s="1">
        <f t="shared" si="88"/>
        <v>1.5143547334813254</v>
      </c>
      <c r="H1131" s="5">
        <f t="shared" si="89"/>
        <v>6.7378927480746384E-3</v>
      </c>
    </row>
    <row r="1132" spans="2:8">
      <c r="B1132" s="26">
        <v>45425.291666666664</v>
      </c>
      <c r="C1132" s="22">
        <v>185.86019999999999</v>
      </c>
      <c r="D1132" s="2">
        <f t="shared" si="85"/>
        <v>182.66201182425976</v>
      </c>
      <c r="E1132" s="1">
        <f t="shared" si="86"/>
        <v>3.1981881757402277</v>
      </c>
      <c r="F1132" s="1">
        <f t="shared" si="87"/>
        <v>3.1981881757402277</v>
      </c>
      <c r="G1132" s="1">
        <f t="shared" si="88"/>
        <v>10.228407607444606</v>
      </c>
      <c r="H1132" s="5">
        <f t="shared" si="89"/>
        <v>1.7207493458740643E-2</v>
      </c>
    </row>
    <row r="1133" spans="2:8">
      <c r="B1133" s="26">
        <v>45426.291666666664</v>
      </c>
      <c r="C1133" s="22">
        <v>187.0076</v>
      </c>
      <c r="D1133" s="2">
        <f t="shared" si="85"/>
        <v>185.79623623648519</v>
      </c>
      <c r="E1133" s="1">
        <f t="shared" si="86"/>
        <v>1.2113637635148109</v>
      </c>
      <c r="F1133" s="1">
        <f t="shared" si="87"/>
        <v>1.2113637635148109</v>
      </c>
      <c r="G1133" s="1">
        <f t="shared" si="88"/>
        <v>1.4674021675567668</v>
      </c>
      <c r="H1133" s="5">
        <f t="shared" si="89"/>
        <v>6.4776178268413209E-3</v>
      </c>
    </row>
    <row r="1134" spans="2:8">
      <c r="B1134" s="26">
        <v>45427.291666666664</v>
      </c>
      <c r="C1134" s="22">
        <v>189.29239999999999</v>
      </c>
      <c r="D1134" s="2">
        <f t="shared" si="85"/>
        <v>186.98337272472972</v>
      </c>
      <c r="E1134" s="1">
        <f t="shared" si="86"/>
        <v>2.3090272752702674</v>
      </c>
      <c r="F1134" s="1">
        <f t="shared" si="87"/>
        <v>2.3090272752702674</v>
      </c>
      <c r="G1134" s="1">
        <f t="shared" si="88"/>
        <v>5.3316069579420349</v>
      </c>
      <c r="H1134" s="5">
        <f t="shared" si="89"/>
        <v>1.2198203812040355E-2</v>
      </c>
    </row>
    <row r="1135" spans="2:8">
      <c r="B1135" s="26">
        <v>45428.291666666664</v>
      </c>
      <c r="C1135" s="22">
        <v>189.41210000000001</v>
      </c>
      <c r="D1135" s="2">
        <f t="shared" si="85"/>
        <v>189.24621945449456</v>
      </c>
      <c r="E1135" s="1">
        <f t="shared" si="86"/>
        <v>0.16588054550544484</v>
      </c>
      <c r="F1135" s="1">
        <f t="shared" si="87"/>
        <v>0.16588054550544484</v>
      </c>
      <c r="G1135" s="1">
        <f t="shared" si="88"/>
        <v>2.7516355377183957E-2</v>
      </c>
      <c r="H1135" s="5">
        <f t="shared" si="89"/>
        <v>8.7576530488519394E-4</v>
      </c>
    </row>
    <row r="1136" spans="2:8">
      <c r="B1136" s="26">
        <v>45429.291666666664</v>
      </c>
      <c r="C1136" s="22">
        <v>189.44210000000001</v>
      </c>
      <c r="D1136" s="2">
        <f t="shared" si="85"/>
        <v>189.40878238908991</v>
      </c>
      <c r="E1136" s="1">
        <f t="shared" si="86"/>
        <v>3.3317610910103213E-2</v>
      </c>
      <c r="F1136" s="1">
        <f t="shared" si="87"/>
        <v>3.3317610910103213E-2</v>
      </c>
      <c r="G1136" s="1">
        <f t="shared" si="88"/>
        <v>1.1100631967570285E-3</v>
      </c>
      <c r="H1136" s="5">
        <f t="shared" si="89"/>
        <v>1.7587226339922969E-4</v>
      </c>
    </row>
    <row r="1137" spans="2:8">
      <c r="B1137" s="26">
        <v>45432.291666666664</v>
      </c>
      <c r="C1137" s="22">
        <v>190.60939999999999</v>
      </c>
      <c r="D1137" s="2">
        <f t="shared" si="85"/>
        <v>189.44143364778179</v>
      </c>
      <c r="E1137" s="1">
        <f t="shared" si="86"/>
        <v>1.1679663522182011</v>
      </c>
      <c r="F1137" s="1">
        <f t="shared" si="87"/>
        <v>1.1679663522182011</v>
      </c>
      <c r="G1137" s="1">
        <f t="shared" si="88"/>
        <v>1.3641453999138911</v>
      </c>
      <c r="H1137" s="5">
        <f t="shared" si="89"/>
        <v>6.1275380554065076E-3</v>
      </c>
    </row>
    <row r="1138" spans="2:8">
      <c r="B1138" s="26">
        <v>45433.291666666664</v>
      </c>
      <c r="C1138" s="22">
        <v>191.91650000000001</v>
      </c>
      <c r="D1138" s="2">
        <f t="shared" si="85"/>
        <v>190.58604067295565</v>
      </c>
      <c r="E1138" s="1">
        <f t="shared" si="86"/>
        <v>1.3304593270443661</v>
      </c>
      <c r="F1138" s="1">
        <f t="shared" si="87"/>
        <v>1.3304593270443661</v>
      </c>
      <c r="G1138" s="1">
        <f t="shared" si="88"/>
        <v>1.7701220209193476</v>
      </c>
      <c r="H1138" s="5">
        <f t="shared" si="89"/>
        <v>6.932490572954207E-3</v>
      </c>
    </row>
    <row r="1139" spans="2:8">
      <c r="B1139" s="26">
        <v>45434.291666666664</v>
      </c>
      <c r="C1139" s="22">
        <v>190.46969999999999</v>
      </c>
      <c r="D1139" s="2">
        <f t="shared" si="85"/>
        <v>191.88989081345912</v>
      </c>
      <c r="E1139" s="1">
        <f t="shared" si="86"/>
        <v>-1.4201908134591292</v>
      </c>
      <c r="F1139" s="1">
        <f t="shared" si="87"/>
        <v>1.4201908134591292</v>
      </c>
      <c r="G1139" s="1">
        <f t="shared" si="88"/>
        <v>2.0169419466337031</v>
      </c>
      <c r="H1139" s="5">
        <f t="shared" si="89"/>
        <v>7.4562558425782651E-3</v>
      </c>
    </row>
    <row r="1140" spans="2:8">
      <c r="B1140" s="26">
        <v>45435.291666666664</v>
      </c>
      <c r="C1140" s="22">
        <v>186.4588</v>
      </c>
      <c r="D1140" s="2">
        <f t="shared" si="85"/>
        <v>190.49810381626918</v>
      </c>
      <c r="E1140" s="1">
        <f t="shared" si="86"/>
        <v>-4.0393038162691823</v>
      </c>
      <c r="F1140" s="1">
        <f t="shared" si="87"/>
        <v>4.0393038162691823</v>
      </c>
      <c r="G1140" s="1">
        <f t="shared" si="88"/>
        <v>16.315975320126782</v>
      </c>
      <c r="H1140" s="5">
        <f t="shared" si="89"/>
        <v>2.1663251164703315E-2</v>
      </c>
    </row>
    <row r="1141" spans="2:8">
      <c r="B1141" s="26">
        <v>45436.291666666664</v>
      </c>
      <c r="C1141" s="22">
        <v>189.55179999999999</v>
      </c>
      <c r="D1141" s="2">
        <f t="shared" si="85"/>
        <v>186.53958607632538</v>
      </c>
      <c r="E1141" s="1">
        <f t="shared" si="86"/>
        <v>3.0122139236746079</v>
      </c>
      <c r="F1141" s="1">
        <f t="shared" si="87"/>
        <v>3.0122139236746079</v>
      </c>
      <c r="G1141" s="1">
        <f t="shared" si="88"/>
        <v>9.0734327219791773</v>
      </c>
      <c r="H1141" s="5">
        <f t="shared" si="89"/>
        <v>1.5891244101478373E-2</v>
      </c>
    </row>
    <row r="1142" spans="2:8">
      <c r="B1142" s="26">
        <v>45440.291666666664</v>
      </c>
      <c r="C1142" s="22">
        <v>189.56180000000001</v>
      </c>
      <c r="D1142" s="2">
        <f t="shared" si="85"/>
        <v>189.49155572152651</v>
      </c>
      <c r="E1142" s="1">
        <f t="shared" si="86"/>
        <v>7.0244278473495569E-2</v>
      </c>
      <c r="F1142" s="1">
        <f t="shared" si="87"/>
        <v>7.0244278473495569E-2</v>
      </c>
      <c r="G1142" s="1">
        <f t="shared" si="88"/>
        <v>4.9342586582619931E-3</v>
      </c>
      <c r="H1142" s="5">
        <f t="shared" si="89"/>
        <v>3.7056136032415587E-4</v>
      </c>
    </row>
    <row r="1143" spans="2:8">
      <c r="B1143" s="26">
        <v>45441.291666666664</v>
      </c>
      <c r="C1143" s="22">
        <v>189.86109999999999</v>
      </c>
      <c r="D1143" s="2">
        <f t="shared" si="85"/>
        <v>189.56039511443055</v>
      </c>
      <c r="E1143" s="1">
        <f t="shared" si="86"/>
        <v>0.30070488556944497</v>
      </c>
      <c r="F1143" s="1">
        <f t="shared" si="87"/>
        <v>0.30070488556944497</v>
      </c>
      <c r="G1143" s="1">
        <f t="shared" si="88"/>
        <v>9.0423428205332987E-2</v>
      </c>
      <c r="H1143" s="5">
        <f t="shared" si="89"/>
        <v>1.5838151447002307E-3</v>
      </c>
    </row>
    <row r="1144" spans="2:8">
      <c r="B1144" s="26">
        <v>45442.291666666664</v>
      </c>
      <c r="C1144" s="22">
        <v>190.85890000000001</v>
      </c>
      <c r="D1144" s="2">
        <f t="shared" si="85"/>
        <v>189.85508590228861</v>
      </c>
      <c r="E1144" s="1">
        <f t="shared" si="86"/>
        <v>1.0038140977113983</v>
      </c>
      <c r="F1144" s="1">
        <f t="shared" si="87"/>
        <v>1.0038140977113983</v>
      </c>
      <c r="G1144" s="1">
        <f t="shared" si="88"/>
        <v>1.0076427427641488</v>
      </c>
      <c r="H1144" s="5">
        <f t="shared" si="89"/>
        <v>5.2594565813352074E-3</v>
      </c>
    </row>
    <row r="1145" spans="2:8">
      <c r="B1145" s="26">
        <v>45443.291666666664</v>
      </c>
      <c r="C1145" s="22">
        <v>191.8167</v>
      </c>
      <c r="D1145" s="2">
        <f t="shared" si="85"/>
        <v>190.83882371804577</v>
      </c>
      <c r="E1145" s="1">
        <f t="shared" si="86"/>
        <v>0.97787628195422371</v>
      </c>
      <c r="F1145" s="1">
        <f t="shared" si="87"/>
        <v>0.97787628195422371</v>
      </c>
      <c r="G1145" s="1">
        <f t="shared" si="88"/>
        <v>0.95624202280861648</v>
      </c>
      <c r="H1145" s="5">
        <f t="shared" si="89"/>
        <v>5.0979726059004445E-3</v>
      </c>
    </row>
    <row r="1146" spans="2:8">
      <c r="B1146" s="26">
        <v>45446.291666666664</v>
      </c>
      <c r="C1146" s="22">
        <v>193.59270000000001</v>
      </c>
      <c r="D1146" s="2">
        <f t="shared" si="85"/>
        <v>191.79714247436092</v>
      </c>
      <c r="E1146" s="1">
        <f t="shared" si="86"/>
        <v>1.795557525639083</v>
      </c>
      <c r="F1146" s="1">
        <f t="shared" si="87"/>
        <v>1.795557525639083</v>
      </c>
      <c r="G1146" s="1">
        <f t="shared" si="88"/>
        <v>3.2240268278791464</v>
      </c>
      <c r="H1146" s="5">
        <f t="shared" si="89"/>
        <v>9.2749237220157727E-3</v>
      </c>
    </row>
    <row r="1147" spans="2:8">
      <c r="B1147" s="26">
        <v>45447.291666666664</v>
      </c>
      <c r="C1147" s="22">
        <v>193.91200000000001</v>
      </c>
      <c r="D1147" s="2">
        <f t="shared" si="85"/>
        <v>193.55678884948722</v>
      </c>
      <c r="E1147" s="1">
        <f t="shared" si="86"/>
        <v>0.35521115051278684</v>
      </c>
      <c r="F1147" s="1">
        <f t="shared" si="87"/>
        <v>0.35521115051278684</v>
      </c>
      <c r="G1147" s="1">
        <f t="shared" si="88"/>
        <v>0.1261749614486177</v>
      </c>
      <c r="H1147" s="5">
        <f t="shared" si="89"/>
        <v>1.8318162388752982E-3</v>
      </c>
    </row>
    <row r="1148" spans="2:8">
      <c r="B1148" s="26">
        <v>45448.291666666664</v>
      </c>
      <c r="C1148" s="22">
        <v>195.42850000000001</v>
      </c>
      <c r="D1148" s="2">
        <f t="shared" si="85"/>
        <v>193.90489577698975</v>
      </c>
      <c r="E1148" s="1">
        <f t="shared" si="86"/>
        <v>1.5236042230102669</v>
      </c>
      <c r="F1148" s="1">
        <f t="shared" si="87"/>
        <v>1.5236042230102669</v>
      </c>
      <c r="G1148" s="1">
        <f t="shared" si="88"/>
        <v>2.3213698283747188</v>
      </c>
      <c r="H1148" s="5">
        <f t="shared" si="89"/>
        <v>7.7962232888768362E-3</v>
      </c>
    </row>
    <row r="1149" spans="2:8">
      <c r="B1149" s="26">
        <v>45449.291666666664</v>
      </c>
      <c r="C1149" s="22">
        <v>194.04169999999999</v>
      </c>
      <c r="D1149" s="2">
        <f t="shared" si="85"/>
        <v>195.39802791553981</v>
      </c>
      <c r="E1149" s="1">
        <f t="shared" si="86"/>
        <v>-1.356327915539822</v>
      </c>
      <c r="F1149" s="1">
        <f t="shared" si="87"/>
        <v>1.356327915539822</v>
      </c>
      <c r="G1149" s="1">
        <f t="shared" si="88"/>
        <v>1.8396254144725985</v>
      </c>
      <c r="H1149" s="5">
        <f t="shared" si="89"/>
        <v>6.9898785443532089E-3</v>
      </c>
    </row>
    <row r="1150" spans="2:8">
      <c r="B1150" s="26">
        <v>45450.291666666664</v>
      </c>
      <c r="C1150" s="22">
        <v>196.4462</v>
      </c>
      <c r="D1150" s="2">
        <f t="shared" si="85"/>
        <v>194.0688265583108</v>
      </c>
      <c r="E1150" s="1">
        <f t="shared" si="86"/>
        <v>2.3773734416892012</v>
      </c>
      <c r="F1150" s="1">
        <f t="shared" si="87"/>
        <v>2.3773734416892012</v>
      </c>
      <c r="G1150" s="1">
        <f t="shared" si="88"/>
        <v>5.6519044812491579</v>
      </c>
      <c r="H1150" s="5">
        <f t="shared" si="89"/>
        <v>1.210190597572873E-2</v>
      </c>
    </row>
    <row r="1151" spans="2:8">
      <c r="B1151" s="26">
        <v>45453.291666666664</v>
      </c>
      <c r="C1151" s="22">
        <v>192.68469999999999</v>
      </c>
      <c r="D1151" s="2">
        <f t="shared" si="85"/>
        <v>196.39865253116622</v>
      </c>
      <c r="E1151" s="1">
        <f t="shared" si="86"/>
        <v>-3.7139525311662283</v>
      </c>
      <c r="F1151" s="1">
        <f t="shared" si="87"/>
        <v>3.7139525311662283</v>
      </c>
      <c r="G1151" s="1">
        <f t="shared" si="88"/>
        <v>13.793443403756033</v>
      </c>
      <c r="H1151" s="5">
        <f t="shared" si="89"/>
        <v>1.92747661395338E-2</v>
      </c>
    </row>
    <row r="1152" spans="2:8">
      <c r="B1152" s="26">
        <v>45454.291666666664</v>
      </c>
      <c r="C1152" s="22">
        <v>206.6831</v>
      </c>
      <c r="D1152" s="2">
        <f t="shared" si="85"/>
        <v>192.75897905062334</v>
      </c>
      <c r="E1152" s="1">
        <f t="shared" si="86"/>
        <v>13.924120949376658</v>
      </c>
      <c r="F1152" s="1">
        <f t="shared" si="87"/>
        <v>13.924120949376658</v>
      </c>
      <c r="G1152" s="1">
        <f t="shared" si="88"/>
        <v>193.88114421286991</v>
      </c>
      <c r="H1152" s="5">
        <f t="shared" si="89"/>
        <v>6.736942183166722E-2</v>
      </c>
    </row>
    <row r="1153" spans="2:8">
      <c r="B1153" s="26">
        <v>45455.291666666664</v>
      </c>
      <c r="C1153" s="22">
        <v>212.5898</v>
      </c>
      <c r="D1153" s="2">
        <f t="shared" si="85"/>
        <v>206.40461758101245</v>
      </c>
      <c r="E1153" s="1">
        <f t="shared" si="86"/>
        <v>6.1851824189875515</v>
      </c>
      <c r="F1153" s="1">
        <f t="shared" si="87"/>
        <v>6.1851824189875515</v>
      </c>
      <c r="G1153" s="1">
        <f t="shared" si="88"/>
        <v>38.2564815561527</v>
      </c>
      <c r="H1153" s="5">
        <f t="shared" si="89"/>
        <v>2.909444582471761E-2</v>
      </c>
    </row>
    <row r="1154" spans="2:8">
      <c r="B1154" s="26">
        <v>45456.291666666664</v>
      </c>
      <c r="C1154" s="22">
        <v>213.75710000000001</v>
      </c>
      <c r="D1154" s="2">
        <f t="shared" si="85"/>
        <v>212.46609635162022</v>
      </c>
      <c r="E1154" s="1">
        <f t="shared" si="86"/>
        <v>1.2910036483797853</v>
      </c>
      <c r="F1154" s="1">
        <f t="shared" si="87"/>
        <v>1.2910036483797853</v>
      </c>
      <c r="G1154" s="1">
        <f t="shared" si="88"/>
        <v>1.6666904201299164</v>
      </c>
      <c r="H1154" s="5">
        <f t="shared" si="89"/>
        <v>6.0395825372807979E-3</v>
      </c>
    </row>
    <row r="1155" spans="2:8">
      <c r="B1155" s="26">
        <v>45457.291666666664</v>
      </c>
      <c r="C1155" s="22">
        <v>212.0111</v>
      </c>
      <c r="D1155" s="2">
        <f t="shared" si="85"/>
        <v>213.7312799270324</v>
      </c>
      <c r="E1155" s="1">
        <f t="shared" si="86"/>
        <v>-1.7201799270324045</v>
      </c>
      <c r="F1155" s="1">
        <f t="shared" si="87"/>
        <v>1.7201799270324045</v>
      </c>
      <c r="G1155" s="1">
        <f t="shared" si="88"/>
        <v>2.9590189813652086</v>
      </c>
      <c r="H1155" s="5">
        <f t="shared" si="89"/>
        <v>8.1136314420914967E-3</v>
      </c>
    </row>
    <row r="1156" spans="2:8">
      <c r="B1156" s="26">
        <v>45460.291666666664</v>
      </c>
      <c r="C1156" s="22">
        <v>216.18170000000001</v>
      </c>
      <c r="D1156" s="2">
        <f t="shared" ref="D1156:D1219" si="90">alpha*C1155+(1-alpha)*D1155</f>
        <v>212.04550359854062</v>
      </c>
      <c r="E1156" s="1">
        <f t="shared" ref="E1156:E1219" si="91">C1156-D1156</f>
        <v>4.1361964014593866</v>
      </c>
      <c r="F1156" s="1">
        <f t="shared" ref="F1156:F1219" si="92">ABS(E1156)</f>
        <v>4.1361964014593866</v>
      </c>
      <c r="G1156" s="1">
        <f t="shared" ref="G1156:G1219" si="93">E1156^2</f>
        <v>17.10812067144558</v>
      </c>
      <c r="H1156" s="5">
        <f t="shared" ref="H1156:H1219" si="94">F1156/C1156</f>
        <v>1.9132962695081898E-2</v>
      </c>
    </row>
    <row r="1157" spans="2:8">
      <c r="B1157" s="26">
        <v>45461.291666666664</v>
      </c>
      <c r="C1157" s="22">
        <v>213.80699999999999</v>
      </c>
      <c r="D1157" s="2">
        <f t="shared" si="90"/>
        <v>216.09897607197081</v>
      </c>
      <c r="E1157" s="1">
        <f t="shared" si="91"/>
        <v>-2.2919760719708222</v>
      </c>
      <c r="F1157" s="1">
        <f t="shared" si="92"/>
        <v>2.2919760719708222</v>
      </c>
      <c r="G1157" s="1">
        <f t="shared" si="93"/>
        <v>5.2531543144867996</v>
      </c>
      <c r="H1157" s="5">
        <f t="shared" si="94"/>
        <v>1.0719836450494243E-2</v>
      </c>
    </row>
    <row r="1158" spans="2:8">
      <c r="B1158" s="26">
        <v>45463.291666666664</v>
      </c>
      <c r="C1158" s="22">
        <v>209.20740000000001</v>
      </c>
      <c r="D1158" s="2">
        <f t="shared" si="90"/>
        <v>213.85283952143942</v>
      </c>
      <c r="E1158" s="1">
        <f t="shared" si="91"/>
        <v>-4.645439521439414</v>
      </c>
      <c r="F1158" s="1">
        <f t="shared" si="92"/>
        <v>4.645439521439414</v>
      </c>
      <c r="G1158" s="1">
        <f t="shared" si="93"/>
        <v>21.580108347351253</v>
      </c>
      <c r="H1158" s="5">
        <f t="shared" si="94"/>
        <v>2.220494839780722E-2</v>
      </c>
    </row>
    <row r="1159" spans="2:8">
      <c r="B1159" s="26">
        <v>45464.291666666664</v>
      </c>
      <c r="C1159" s="22">
        <v>207.0224</v>
      </c>
      <c r="D1159" s="2">
        <f t="shared" si="90"/>
        <v>209.3003087904288</v>
      </c>
      <c r="E1159" s="1">
        <f t="shared" si="91"/>
        <v>-2.2779087904287962</v>
      </c>
      <c r="F1159" s="1">
        <f t="shared" si="92"/>
        <v>2.2779087904287962</v>
      </c>
      <c r="G1159" s="1">
        <f t="shared" si="93"/>
        <v>5.1888684575127817</v>
      </c>
      <c r="H1159" s="5">
        <f t="shared" si="94"/>
        <v>1.1003199607524577E-2</v>
      </c>
    </row>
    <row r="1160" spans="2:8">
      <c r="B1160" s="26">
        <v>45467.291666666664</v>
      </c>
      <c r="C1160" s="22">
        <v>207.67089999999999</v>
      </c>
      <c r="D1160" s="2">
        <f t="shared" si="90"/>
        <v>207.0679581758086</v>
      </c>
      <c r="E1160" s="1">
        <f t="shared" si="91"/>
        <v>0.6029418241913902</v>
      </c>
      <c r="F1160" s="1">
        <f t="shared" si="92"/>
        <v>0.6029418241913902</v>
      </c>
      <c r="G1160" s="1">
        <f t="shared" si="93"/>
        <v>0.3635388433592413</v>
      </c>
      <c r="H1160" s="5">
        <f t="shared" si="94"/>
        <v>2.903352487957582E-3</v>
      </c>
    </row>
    <row r="1161" spans="2:8">
      <c r="B1161" s="26">
        <v>45468.291666666664</v>
      </c>
      <c r="C1161" s="22">
        <v>208.59880000000001</v>
      </c>
      <c r="D1161" s="2">
        <f t="shared" si="90"/>
        <v>207.65884116351614</v>
      </c>
      <c r="E1161" s="1">
        <f t="shared" si="91"/>
        <v>0.9399588364838678</v>
      </c>
      <c r="F1161" s="1">
        <f t="shared" si="92"/>
        <v>0.9399588364838678</v>
      </c>
      <c r="G1161" s="1">
        <f t="shared" si="93"/>
        <v>0.8835226142841065</v>
      </c>
      <c r="H1161" s="5">
        <f t="shared" si="94"/>
        <v>4.5060606124477601E-3</v>
      </c>
    </row>
    <row r="1162" spans="2:8">
      <c r="B1162" s="26">
        <v>45469.291666666664</v>
      </c>
      <c r="C1162" s="22">
        <v>212.76939999999999</v>
      </c>
      <c r="D1162" s="2">
        <f t="shared" si="90"/>
        <v>208.58000082327032</v>
      </c>
      <c r="E1162" s="1">
        <f t="shared" si="91"/>
        <v>4.1893991767296654</v>
      </c>
      <c r="F1162" s="1">
        <f t="shared" si="92"/>
        <v>4.1893991767296654</v>
      </c>
      <c r="G1162" s="1">
        <f t="shared" si="93"/>
        <v>17.5510654619832</v>
      </c>
      <c r="H1162" s="5">
        <f t="shared" si="94"/>
        <v>1.9689857548734289E-2</v>
      </c>
    </row>
    <row r="1163" spans="2:8">
      <c r="B1163" s="26">
        <v>45470.291666666664</v>
      </c>
      <c r="C1163" s="22">
        <v>213.61750000000001</v>
      </c>
      <c r="D1163" s="2">
        <f t="shared" si="90"/>
        <v>212.6856120164654</v>
      </c>
      <c r="E1163" s="1">
        <f t="shared" si="91"/>
        <v>0.93188798353460811</v>
      </c>
      <c r="F1163" s="1">
        <f t="shared" si="92"/>
        <v>0.93188798353460811</v>
      </c>
      <c r="G1163" s="1">
        <f t="shared" si="93"/>
        <v>0.86841521385619802</v>
      </c>
      <c r="H1163" s="5">
        <f t="shared" si="94"/>
        <v>4.3624140509771351E-3</v>
      </c>
    </row>
    <row r="1164" spans="2:8">
      <c r="B1164" s="26">
        <v>45471.291666666664</v>
      </c>
      <c r="C1164" s="22">
        <v>210.14529999999999</v>
      </c>
      <c r="D1164" s="2">
        <f t="shared" si="90"/>
        <v>213.59886224032931</v>
      </c>
      <c r="E1164" s="1">
        <f t="shared" si="91"/>
        <v>-3.4535622403293189</v>
      </c>
      <c r="F1164" s="1">
        <f t="shared" si="92"/>
        <v>3.4535622403293189</v>
      </c>
      <c r="G1164" s="1">
        <f t="shared" si="93"/>
        <v>11.927092147828464</v>
      </c>
      <c r="H1164" s="5">
        <f t="shared" si="94"/>
        <v>1.6434163601704722E-2</v>
      </c>
    </row>
    <row r="1165" spans="2:8">
      <c r="B1165" s="26">
        <v>45474.291666666664</v>
      </c>
      <c r="C1165" s="22">
        <v>216.26150000000001</v>
      </c>
      <c r="D1165" s="2">
        <f t="shared" si="90"/>
        <v>210.21437124480656</v>
      </c>
      <c r="E1165" s="1">
        <f t="shared" si="91"/>
        <v>6.0471287551934552</v>
      </c>
      <c r="F1165" s="1">
        <f t="shared" si="92"/>
        <v>6.0471287551934552</v>
      </c>
      <c r="G1165" s="1">
        <f t="shared" si="93"/>
        <v>36.567766181887549</v>
      </c>
      <c r="H1165" s="5">
        <f t="shared" si="94"/>
        <v>2.7962114177481682E-2</v>
      </c>
    </row>
    <row r="1166" spans="2:8">
      <c r="B1166" s="26">
        <v>45475.291666666664</v>
      </c>
      <c r="C1166" s="22">
        <v>219.77350000000001</v>
      </c>
      <c r="D1166" s="2">
        <f t="shared" si="90"/>
        <v>216.14055742489614</v>
      </c>
      <c r="E1166" s="1">
        <f t="shared" si="91"/>
        <v>3.6329425751038684</v>
      </c>
      <c r="F1166" s="1">
        <f t="shared" si="92"/>
        <v>3.6329425751038684</v>
      </c>
      <c r="G1166" s="1">
        <f t="shared" si="93"/>
        <v>13.198271754002327</v>
      </c>
      <c r="H1166" s="5">
        <f t="shared" si="94"/>
        <v>1.6530394133523234E-2</v>
      </c>
    </row>
    <row r="1167" spans="2:8">
      <c r="B1167" s="26">
        <v>45476.291666666664</v>
      </c>
      <c r="C1167" s="22">
        <v>221.05070000000001</v>
      </c>
      <c r="D1167" s="2">
        <f t="shared" si="90"/>
        <v>219.70084114849791</v>
      </c>
      <c r="E1167" s="1">
        <f t="shared" si="91"/>
        <v>1.3498588515020913</v>
      </c>
      <c r="F1167" s="1">
        <f t="shared" si="92"/>
        <v>1.3498588515020913</v>
      </c>
      <c r="G1167" s="1">
        <f t="shared" si="93"/>
        <v>1.8221189189785449</v>
      </c>
      <c r="H1167" s="5">
        <f t="shared" si="94"/>
        <v>6.1065576879063997E-3</v>
      </c>
    </row>
    <row r="1168" spans="2:8">
      <c r="B1168" s="26">
        <v>45478.291666666664</v>
      </c>
      <c r="C1168" s="22">
        <v>225.82980000000001</v>
      </c>
      <c r="D1168" s="2">
        <f t="shared" si="90"/>
        <v>221.02370282296997</v>
      </c>
      <c r="E1168" s="1">
        <f t="shared" si="91"/>
        <v>4.8060971770300398</v>
      </c>
      <c r="F1168" s="1">
        <f t="shared" si="92"/>
        <v>4.8060971770300398</v>
      </c>
      <c r="G1168" s="1">
        <f t="shared" si="93"/>
        <v>23.098570075056116</v>
      </c>
      <c r="H1168" s="5">
        <f t="shared" si="94"/>
        <v>2.1281944088114322E-2</v>
      </c>
    </row>
    <row r="1169" spans="2:8">
      <c r="B1169" s="26">
        <v>45481.291666666664</v>
      </c>
      <c r="C1169" s="22">
        <v>227.3065</v>
      </c>
      <c r="D1169" s="2">
        <f t="shared" si="90"/>
        <v>225.73367805645941</v>
      </c>
      <c r="E1169" s="1">
        <f t="shared" si="91"/>
        <v>1.572821943540589</v>
      </c>
      <c r="F1169" s="1">
        <f t="shared" si="92"/>
        <v>1.572821943540589</v>
      </c>
      <c r="G1169" s="1">
        <f t="shared" si="93"/>
        <v>2.4737688660827959</v>
      </c>
      <c r="H1169" s="5">
        <f t="shared" si="94"/>
        <v>6.9193883304726833E-3</v>
      </c>
    </row>
    <row r="1170" spans="2:8">
      <c r="B1170" s="26">
        <v>45482.291666666664</v>
      </c>
      <c r="C1170" s="22">
        <v>228.16460000000001</v>
      </c>
      <c r="D1170" s="2">
        <f t="shared" si="90"/>
        <v>227.27504356112919</v>
      </c>
      <c r="E1170" s="1">
        <f t="shared" si="91"/>
        <v>0.88955643887081237</v>
      </c>
      <c r="F1170" s="1">
        <f t="shared" si="92"/>
        <v>0.88955643887081237</v>
      </c>
      <c r="G1170" s="1">
        <f t="shared" si="93"/>
        <v>0.79131065793652133</v>
      </c>
      <c r="H1170" s="5">
        <f t="shared" si="94"/>
        <v>3.8987487054118488E-3</v>
      </c>
    </row>
    <row r="1171" spans="2:8">
      <c r="B1171" s="26">
        <v>45483.291666666664</v>
      </c>
      <c r="C1171" s="22">
        <v>232.45490000000001</v>
      </c>
      <c r="D1171" s="2">
        <f t="shared" si="90"/>
        <v>228.14680887122259</v>
      </c>
      <c r="E1171" s="1">
        <f t="shared" si="91"/>
        <v>4.30809112877742</v>
      </c>
      <c r="F1171" s="1">
        <f t="shared" si="92"/>
        <v>4.30809112877742</v>
      </c>
      <c r="G1171" s="1">
        <f t="shared" si="93"/>
        <v>18.559649173850705</v>
      </c>
      <c r="H1171" s="5">
        <f t="shared" si="94"/>
        <v>1.8533019216963893E-2</v>
      </c>
    </row>
    <row r="1172" spans="2:8">
      <c r="B1172" s="26">
        <v>45484.291666666664</v>
      </c>
      <c r="C1172" s="22">
        <v>227.05709999999999</v>
      </c>
      <c r="D1172" s="2">
        <f t="shared" si="90"/>
        <v>232.36873817742446</v>
      </c>
      <c r="E1172" s="1">
        <f t="shared" si="91"/>
        <v>-5.3116381774244701</v>
      </c>
      <c r="F1172" s="1">
        <f t="shared" si="92"/>
        <v>5.3116381774244701</v>
      </c>
      <c r="G1172" s="1">
        <f t="shared" si="93"/>
        <v>28.213500127873147</v>
      </c>
      <c r="H1172" s="5">
        <f t="shared" si="94"/>
        <v>2.339340270541846E-2</v>
      </c>
    </row>
    <row r="1173" spans="2:8">
      <c r="B1173" s="26">
        <v>45485.291666666664</v>
      </c>
      <c r="C1173" s="22">
        <v>230.0204</v>
      </c>
      <c r="D1173" s="2">
        <f t="shared" si="90"/>
        <v>227.16333276354848</v>
      </c>
      <c r="E1173" s="1">
        <f t="shared" si="91"/>
        <v>2.8570672364515133</v>
      </c>
      <c r="F1173" s="1">
        <f t="shared" si="92"/>
        <v>2.8570672364515133</v>
      </c>
      <c r="G1173" s="1">
        <f t="shared" si="93"/>
        <v>8.162833193604687</v>
      </c>
      <c r="H1173" s="5">
        <f t="shared" si="94"/>
        <v>1.2420929780365192E-2</v>
      </c>
    </row>
    <row r="1174" spans="2:8">
      <c r="B1174" s="26">
        <v>45488.291666666664</v>
      </c>
      <c r="C1174" s="22">
        <v>233.8717</v>
      </c>
      <c r="D1174" s="2">
        <f t="shared" si="90"/>
        <v>229.96325865527095</v>
      </c>
      <c r="E1174" s="1">
        <f t="shared" si="91"/>
        <v>3.9084413447290558</v>
      </c>
      <c r="F1174" s="1">
        <f t="shared" si="92"/>
        <v>3.9084413447290558</v>
      </c>
      <c r="G1174" s="1">
        <f t="shared" si="93"/>
        <v>15.27591374518747</v>
      </c>
      <c r="H1174" s="5">
        <f t="shared" si="94"/>
        <v>1.6711903769156575E-2</v>
      </c>
    </row>
    <row r="1175" spans="2:8">
      <c r="B1175" s="26">
        <v>45489.291666666664</v>
      </c>
      <c r="C1175" s="22">
        <v>234.29079999999999</v>
      </c>
      <c r="D1175" s="2">
        <f t="shared" si="90"/>
        <v>233.79353117310544</v>
      </c>
      <c r="E1175" s="1">
        <f t="shared" si="91"/>
        <v>0.49726882689455465</v>
      </c>
      <c r="F1175" s="1">
        <f t="shared" si="92"/>
        <v>0.49726882689455465</v>
      </c>
      <c r="G1175" s="1">
        <f t="shared" si="93"/>
        <v>0.24727628620108655</v>
      </c>
      <c r="H1175" s="5">
        <f t="shared" si="94"/>
        <v>2.1224428227423126E-3</v>
      </c>
    </row>
    <row r="1176" spans="2:8">
      <c r="B1176" s="26">
        <v>45490.291666666664</v>
      </c>
      <c r="C1176" s="22">
        <v>228.36410000000001</v>
      </c>
      <c r="D1176" s="2">
        <f t="shared" si="90"/>
        <v>234.28085462346209</v>
      </c>
      <c r="E1176" s="1">
        <f t="shared" si="91"/>
        <v>-5.9167546234620829</v>
      </c>
      <c r="F1176" s="1">
        <f t="shared" si="92"/>
        <v>5.9167546234620829</v>
      </c>
      <c r="G1176" s="1">
        <f t="shared" si="93"/>
        <v>35.007985274259937</v>
      </c>
      <c r="H1176" s="5">
        <f t="shared" si="94"/>
        <v>2.5909302834649067E-2</v>
      </c>
    </row>
    <row r="1177" spans="2:8">
      <c r="B1177" s="26">
        <v>45491.291666666664</v>
      </c>
      <c r="C1177" s="22">
        <v>223.6747</v>
      </c>
      <c r="D1177" s="2">
        <f t="shared" si="90"/>
        <v>228.48243509246925</v>
      </c>
      <c r="E1177" s="1">
        <f t="shared" si="91"/>
        <v>-4.8077350924692439</v>
      </c>
      <c r="F1177" s="1">
        <f t="shared" si="92"/>
        <v>4.8077350924692439</v>
      </c>
      <c r="G1177" s="1">
        <f t="shared" si="93"/>
        <v>23.11431671936025</v>
      </c>
      <c r="H1177" s="5">
        <f t="shared" si="94"/>
        <v>2.1494317830622972E-2</v>
      </c>
    </row>
    <row r="1178" spans="2:8">
      <c r="B1178" s="26">
        <v>45492.291666666664</v>
      </c>
      <c r="C1178" s="22">
        <v>223.80439999999999</v>
      </c>
      <c r="D1178" s="2">
        <f t="shared" si="90"/>
        <v>223.77085470184937</v>
      </c>
      <c r="E1178" s="1">
        <f t="shared" si="91"/>
        <v>3.3545298150613689E-2</v>
      </c>
      <c r="F1178" s="1">
        <f t="shared" si="92"/>
        <v>3.3545298150613689E-2</v>
      </c>
      <c r="G1178" s="1">
        <f t="shared" si="93"/>
        <v>1.1252870280135663E-3</v>
      </c>
      <c r="H1178" s="5">
        <f t="shared" si="94"/>
        <v>1.4988667850414779E-4</v>
      </c>
    </row>
    <row r="1179" spans="2:8">
      <c r="B1179" s="26">
        <v>45495.291666666664</v>
      </c>
      <c r="C1179" s="22">
        <v>223.45519999999999</v>
      </c>
      <c r="D1179" s="2">
        <f t="shared" si="90"/>
        <v>223.80372909403698</v>
      </c>
      <c r="E1179" s="1">
        <f t="shared" si="91"/>
        <v>-0.34852909403699073</v>
      </c>
      <c r="F1179" s="1">
        <f t="shared" si="92"/>
        <v>0.34852909403699073</v>
      </c>
      <c r="G1179" s="1">
        <f t="shared" si="93"/>
        <v>0.12147252939024553</v>
      </c>
      <c r="H1179" s="5">
        <f t="shared" si="94"/>
        <v>1.5597269342444962E-3</v>
      </c>
    </row>
    <row r="1180" spans="2:8">
      <c r="B1180" s="26">
        <v>45496.291666666664</v>
      </c>
      <c r="C1180" s="22">
        <v>224.50290000000001</v>
      </c>
      <c r="D1180" s="2">
        <f t="shared" si="90"/>
        <v>223.46217058188071</v>
      </c>
      <c r="E1180" s="1">
        <f t="shared" si="91"/>
        <v>1.0407294181192981</v>
      </c>
      <c r="F1180" s="1">
        <f t="shared" si="92"/>
        <v>1.0407294181192981</v>
      </c>
      <c r="G1180" s="1">
        <f t="shared" si="93"/>
        <v>1.0831177217389327</v>
      </c>
      <c r="H1180" s="5">
        <f t="shared" si="94"/>
        <v>4.6357059000988318E-3</v>
      </c>
    </row>
    <row r="1181" spans="2:8">
      <c r="B1181" s="26">
        <v>45497.291666666664</v>
      </c>
      <c r="C1181" s="22">
        <v>218.04740000000001</v>
      </c>
      <c r="D1181" s="2">
        <f t="shared" si="90"/>
        <v>224.48208541163763</v>
      </c>
      <c r="E1181" s="1">
        <f t="shared" si="91"/>
        <v>-6.4346854116376164</v>
      </c>
      <c r="F1181" s="1">
        <f t="shared" si="92"/>
        <v>6.4346854116376164</v>
      </c>
      <c r="G1181" s="1">
        <f t="shared" si="93"/>
        <v>41.40517634674196</v>
      </c>
      <c r="H1181" s="5">
        <f t="shared" si="94"/>
        <v>2.9510489057139027E-2</v>
      </c>
    </row>
    <row r="1182" spans="2:8">
      <c r="B1182" s="26">
        <v>45498.291666666664</v>
      </c>
      <c r="C1182" s="22">
        <v>216.99979999999999</v>
      </c>
      <c r="D1182" s="2">
        <f t="shared" si="90"/>
        <v>218.17609370823277</v>
      </c>
      <c r="E1182" s="1">
        <f t="shared" si="91"/>
        <v>-1.1762937082327767</v>
      </c>
      <c r="F1182" s="1">
        <f t="shared" si="92"/>
        <v>1.1762937082327767</v>
      </c>
      <c r="G1182" s="1">
        <f t="shared" si="93"/>
        <v>1.3836668880280167</v>
      </c>
      <c r="H1182" s="5">
        <f t="shared" si="94"/>
        <v>5.4207133289190896E-3</v>
      </c>
    </row>
    <row r="1183" spans="2:8">
      <c r="B1183" s="26">
        <v>45499.291666666664</v>
      </c>
      <c r="C1183" s="22">
        <v>217.46879999999999</v>
      </c>
      <c r="D1183" s="2">
        <f t="shared" si="90"/>
        <v>217.02332587416464</v>
      </c>
      <c r="E1183" s="1">
        <f t="shared" si="91"/>
        <v>0.44547412583534651</v>
      </c>
      <c r="F1183" s="1">
        <f t="shared" si="92"/>
        <v>0.44547412583534651</v>
      </c>
      <c r="G1183" s="1">
        <f t="shared" si="93"/>
        <v>0.19844719678876613</v>
      </c>
      <c r="H1183" s="5">
        <f t="shared" si="94"/>
        <v>2.0484507471202605E-3</v>
      </c>
    </row>
    <row r="1184" spans="2:8">
      <c r="B1184" s="26">
        <v>45502.291666666664</v>
      </c>
      <c r="C1184" s="22">
        <v>217.74809999999999</v>
      </c>
      <c r="D1184" s="2">
        <f t="shared" si="90"/>
        <v>217.45989051748327</v>
      </c>
      <c r="E1184" s="1">
        <f t="shared" si="91"/>
        <v>0.28820948251672007</v>
      </c>
      <c r="F1184" s="1">
        <f t="shared" si="92"/>
        <v>0.28820948251672007</v>
      </c>
      <c r="G1184" s="1">
        <f t="shared" si="93"/>
        <v>8.3064705812555567E-2</v>
      </c>
      <c r="H1184" s="5">
        <f t="shared" si="94"/>
        <v>1.3235912621819437E-3</v>
      </c>
    </row>
    <row r="1185" spans="2:8">
      <c r="B1185" s="26">
        <v>45503.291666666664</v>
      </c>
      <c r="C1185" s="22">
        <v>218.30690000000001</v>
      </c>
      <c r="D1185" s="2">
        <f t="shared" si="90"/>
        <v>217.74233581034966</v>
      </c>
      <c r="E1185" s="1">
        <f t="shared" si="91"/>
        <v>0.56456418965035482</v>
      </c>
      <c r="F1185" s="1">
        <f t="shared" si="92"/>
        <v>0.56456418965035482</v>
      </c>
      <c r="G1185" s="1">
        <f t="shared" si="93"/>
        <v>0.31873272423556182</v>
      </c>
      <c r="H1185" s="5">
        <f t="shared" si="94"/>
        <v>2.5861032777725066E-3</v>
      </c>
    </row>
    <row r="1186" spans="2:8">
      <c r="B1186" s="26">
        <v>45504.291666666664</v>
      </c>
      <c r="C1186" s="22">
        <v>221.5795</v>
      </c>
      <c r="D1186" s="2">
        <f t="shared" si="90"/>
        <v>218.295608716207</v>
      </c>
      <c r="E1186" s="1">
        <f t="shared" si="91"/>
        <v>3.2838912837929968</v>
      </c>
      <c r="F1186" s="1">
        <f t="shared" si="92"/>
        <v>3.2838912837929968</v>
      </c>
      <c r="G1186" s="1">
        <f t="shared" si="93"/>
        <v>10.783941963771616</v>
      </c>
      <c r="H1186" s="5">
        <f t="shared" si="94"/>
        <v>1.482037500668156E-2</v>
      </c>
    </row>
    <row r="1187" spans="2:8">
      <c r="B1187" s="26">
        <v>45505.291666666664</v>
      </c>
      <c r="C1187" s="22">
        <v>217.86779999999999</v>
      </c>
      <c r="D1187" s="2">
        <f t="shared" si="90"/>
        <v>221.51382217432413</v>
      </c>
      <c r="E1187" s="1">
        <f t="shared" si="91"/>
        <v>-3.6460221743241448</v>
      </c>
      <c r="F1187" s="1">
        <f t="shared" si="92"/>
        <v>3.6460221743241448</v>
      </c>
      <c r="G1187" s="1">
        <f t="shared" si="93"/>
        <v>13.293477695663364</v>
      </c>
      <c r="H1187" s="5">
        <f t="shared" si="94"/>
        <v>1.6735020844402638E-2</v>
      </c>
    </row>
    <row r="1188" spans="2:8">
      <c r="B1188" s="26">
        <v>45506.291666666664</v>
      </c>
      <c r="C1188" s="22">
        <v>219.36449999999999</v>
      </c>
      <c r="D1188" s="2">
        <f t="shared" si="90"/>
        <v>217.94072044348647</v>
      </c>
      <c r="E1188" s="1">
        <f t="shared" si="91"/>
        <v>1.4237795565135229</v>
      </c>
      <c r="F1188" s="1">
        <f t="shared" si="92"/>
        <v>1.4237795565135229</v>
      </c>
      <c r="G1188" s="1">
        <f t="shared" si="93"/>
        <v>2.0271482255458442</v>
      </c>
      <c r="H1188" s="5">
        <f t="shared" si="94"/>
        <v>6.490473875734328E-3</v>
      </c>
    </row>
    <row r="1189" spans="2:8">
      <c r="B1189" s="26">
        <v>45509.291666666664</v>
      </c>
      <c r="C1189" s="22">
        <v>208.79830000000001</v>
      </c>
      <c r="D1189" s="2">
        <f t="shared" si="90"/>
        <v>219.33602440886972</v>
      </c>
      <c r="E1189" s="1">
        <f t="shared" si="91"/>
        <v>-10.537724408869707</v>
      </c>
      <c r="F1189" s="1">
        <f t="shared" si="92"/>
        <v>10.537724408869707</v>
      </c>
      <c r="G1189" s="1">
        <f t="shared" si="93"/>
        <v>111.04363571728841</v>
      </c>
      <c r="H1189" s="5">
        <f t="shared" si="94"/>
        <v>5.0468439680158822E-2</v>
      </c>
    </row>
    <row r="1190" spans="2:8">
      <c r="B1190" s="26">
        <v>45510.291666666664</v>
      </c>
      <c r="C1190" s="22">
        <v>206.7629</v>
      </c>
      <c r="D1190" s="2">
        <f t="shared" si="90"/>
        <v>209.00905448817738</v>
      </c>
      <c r="E1190" s="1">
        <f t="shared" si="91"/>
        <v>-2.2461544881773818</v>
      </c>
      <c r="F1190" s="1">
        <f t="shared" si="92"/>
        <v>2.2461544881773818</v>
      </c>
      <c r="G1190" s="1">
        <f t="shared" si="93"/>
        <v>5.0452099847593965</v>
      </c>
      <c r="H1190" s="5">
        <f t="shared" si="94"/>
        <v>1.0863430954863671E-2</v>
      </c>
    </row>
    <row r="1191" spans="2:8">
      <c r="B1191" s="26">
        <v>45511.291666666664</v>
      </c>
      <c r="C1191" s="22">
        <v>209.34710000000001</v>
      </c>
      <c r="D1191" s="2">
        <f t="shared" si="90"/>
        <v>206.80782308976356</v>
      </c>
      <c r="E1191" s="1">
        <f t="shared" si="91"/>
        <v>2.5392769102364525</v>
      </c>
      <c r="F1191" s="1">
        <f t="shared" si="92"/>
        <v>2.5392769102364525</v>
      </c>
      <c r="G1191" s="1">
        <f t="shared" si="93"/>
        <v>6.447927226859985</v>
      </c>
      <c r="H1191" s="5">
        <f t="shared" si="94"/>
        <v>1.2129506022469155E-2</v>
      </c>
    </row>
    <row r="1192" spans="2:8">
      <c r="B1192" s="26">
        <v>45512.291666666664</v>
      </c>
      <c r="C1192" s="22">
        <v>212.82919999999999</v>
      </c>
      <c r="D1192" s="2">
        <f t="shared" si="90"/>
        <v>209.29631446179528</v>
      </c>
      <c r="E1192" s="1">
        <f t="shared" si="91"/>
        <v>3.5328855382047095</v>
      </c>
      <c r="F1192" s="1">
        <f t="shared" si="92"/>
        <v>3.5328855382047095</v>
      </c>
      <c r="G1192" s="1">
        <f t="shared" si="93"/>
        <v>12.481280226055979</v>
      </c>
      <c r="H1192" s="5">
        <f t="shared" si="94"/>
        <v>1.6599627956148451E-2</v>
      </c>
    </row>
    <row r="1193" spans="2:8">
      <c r="B1193" s="26">
        <v>45513.291666666664</v>
      </c>
      <c r="C1193" s="22">
        <v>215.7526</v>
      </c>
      <c r="D1193" s="2">
        <f t="shared" si="90"/>
        <v>212.75854228923589</v>
      </c>
      <c r="E1193" s="1">
        <f t="shared" si="91"/>
        <v>2.9940577107641104</v>
      </c>
      <c r="F1193" s="1">
        <f t="shared" si="92"/>
        <v>2.9940577107641104</v>
      </c>
      <c r="G1193" s="1">
        <f t="shared" si="93"/>
        <v>8.9643815753860263</v>
      </c>
      <c r="H1193" s="5">
        <f t="shared" si="94"/>
        <v>1.3877272907784705E-2</v>
      </c>
    </row>
    <row r="1194" spans="2:8">
      <c r="B1194" s="26">
        <v>45516.291666666664</v>
      </c>
      <c r="C1194" s="22">
        <v>217.29089999999999</v>
      </c>
      <c r="D1194" s="2">
        <f t="shared" si="90"/>
        <v>215.69271884578473</v>
      </c>
      <c r="E1194" s="1">
        <f t="shared" si="91"/>
        <v>1.5981811542152684</v>
      </c>
      <c r="F1194" s="1">
        <f t="shared" si="92"/>
        <v>1.5981811542152684</v>
      </c>
      <c r="G1194" s="1">
        <f t="shared" si="93"/>
        <v>2.5541830016888474</v>
      </c>
      <c r="H1194" s="5">
        <f t="shared" si="94"/>
        <v>7.3550303036862951E-3</v>
      </c>
    </row>
    <row r="1195" spans="2:8">
      <c r="B1195" s="26">
        <v>45517.291666666664</v>
      </c>
      <c r="C1195" s="22">
        <v>221.02680000000001</v>
      </c>
      <c r="D1195" s="2">
        <f t="shared" si="90"/>
        <v>217.25893637691567</v>
      </c>
      <c r="E1195" s="1">
        <f t="shared" si="91"/>
        <v>3.7678636230843381</v>
      </c>
      <c r="F1195" s="1">
        <f t="shared" si="92"/>
        <v>3.7678636230843381</v>
      </c>
      <c r="G1195" s="1">
        <f t="shared" si="93"/>
        <v>14.196796282162236</v>
      </c>
      <c r="H1195" s="5">
        <f t="shared" si="94"/>
        <v>1.7047089416687651E-2</v>
      </c>
    </row>
    <row r="1196" spans="2:8">
      <c r="B1196" s="26">
        <v>45518.291666666664</v>
      </c>
      <c r="C1196" s="22">
        <v>221.47630000000001</v>
      </c>
      <c r="D1196" s="2">
        <f t="shared" si="90"/>
        <v>220.95144272753834</v>
      </c>
      <c r="E1196" s="1">
        <f t="shared" si="91"/>
        <v>0.52485727246167357</v>
      </c>
      <c r="F1196" s="1">
        <f t="shared" si="92"/>
        <v>0.52485727246167357</v>
      </c>
      <c r="G1196" s="1">
        <f t="shared" si="93"/>
        <v>0.27547515645590748</v>
      </c>
      <c r="H1196" s="5">
        <f t="shared" si="94"/>
        <v>2.3698123567247311E-3</v>
      </c>
    </row>
    <row r="1197" spans="2:8">
      <c r="B1197" s="26">
        <v>45519.291666666664</v>
      </c>
      <c r="C1197" s="22">
        <v>224.47300000000001</v>
      </c>
      <c r="D1197" s="2">
        <f t="shared" si="90"/>
        <v>221.46580285455076</v>
      </c>
      <c r="E1197" s="1">
        <f t="shared" si="91"/>
        <v>3.0071971454492541</v>
      </c>
      <c r="F1197" s="1">
        <f t="shared" si="92"/>
        <v>3.0071971454492541</v>
      </c>
      <c r="G1197" s="1">
        <f t="shared" si="93"/>
        <v>9.0432346715981424</v>
      </c>
      <c r="H1197" s="5">
        <f t="shared" si="94"/>
        <v>1.3396698691821527E-2</v>
      </c>
    </row>
    <row r="1198" spans="2:8">
      <c r="B1198" s="26">
        <v>45520.291666666664</v>
      </c>
      <c r="C1198" s="22">
        <v>225.80160000000001</v>
      </c>
      <c r="D1198" s="2">
        <f t="shared" si="90"/>
        <v>224.41285605709103</v>
      </c>
      <c r="E1198" s="1">
        <f t="shared" si="91"/>
        <v>1.3887439429089738</v>
      </c>
      <c r="F1198" s="1">
        <f t="shared" si="92"/>
        <v>1.3887439429089738</v>
      </c>
      <c r="G1198" s="1">
        <f t="shared" si="93"/>
        <v>1.9286097389663632</v>
      </c>
      <c r="H1198" s="5">
        <f t="shared" si="94"/>
        <v>6.1502838904107576E-3</v>
      </c>
    </row>
    <row r="1199" spans="2:8">
      <c r="B1199" s="26">
        <v>45523.291666666664</v>
      </c>
      <c r="C1199" s="22">
        <v>225.64179999999999</v>
      </c>
      <c r="D1199" s="2">
        <f t="shared" si="90"/>
        <v>225.77382512114184</v>
      </c>
      <c r="E1199" s="1">
        <f t="shared" si="91"/>
        <v>-0.13202512114185083</v>
      </c>
      <c r="F1199" s="1">
        <f t="shared" si="92"/>
        <v>0.13202512114185083</v>
      </c>
      <c r="G1199" s="1">
        <f t="shared" si="93"/>
        <v>1.7430632612520387E-2</v>
      </c>
      <c r="H1199" s="5">
        <f t="shared" si="94"/>
        <v>5.851093243443849E-4</v>
      </c>
    </row>
    <row r="1200" spans="2:8">
      <c r="B1200" s="26">
        <v>45524.291666666664</v>
      </c>
      <c r="C1200" s="22">
        <v>226.2611</v>
      </c>
      <c r="D1200" s="2">
        <f t="shared" si="90"/>
        <v>225.64444050242284</v>
      </c>
      <c r="E1200" s="1">
        <f t="shared" si="91"/>
        <v>0.61665949757716021</v>
      </c>
      <c r="F1200" s="1">
        <f t="shared" si="92"/>
        <v>0.61665949757716021</v>
      </c>
      <c r="G1200" s="1">
        <f t="shared" si="93"/>
        <v>0.38026893595211564</v>
      </c>
      <c r="H1200" s="5">
        <f t="shared" si="94"/>
        <v>2.7254331282627027E-3</v>
      </c>
    </row>
    <row r="1201" spans="2:8">
      <c r="B1201" s="26">
        <v>45525.291666666664</v>
      </c>
      <c r="C1201" s="22">
        <v>226.15119999999999</v>
      </c>
      <c r="D1201" s="2">
        <f t="shared" si="90"/>
        <v>226.24876681004844</v>
      </c>
      <c r="E1201" s="1">
        <f t="shared" si="91"/>
        <v>-9.756681004844836E-2</v>
      </c>
      <c r="F1201" s="1">
        <f t="shared" si="92"/>
        <v>9.756681004844836E-2</v>
      </c>
      <c r="G1201" s="1">
        <f t="shared" si="93"/>
        <v>9.5192824230300038E-3</v>
      </c>
      <c r="H1201" s="5">
        <f t="shared" si="94"/>
        <v>4.3142291550276262E-4</v>
      </c>
    </row>
    <row r="1202" spans="2:8">
      <c r="B1202" s="26">
        <v>45526.291666666664</v>
      </c>
      <c r="C1202" s="22">
        <v>224.28319999999999</v>
      </c>
      <c r="D1202" s="2">
        <f t="shared" si="90"/>
        <v>226.15315133620098</v>
      </c>
      <c r="E1202" s="1">
        <f t="shared" si="91"/>
        <v>-1.8699513362009839</v>
      </c>
      <c r="F1202" s="1">
        <f t="shared" si="92"/>
        <v>1.8699513362009839</v>
      </c>
      <c r="G1202" s="1">
        <f t="shared" si="93"/>
        <v>3.496717999759845</v>
      </c>
      <c r="H1202" s="5">
        <f t="shared" si="94"/>
        <v>8.3374561099582318E-3</v>
      </c>
    </row>
    <row r="1203" spans="2:8">
      <c r="B1203" s="26">
        <v>45527.291666666664</v>
      </c>
      <c r="C1203" s="22">
        <v>226.5907</v>
      </c>
      <c r="D1203" s="2">
        <f t="shared" si="90"/>
        <v>224.32059902672401</v>
      </c>
      <c r="E1203" s="1">
        <f t="shared" si="91"/>
        <v>2.2701009732759871</v>
      </c>
      <c r="F1203" s="1">
        <f t="shared" si="92"/>
        <v>2.2701009732759871</v>
      </c>
      <c r="G1203" s="1">
        <f t="shared" si="93"/>
        <v>5.1533584288685841</v>
      </c>
      <c r="H1203" s="5">
        <f t="shared" si="94"/>
        <v>1.0018509026522215E-2</v>
      </c>
    </row>
    <row r="1204" spans="2:8">
      <c r="B1204" s="26">
        <v>45530.291666666664</v>
      </c>
      <c r="C1204" s="22">
        <v>226.93029999999999</v>
      </c>
      <c r="D1204" s="2">
        <f t="shared" si="90"/>
        <v>226.54529798053449</v>
      </c>
      <c r="E1204" s="1">
        <f t="shared" si="91"/>
        <v>0.38500201946550305</v>
      </c>
      <c r="F1204" s="1">
        <f t="shared" si="92"/>
        <v>0.38500201946550305</v>
      </c>
      <c r="G1204" s="1">
        <f t="shared" si="93"/>
        <v>0.14822655499251558</v>
      </c>
      <c r="H1204" s="5">
        <f t="shared" si="94"/>
        <v>1.6965650663023099E-3</v>
      </c>
    </row>
    <row r="1205" spans="2:8">
      <c r="B1205" s="26">
        <v>45531.291666666664</v>
      </c>
      <c r="C1205" s="22">
        <v>227.77940000000001</v>
      </c>
      <c r="D1205" s="2">
        <f t="shared" si="90"/>
        <v>226.92259995961066</v>
      </c>
      <c r="E1205" s="1">
        <f t="shared" si="91"/>
        <v>0.85680004038934499</v>
      </c>
      <c r="F1205" s="1">
        <f t="shared" si="92"/>
        <v>0.85680004038934499</v>
      </c>
      <c r="G1205" s="1">
        <f t="shared" si="93"/>
        <v>0.73410630921118325</v>
      </c>
      <c r="H1205" s="5">
        <f t="shared" si="94"/>
        <v>3.7615343634645844E-3</v>
      </c>
    </row>
    <row r="1206" spans="2:8">
      <c r="B1206" s="26">
        <v>45532.291666666664</v>
      </c>
      <c r="C1206" s="22">
        <v>226.24109999999999</v>
      </c>
      <c r="D1206" s="2">
        <f t="shared" si="90"/>
        <v>227.76226399919221</v>
      </c>
      <c r="E1206" s="1">
        <f t="shared" si="91"/>
        <v>-1.5211639991922254</v>
      </c>
      <c r="F1206" s="1">
        <f t="shared" si="92"/>
        <v>1.5211639991922254</v>
      </c>
      <c r="G1206" s="1">
        <f t="shared" si="93"/>
        <v>2.3139399124384847</v>
      </c>
      <c r="H1206" s="5">
        <f t="shared" si="94"/>
        <v>6.7236412799983091E-3</v>
      </c>
    </row>
    <row r="1207" spans="2:8">
      <c r="B1207" s="26">
        <v>45533.291666666664</v>
      </c>
      <c r="C1207" s="22">
        <v>229.53749999999999</v>
      </c>
      <c r="D1207" s="2">
        <f t="shared" si="90"/>
        <v>226.27152327998382</v>
      </c>
      <c r="E1207" s="1">
        <f t="shared" si="91"/>
        <v>3.2659767200161696</v>
      </c>
      <c r="F1207" s="1">
        <f t="shared" si="92"/>
        <v>3.2659767200161696</v>
      </c>
      <c r="G1207" s="1">
        <f t="shared" si="93"/>
        <v>10.666603935687577</v>
      </c>
      <c r="H1207" s="5">
        <f t="shared" si="94"/>
        <v>1.4228510461324052E-2</v>
      </c>
    </row>
    <row r="1208" spans="2:8">
      <c r="B1208" s="26">
        <v>45534.291666666664</v>
      </c>
      <c r="C1208" s="22">
        <v>228.7483</v>
      </c>
      <c r="D1208" s="2">
        <f t="shared" si="90"/>
        <v>229.47218046559965</v>
      </c>
      <c r="E1208" s="1">
        <f t="shared" si="91"/>
        <v>-0.72388046559964891</v>
      </c>
      <c r="F1208" s="1">
        <f t="shared" si="92"/>
        <v>0.72388046559964891</v>
      </c>
      <c r="G1208" s="1">
        <f t="shared" si="93"/>
        <v>0.52400292847676444</v>
      </c>
      <c r="H1208" s="5">
        <f t="shared" si="94"/>
        <v>3.1645282854545756E-3</v>
      </c>
    </row>
    <row r="1209" spans="2:8">
      <c r="B1209" s="26">
        <v>45538.291666666664</v>
      </c>
      <c r="C1209" s="22">
        <v>222.52520000000001</v>
      </c>
      <c r="D1209" s="2">
        <f t="shared" si="90"/>
        <v>228.76277760931197</v>
      </c>
      <c r="E1209" s="1">
        <f t="shared" si="91"/>
        <v>-6.2375776093119555</v>
      </c>
      <c r="F1209" s="1">
        <f t="shared" si="92"/>
        <v>6.2375776093119555</v>
      </c>
      <c r="G1209" s="1">
        <f t="shared" si="93"/>
        <v>38.907374432189847</v>
      </c>
      <c r="H1209" s="5">
        <f t="shared" si="94"/>
        <v>2.8030881937470251E-2</v>
      </c>
    </row>
    <row r="1210" spans="2:8">
      <c r="B1210" s="26">
        <v>45539.291666666664</v>
      </c>
      <c r="C1210" s="22">
        <v>220.60730000000001</v>
      </c>
      <c r="D1210" s="2">
        <f t="shared" si="90"/>
        <v>222.64995155218625</v>
      </c>
      <c r="E1210" s="1">
        <f t="shared" si="91"/>
        <v>-2.0426515521862427</v>
      </c>
      <c r="F1210" s="1">
        <f t="shared" si="92"/>
        <v>2.0426515521862427</v>
      </c>
      <c r="G1210" s="1">
        <f t="shared" si="93"/>
        <v>4.1724253636488671</v>
      </c>
      <c r="H1210" s="5">
        <f t="shared" si="94"/>
        <v>9.2592201263795113E-3</v>
      </c>
    </row>
    <row r="1211" spans="2:8">
      <c r="B1211" s="26">
        <v>45540.291666666664</v>
      </c>
      <c r="C1211" s="22">
        <v>222.13560000000001</v>
      </c>
      <c r="D1211" s="2">
        <f t="shared" si="90"/>
        <v>220.64815303104373</v>
      </c>
      <c r="E1211" s="1">
        <f t="shared" si="91"/>
        <v>1.4874469689562773</v>
      </c>
      <c r="F1211" s="1">
        <f t="shared" si="92"/>
        <v>1.4874469689562773</v>
      </c>
      <c r="G1211" s="1">
        <f t="shared" si="93"/>
        <v>2.2124984854572163</v>
      </c>
      <c r="H1211" s="5">
        <f t="shared" si="94"/>
        <v>6.6961215084672477E-3</v>
      </c>
    </row>
    <row r="1212" spans="2:8">
      <c r="B1212" s="26">
        <v>45541.291666666664</v>
      </c>
      <c r="C1212" s="22">
        <v>220.57730000000001</v>
      </c>
      <c r="D1212" s="2">
        <f t="shared" si="90"/>
        <v>222.10585106062089</v>
      </c>
      <c r="E1212" s="1">
        <f t="shared" si="91"/>
        <v>-1.5285510606208845</v>
      </c>
      <c r="F1212" s="1">
        <f t="shared" si="92"/>
        <v>1.5285510606208845</v>
      </c>
      <c r="G1212" s="1">
        <f t="shared" si="93"/>
        <v>2.336468344925231</v>
      </c>
      <c r="H1212" s="5">
        <f t="shared" si="94"/>
        <v>6.9297750068610161E-3</v>
      </c>
    </row>
    <row r="1213" spans="2:8">
      <c r="B1213" s="26">
        <v>45544.291666666664</v>
      </c>
      <c r="C1213" s="22">
        <v>220.66720000000001</v>
      </c>
      <c r="D1213" s="2">
        <f t="shared" si="90"/>
        <v>220.60787102121242</v>
      </c>
      <c r="E1213" s="1">
        <f t="shared" si="91"/>
        <v>5.9328978787590358E-2</v>
      </c>
      <c r="F1213" s="1">
        <f t="shared" si="92"/>
        <v>5.9328978787590358E-2</v>
      </c>
      <c r="G1213" s="1">
        <f t="shared" si="93"/>
        <v>3.5199277239783468E-3</v>
      </c>
      <c r="H1213" s="5">
        <f t="shared" si="94"/>
        <v>2.6886179181858635E-4</v>
      </c>
    </row>
    <row r="1214" spans="2:8">
      <c r="B1214" s="26">
        <v>45545.291666666664</v>
      </c>
      <c r="C1214" s="22">
        <v>219.8681</v>
      </c>
      <c r="D1214" s="2">
        <f t="shared" si="90"/>
        <v>220.66601342042426</v>
      </c>
      <c r="E1214" s="1">
        <f t="shared" si="91"/>
        <v>-0.7979134204242655</v>
      </c>
      <c r="F1214" s="1">
        <f t="shared" si="92"/>
        <v>0.7979134204242655</v>
      </c>
      <c r="G1214" s="1">
        <f t="shared" si="93"/>
        <v>0.63666582649315062</v>
      </c>
      <c r="H1214" s="5">
        <f t="shared" si="94"/>
        <v>3.6290549671565155E-3</v>
      </c>
    </row>
    <row r="1215" spans="2:8">
      <c r="B1215" s="26">
        <v>45546.291666666664</v>
      </c>
      <c r="C1215" s="22">
        <v>222.4153</v>
      </c>
      <c r="D1215" s="2">
        <f t="shared" si="90"/>
        <v>219.88405826840847</v>
      </c>
      <c r="E1215" s="1">
        <f t="shared" si="91"/>
        <v>2.5312417315915354</v>
      </c>
      <c r="F1215" s="1">
        <f t="shared" si="92"/>
        <v>2.5312417315915354</v>
      </c>
      <c r="G1215" s="1">
        <f t="shared" si="93"/>
        <v>6.4071847037505147</v>
      </c>
      <c r="H1215" s="5">
        <f t="shared" si="94"/>
        <v>1.1380699671252541E-2</v>
      </c>
    </row>
    <row r="1216" spans="2:8">
      <c r="B1216" s="26">
        <v>45547.291666666664</v>
      </c>
      <c r="C1216" s="22">
        <v>222.52520000000001</v>
      </c>
      <c r="D1216" s="2">
        <f t="shared" si="90"/>
        <v>222.36467516536817</v>
      </c>
      <c r="E1216" s="1">
        <f t="shared" si="91"/>
        <v>0.16052483463184331</v>
      </c>
      <c r="F1216" s="1">
        <f t="shared" si="92"/>
        <v>0.16052483463184331</v>
      </c>
      <c r="G1216" s="1">
        <f t="shared" si="93"/>
        <v>2.5768222533580638E-2</v>
      </c>
      <c r="H1216" s="5">
        <f t="shared" si="94"/>
        <v>7.2137822876619496E-4</v>
      </c>
    </row>
    <row r="1217" spans="2:8">
      <c r="B1217" s="26">
        <v>45548.291666666664</v>
      </c>
      <c r="C1217" s="22">
        <v>222.25550000000001</v>
      </c>
      <c r="D1217" s="2">
        <f t="shared" si="90"/>
        <v>222.5219895033074</v>
      </c>
      <c r="E1217" s="1">
        <f t="shared" si="91"/>
        <v>-0.2664895033073833</v>
      </c>
      <c r="F1217" s="1">
        <f t="shared" si="92"/>
        <v>0.2664895033073833</v>
      </c>
      <c r="G1217" s="1">
        <f t="shared" si="93"/>
        <v>7.1016655373015852E-2</v>
      </c>
      <c r="H1217" s="5">
        <f t="shared" si="94"/>
        <v>1.199023211157354E-3</v>
      </c>
    </row>
    <row r="1218" spans="2:8">
      <c r="B1218" s="26">
        <v>45551.291666666664</v>
      </c>
      <c r="C1218" s="22">
        <v>216.0823</v>
      </c>
      <c r="D1218" s="2">
        <f t="shared" si="90"/>
        <v>222.26082979006617</v>
      </c>
      <c r="E1218" s="1">
        <f t="shared" si="91"/>
        <v>-6.1785297900661647</v>
      </c>
      <c r="F1218" s="1">
        <f t="shared" si="92"/>
        <v>6.1785297900661647</v>
      </c>
      <c r="G1218" s="1">
        <f t="shared" si="93"/>
        <v>38.174230366735046</v>
      </c>
      <c r="H1218" s="5">
        <f t="shared" si="94"/>
        <v>2.859340996493542E-2</v>
      </c>
    </row>
    <row r="1219" spans="2:8">
      <c r="B1219" s="26">
        <v>45552.291666666664</v>
      </c>
      <c r="C1219" s="22">
        <v>216.55170000000001</v>
      </c>
      <c r="D1219" s="2">
        <f t="shared" si="90"/>
        <v>216.20587059580131</v>
      </c>
      <c r="E1219" s="1">
        <f t="shared" si="91"/>
        <v>0.34582940419869601</v>
      </c>
      <c r="F1219" s="1">
        <f t="shared" si="92"/>
        <v>0.34582940419869601</v>
      </c>
      <c r="G1219" s="1">
        <f t="shared" si="93"/>
        <v>0.11959797680842506</v>
      </c>
      <c r="H1219" s="5">
        <f t="shared" si="94"/>
        <v>1.5969830954857245E-3</v>
      </c>
    </row>
    <row r="1220" spans="2:8">
      <c r="B1220" s="26">
        <v>45553.291666666664</v>
      </c>
      <c r="C1220" s="22">
        <v>220.44749999999999</v>
      </c>
      <c r="D1220" s="2">
        <f t="shared" ref="D1220:D1260" si="95">alpha*C1219+(1-alpha)*D1219</f>
        <v>216.54478341191603</v>
      </c>
      <c r="E1220" s="1">
        <f t="shared" ref="E1220:E1260" si="96">C1220-D1220</f>
        <v>3.9027165880839618</v>
      </c>
      <c r="F1220" s="1">
        <f t="shared" ref="F1220:F1260" si="97">ABS(E1220)</f>
        <v>3.9027165880839618</v>
      </c>
      <c r="G1220" s="1">
        <f t="shared" ref="G1220:G1260" si="98">E1220^2</f>
        <v>15.23119676690572</v>
      </c>
      <c r="H1220" s="5">
        <f t="shared" ref="H1220:H1260" si="99">F1220/C1220</f>
        <v>1.7703610102559393E-2</v>
      </c>
    </row>
    <row r="1221" spans="2:8">
      <c r="B1221" s="26">
        <v>45554.291666666664</v>
      </c>
      <c r="C1221" s="22">
        <v>228.61850000000001</v>
      </c>
      <c r="D1221" s="2">
        <f t="shared" si="95"/>
        <v>220.36944566823831</v>
      </c>
      <c r="E1221" s="1">
        <f t="shared" si="96"/>
        <v>8.2490543317616982</v>
      </c>
      <c r="F1221" s="1">
        <f t="shared" si="97"/>
        <v>8.2490543317616982</v>
      </c>
      <c r="G1221" s="1">
        <f t="shared" si="98"/>
        <v>68.04689736835644</v>
      </c>
      <c r="H1221" s="5">
        <f t="shared" si="99"/>
        <v>3.6082182027096225E-2</v>
      </c>
    </row>
    <row r="1222" spans="2:8">
      <c r="B1222" s="26">
        <v>45555.291666666664</v>
      </c>
      <c r="C1222" s="22">
        <v>227.94919999999999</v>
      </c>
      <c r="D1222" s="2">
        <f t="shared" si="95"/>
        <v>228.45351891336477</v>
      </c>
      <c r="E1222" s="1">
        <f t="shared" si="96"/>
        <v>-0.50431891336478429</v>
      </c>
      <c r="F1222" s="1">
        <f t="shared" si="97"/>
        <v>0.50431891336478429</v>
      </c>
      <c r="G1222" s="1">
        <f t="shared" si="98"/>
        <v>0.25433756637743682</v>
      </c>
      <c r="H1222" s="5">
        <f t="shared" si="99"/>
        <v>2.21241800087381E-3</v>
      </c>
    </row>
    <row r="1223" spans="2:8">
      <c r="B1223" s="26">
        <v>45558.291666666664</v>
      </c>
      <c r="C1223" s="22">
        <v>226.22110000000001</v>
      </c>
      <c r="D1223" s="2">
        <f t="shared" si="95"/>
        <v>227.95928637826728</v>
      </c>
      <c r="E1223" s="1">
        <f t="shared" si="96"/>
        <v>-1.7381863782672724</v>
      </c>
      <c r="F1223" s="1">
        <f t="shared" si="97"/>
        <v>1.7381863782672724</v>
      </c>
      <c r="G1223" s="1">
        <f t="shared" si="98"/>
        <v>3.0212918855938975</v>
      </c>
      <c r="H1223" s="5">
        <f t="shared" si="99"/>
        <v>7.6835731868834176E-3</v>
      </c>
    </row>
    <row r="1224" spans="2:8">
      <c r="B1224" s="26">
        <v>45559.291666666664</v>
      </c>
      <c r="C1224" s="22">
        <v>227.12010000000001</v>
      </c>
      <c r="D1224" s="2">
        <f t="shared" si="95"/>
        <v>226.25586372756533</v>
      </c>
      <c r="E1224" s="1">
        <f t="shared" si="96"/>
        <v>0.86423627243468104</v>
      </c>
      <c r="F1224" s="1">
        <f t="shared" si="97"/>
        <v>0.86423627243468104</v>
      </c>
      <c r="G1224" s="1">
        <f t="shared" si="98"/>
        <v>0.74690433459179217</v>
      </c>
      <c r="H1224" s="5">
        <f t="shared" si="99"/>
        <v>3.8051950154771902E-3</v>
      </c>
    </row>
    <row r="1225" spans="2:8">
      <c r="B1225" s="26">
        <v>45560.291666666664</v>
      </c>
      <c r="C1225" s="22">
        <v>226.12119999999999</v>
      </c>
      <c r="D1225" s="2">
        <f t="shared" si="95"/>
        <v>227.10281527455132</v>
      </c>
      <c r="E1225" s="1">
        <f t="shared" si="96"/>
        <v>-0.98161527455133069</v>
      </c>
      <c r="F1225" s="1">
        <f t="shared" si="97"/>
        <v>0.98161527455133069</v>
      </c>
      <c r="G1225" s="1">
        <f t="shared" si="98"/>
        <v>0.96356854723248431</v>
      </c>
      <c r="H1225" s="5">
        <f t="shared" si="99"/>
        <v>4.3411023581660223E-3</v>
      </c>
    </row>
    <row r="1226" spans="2:8">
      <c r="B1226" s="26">
        <v>45561.291666666664</v>
      </c>
      <c r="C1226" s="22">
        <v>227.27</v>
      </c>
      <c r="D1226" s="2">
        <f t="shared" si="95"/>
        <v>226.14083230549102</v>
      </c>
      <c r="E1226" s="1">
        <f t="shared" si="96"/>
        <v>1.1291676945089932</v>
      </c>
      <c r="F1226" s="1">
        <f t="shared" si="97"/>
        <v>1.1291676945089932</v>
      </c>
      <c r="G1226" s="1">
        <f t="shared" si="98"/>
        <v>1.2750196823227551</v>
      </c>
      <c r="H1226" s="5">
        <f t="shared" si="99"/>
        <v>4.9683974766092896E-3</v>
      </c>
    </row>
    <row r="1227" spans="2:8">
      <c r="B1227" s="26">
        <v>45562.291666666664</v>
      </c>
      <c r="C1227" s="22">
        <v>227.53970000000001</v>
      </c>
      <c r="D1227" s="2">
        <f t="shared" si="95"/>
        <v>227.24741664610983</v>
      </c>
      <c r="E1227" s="1">
        <f t="shared" si="96"/>
        <v>0.29228335389018412</v>
      </c>
      <c r="F1227" s="1">
        <f t="shared" si="97"/>
        <v>0.29228335389018412</v>
      </c>
      <c r="G1227" s="1">
        <f t="shared" si="98"/>
        <v>8.5429558961294602E-2</v>
      </c>
      <c r="H1227" s="5">
        <f t="shared" si="99"/>
        <v>1.2845378362113693E-3</v>
      </c>
    </row>
    <row r="1228" spans="2:8">
      <c r="B1228" s="26">
        <v>45565.291666666664</v>
      </c>
      <c r="C1228" s="22">
        <v>232.7439</v>
      </c>
      <c r="D1228" s="2">
        <f t="shared" si="95"/>
        <v>227.5338543329222</v>
      </c>
      <c r="E1228" s="1">
        <f t="shared" si="96"/>
        <v>5.210045667077793</v>
      </c>
      <c r="F1228" s="1">
        <f t="shared" si="97"/>
        <v>5.210045667077793</v>
      </c>
      <c r="G1228" s="1">
        <f t="shared" si="98"/>
        <v>27.144575853036084</v>
      </c>
      <c r="H1228" s="5">
        <f t="shared" si="99"/>
        <v>2.2385315649852876E-2</v>
      </c>
    </row>
    <row r="1229" spans="2:8">
      <c r="B1229" s="26">
        <v>45566.291666666664</v>
      </c>
      <c r="C1229" s="22">
        <v>225.9614</v>
      </c>
      <c r="D1229" s="2">
        <f t="shared" si="95"/>
        <v>232.63969908665845</v>
      </c>
      <c r="E1229" s="1">
        <f t="shared" si="96"/>
        <v>-6.6782990866584555</v>
      </c>
      <c r="F1229" s="1">
        <f t="shared" si="97"/>
        <v>6.6782990866584555</v>
      </c>
      <c r="G1229" s="1">
        <f t="shared" si="98"/>
        <v>44.599678690863158</v>
      </c>
      <c r="H1229" s="5">
        <f t="shared" si="99"/>
        <v>2.9555043855536634E-2</v>
      </c>
    </row>
    <row r="1230" spans="2:8">
      <c r="B1230" s="26">
        <v>45567.291666666664</v>
      </c>
      <c r="C1230" s="22">
        <v>226.5308</v>
      </c>
      <c r="D1230" s="2">
        <f t="shared" si="95"/>
        <v>226.09496598173317</v>
      </c>
      <c r="E1230" s="1">
        <f t="shared" si="96"/>
        <v>0.43583401826683144</v>
      </c>
      <c r="F1230" s="1">
        <f t="shared" si="97"/>
        <v>0.43583401826683144</v>
      </c>
      <c r="G1230" s="1">
        <f t="shared" si="98"/>
        <v>0.18995129147861275</v>
      </c>
      <c r="H1230" s="5">
        <f t="shared" si="99"/>
        <v>1.9239503779037174E-3</v>
      </c>
    </row>
    <row r="1231" spans="2:8">
      <c r="B1231" s="26">
        <v>45568.291666666664</v>
      </c>
      <c r="C1231" s="22">
        <v>225.422</v>
      </c>
      <c r="D1231" s="2">
        <f t="shared" si="95"/>
        <v>226.52208331963465</v>
      </c>
      <c r="E1231" s="1">
        <f t="shared" si="96"/>
        <v>-1.1000833196346491</v>
      </c>
      <c r="F1231" s="1">
        <f t="shared" si="97"/>
        <v>1.1000833196346491</v>
      </c>
      <c r="G1231" s="1">
        <f t="shared" si="98"/>
        <v>1.2101833101383896</v>
      </c>
      <c r="H1231" s="5">
        <f t="shared" si="99"/>
        <v>4.8801062879162155E-3</v>
      </c>
    </row>
    <row r="1232" spans="2:8">
      <c r="B1232" s="26">
        <v>45569.291666666664</v>
      </c>
      <c r="C1232" s="22">
        <v>226.55080000000001</v>
      </c>
      <c r="D1232" s="2">
        <f t="shared" si="95"/>
        <v>225.44400166639269</v>
      </c>
      <c r="E1232" s="1">
        <f t="shared" si="96"/>
        <v>1.1067983336073155</v>
      </c>
      <c r="F1232" s="1">
        <f t="shared" si="97"/>
        <v>1.1067983336073155</v>
      </c>
      <c r="G1232" s="1">
        <f t="shared" si="98"/>
        <v>1.2250025512759304</v>
      </c>
      <c r="H1232" s="5">
        <f t="shared" si="99"/>
        <v>4.8854311421867216E-3</v>
      </c>
    </row>
    <row r="1233" spans="2:8">
      <c r="B1233" s="26">
        <v>45572.291666666664</v>
      </c>
      <c r="C1233" s="22">
        <v>221.44640000000001</v>
      </c>
      <c r="D1233" s="2">
        <f t="shared" si="95"/>
        <v>226.52866403332789</v>
      </c>
      <c r="E1233" s="1">
        <f t="shared" si="96"/>
        <v>-5.0822640333278741</v>
      </c>
      <c r="F1233" s="1">
        <f t="shared" si="97"/>
        <v>5.0822640333278741</v>
      </c>
      <c r="G1233" s="1">
        <f t="shared" si="98"/>
        <v>25.829407704458109</v>
      </c>
      <c r="H1233" s="5">
        <f t="shared" si="99"/>
        <v>2.2950312280208093E-2</v>
      </c>
    </row>
    <row r="1234" spans="2:8">
      <c r="B1234" s="26">
        <v>45573.291666666664</v>
      </c>
      <c r="C1234" s="22">
        <v>225.52189999999999</v>
      </c>
      <c r="D1234" s="2">
        <f t="shared" si="95"/>
        <v>221.54804528066657</v>
      </c>
      <c r="E1234" s="1">
        <f t="shared" si="96"/>
        <v>3.9738547193334171</v>
      </c>
      <c r="F1234" s="1">
        <f t="shared" si="97"/>
        <v>3.9738547193334171</v>
      </c>
      <c r="G1234" s="1">
        <f t="shared" si="98"/>
        <v>15.791521330368472</v>
      </c>
      <c r="H1234" s="5">
        <f t="shared" si="99"/>
        <v>1.7620704327754498E-2</v>
      </c>
    </row>
    <row r="1235" spans="2:8">
      <c r="B1235" s="26">
        <v>45574.291666666664</v>
      </c>
      <c r="C1235" s="22">
        <v>229.2877</v>
      </c>
      <c r="D1235" s="2">
        <f t="shared" si="95"/>
        <v>225.44242290561334</v>
      </c>
      <c r="E1235" s="1">
        <f t="shared" si="96"/>
        <v>3.8452770943866597</v>
      </c>
      <c r="F1235" s="1">
        <f t="shared" si="97"/>
        <v>3.8452770943866597</v>
      </c>
      <c r="G1235" s="1">
        <f t="shared" si="98"/>
        <v>14.786155932614712</v>
      </c>
      <c r="H1235" s="5">
        <f t="shared" si="99"/>
        <v>1.6770533676192224E-2</v>
      </c>
    </row>
    <row r="1236" spans="2:8">
      <c r="B1236" s="26">
        <v>45575.291666666664</v>
      </c>
      <c r="C1236" s="22">
        <v>228.78829999999999</v>
      </c>
      <c r="D1236" s="2">
        <f t="shared" si="95"/>
        <v>229.21079445811228</v>
      </c>
      <c r="E1236" s="1">
        <f t="shared" si="96"/>
        <v>-0.4224944581122827</v>
      </c>
      <c r="F1236" s="1">
        <f t="shared" si="97"/>
        <v>0.4224944581122827</v>
      </c>
      <c r="G1236" s="1">
        <f t="shared" si="98"/>
        <v>0.1785015671355914</v>
      </c>
      <c r="H1236" s="5">
        <f t="shared" si="99"/>
        <v>1.8466611190881821E-3</v>
      </c>
    </row>
    <row r="1237" spans="2:8">
      <c r="B1237" s="26">
        <v>45576.291666666664</v>
      </c>
      <c r="C1237" s="22">
        <v>227.29990000000001</v>
      </c>
      <c r="D1237" s="2">
        <f t="shared" si="95"/>
        <v>228.79674988916221</v>
      </c>
      <c r="E1237" s="1">
        <f t="shared" si="96"/>
        <v>-1.4968498891622062</v>
      </c>
      <c r="F1237" s="1">
        <f t="shared" si="97"/>
        <v>1.4968498891622062</v>
      </c>
      <c r="G1237" s="1">
        <f t="shared" si="98"/>
        <v>2.2405595906849087</v>
      </c>
      <c r="H1237" s="5">
        <f t="shared" si="99"/>
        <v>6.5853521676085477E-3</v>
      </c>
    </row>
    <row r="1238" spans="2:8">
      <c r="B1238" s="26">
        <v>45579.291666666664</v>
      </c>
      <c r="C1238" s="22">
        <v>231.04580000000001</v>
      </c>
      <c r="D1238" s="2">
        <f t="shared" si="95"/>
        <v>227.32983699778325</v>
      </c>
      <c r="E1238" s="1">
        <f t="shared" si="96"/>
        <v>3.7159630022167676</v>
      </c>
      <c r="F1238" s="1">
        <f t="shared" si="97"/>
        <v>3.7159630022167676</v>
      </c>
      <c r="G1238" s="1">
        <f t="shared" si="98"/>
        <v>13.808381033843853</v>
      </c>
      <c r="H1238" s="5">
        <f t="shared" si="99"/>
        <v>1.6083231126541871E-2</v>
      </c>
    </row>
    <row r="1239" spans="2:8">
      <c r="B1239" s="26">
        <v>45580.291666666664</v>
      </c>
      <c r="C1239" s="22">
        <v>233.59299999999999</v>
      </c>
      <c r="D1239" s="2">
        <f t="shared" si="95"/>
        <v>230.97148073995569</v>
      </c>
      <c r="E1239" s="1">
        <f t="shared" si="96"/>
        <v>2.6215192600442947</v>
      </c>
      <c r="F1239" s="1">
        <f t="shared" si="97"/>
        <v>2.6215192600442947</v>
      </c>
      <c r="G1239" s="1">
        <f t="shared" si="98"/>
        <v>6.8723632307831863</v>
      </c>
      <c r="H1239" s="5">
        <f t="shared" si="99"/>
        <v>1.1222593399820607E-2</v>
      </c>
    </row>
    <row r="1240" spans="2:8">
      <c r="B1240" s="26">
        <v>45581.291666666664</v>
      </c>
      <c r="C1240" s="22">
        <v>231.52529999999999</v>
      </c>
      <c r="D1240" s="2">
        <f t="shared" si="95"/>
        <v>233.5405696147991</v>
      </c>
      <c r="E1240" s="1">
        <f t="shared" si="96"/>
        <v>-2.0152696147991094</v>
      </c>
      <c r="F1240" s="1">
        <f t="shared" si="97"/>
        <v>2.0152696147991094</v>
      </c>
      <c r="G1240" s="1">
        <f t="shared" si="98"/>
        <v>4.0613116203325506</v>
      </c>
      <c r="H1240" s="5">
        <f t="shared" si="99"/>
        <v>8.7043170435330795E-3</v>
      </c>
    </row>
    <row r="1241" spans="2:8">
      <c r="B1241" s="26">
        <v>45582.291666666664</v>
      </c>
      <c r="C1241" s="22">
        <v>231.89490000000001</v>
      </c>
      <c r="D1241" s="2">
        <f t="shared" si="95"/>
        <v>231.56560539229596</v>
      </c>
      <c r="E1241" s="1">
        <f t="shared" si="96"/>
        <v>0.32929460770404262</v>
      </c>
      <c r="F1241" s="1">
        <f t="shared" si="97"/>
        <v>0.32929460770404262</v>
      </c>
      <c r="G1241" s="1">
        <f t="shared" si="98"/>
        <v>0.10843493866295932</v>
      </c>
      <c r="H1241" s="5">
        <f t="shared" si="99"/>
        <v>1.4200166010724798E-3</v>
      </c>
    </row>
    <row r="1242" spans="2:8">
      <c r="B1242" s="26">
        <v>45583.291666666664</v>
      </c>
      <c r="C1242" s="22">
        <v>234.74170000000001</v>
      </c>
      <c r="D1242" s="2">
        <f t="shared" si="95"/>
        <v>231.88831410784593</v>
      </c>
      <c r="E1242" s="1">
        <f t="shared" si="96"/>
        <v>2.8533858921540798</v>
      </c>
      <c r="F1242" s="1">
        <f t="shared" si="97"/>
        <v>2.8533858921540798</v>
      </c>
      <c r="G1242" s="1">
        <f t="shared" si="98"/>
        <v>8.141811049543934</v>
      </c>
      <c r="H1242" s="5">
        <f t="shared" si="99"/>
        <v>1.2155428252219694E-2</v>
      </c>
    </row>
    <row r="1243" spans="2:8">
      <c r="B1243" s="26">
        <v>45586.291666666664</v>
      </c>
      <c r="C1243" s="22">
        <v>236.2201</v>
      </c>
      <c r="D1243" s="2">
        <f t="shared" si="95"/>
        <v>234.68463228215691</v>
      </c>
      <c r="E1243" s="1">
        <f t="shared" si="96"/>
        <v>1.5354677178430904</v>
      </c>
      <c r="F1243" s="1">
        <f t="shared" si="97"/>
        <v>1.5354677178430904</v>
      </c>
      <c r="G1243" s="1">
        <f t="shared" si="98"/>
        <v>2.3576611125382683</v>
      </c>
      <c r="H1243" s="5">
        <f t="shared" si="99"/>
        <v>6.5001569207831615E-3</v>
      </c>
    </row>
    <row r="1244" spans="2:8">
      <c r="B1244" s="26">
        <v>45587.291666666664</v>
      </c>
      <c r="C1244" s="22">
        <v>235.60079999999999</v>
      </c>
      <c r="D1244" s="2">
        <f t="shared" si="95"/>
        <v>236.18939064564316</v>
      </c>
      <c r="E1244" s="1">
        <f t="shared" si="96"/>
        <v>-0.58859064564316554</v>
      </c>
      <c r="F1244" s="1">
        <f t="shared" si="97"/>
        <v>0.58859064564316554</v>
      </c>
      <c r="G1244" s="1">
        <f t="shared" si="98"/>
        <v>0.34643894813863846</v>
      </c>
      <c r="H1244" s="5">
        <f t="shared" si="99"/>
        <v>2.4982540196941843E-3</v>
      </c>
    </row>
    <row r="1245" spans="2:8">
      <c r="B1245" s="26">
        <v>45588.291666666664</v>
      </c>
      <c r="C1245" s="22">
        <v>230.50640000000001</v>
      </c>
      <c r="D1245" s="2">
        <f t="shared" si="95"/>
        <v>235.61257181291285</v>
      </c>
      <c r="E1245" s="1">
        <f t="shared" si="96"/>
        <v>-5.1061718129128337</v>
      </c>
      <c r="F1245" s="1">
        <f t="shared" si="97"/>
        <v>5.1061718129128337</v>
      </c>
      <c r="G1245" s="1">
        <f t="shared" si="98"/>
        <v>26.072990582985536</v>
      </c>
      <c r="H1245" s="5">
        <f t="shared" si="99"/>
        <v>2.2151974144374444E-2</v>
      </c>
    </row>
    <row r="1246" spans="2:8">
      <c r="B1246" s="26">
        <v>45589.291666666664</v>
      </c>
      <c r="C1246" s="22">
        <v>230.31659999999999</v>
      </c>
      <c r="D1246" s="2">
        <f t="shared" si="95"/>
        <v>230.60852343625828</v>
      </c>
      <c r="E1246" s="1">
        <f t="shared" si="96"/>
        <v>-0.29192343625828698</v>
      </c>
      <c r="F1246" s="1">
        <f t="shared" si="97"/>
        <v>0.29192343625828698</v>
      </c>
      <c r="G1246" s="1">
        <f t="shared" si="98"/>
        <v>8.5219292636846147E-2</v>
      </c>
      <c r="H1246" s="5">
        <f t="shared" si="99"/>
        <v>1.2674876073122258E-3</v>
      </c>
    </row>
    <row r="1247" spans="2:8">
      <c r="B1247" s="26">
        <v>45590.291666666664</v>
      </c>
      <c r="C1247" s="22">
        <v>231.1557</v>
      </c>
      <c r="D1247" s="2">
        <f t="shared" si="95"/>
        <v>230.32243846872515</v>
      </c>
      <c r="E1247" s="1">
        <f t="shared" si="96"/>
        <v>0.83326153127484304</v>
      </c>
      <c r="F1247" s="1">
        <f t="shared" si="97"/>
        <v>0.83326153127484304</v>
      </c>
      <c r="G1247" s="1">
        <f t="shared" si="98"/>
        <v>0.69432477950249627</v>
      </c>
      <c r="H1247" s="5">
        <f t="shared" si="99"/>
        <v>3.6047630721407391E-3</v>
      </c>
    </row>
    <row r="1248" spans="2:8">
      <c r="B1248" s="26">
        <v>45593.291666666664</v>
      </c>
      <c r="C1248" s="22">
        <v>233.14349999999999</v>
      </c>
      <c r="D1248" s="2">
        <f t="shared" si="95"/>
        <v>231.13903476937449</v>
      </c>
      <c r="E1248" s="1">
        <f t="shared" si="96"/>
        <v>2.0044652306254989</v>
      </c>
      <c r="F1248" s="1">
        <f t="shared" si="97"/>
        <v>2.0044652306254989</v>
      </c>
      <c r="G1248" s="1">
        <f t="shared" si="98"/>
        <v>4.0178808607865344</v>
      </c>
      <c r="H1248" s="5">
        <f t="shared" si="99"/>
        <v>8.5975600032833811E-3</v>
      </c>
    </row>
    <row r="1249" spans="2:8">
      <c r="B1249" s="26">
        <v>45594.291666666664</v>
      </c>
      <c r="C1249" s="22">
        <v>233.41319999999999</v>
      </c>
      <c r="D1249" s="2">
        <f t="shared" si="95"/>
        <v>233.10341069538748</v>
      </c>
      <c r="E1249" s="1">
        <f t="shared" si="96"/>
        <v>0.30978930461250798</v>
      </c>
      <c r="F1249" s="1">
        <f t="shared" si="97"/>
        <v>0.30978930461250798</v>
      </c>
      <c r="G1249" s="1">
        <f t="shared" si="98"/>
        <v>9.5969413252301253E-2</v>
      </c>
      <c r="H1249" s="5">
        <f t="shared" si="99"/>
        <v>1.3272141618919067E-3</v>
      </c>
    </row>
    <row r="1250" spans="2:8">
      <c r="B1250" s="26">
        <v>45595.291666666664</v>
      </c>
      <c r="C1250" s="22">
        <v>229.84710000000001</v>
      </c>
      <c r="D1250" s="2">
        <f t="shared" si="95"/>
        <v>233.40700421390775</v>
      </c>
      <c r="E1250" s="1">
        <f t="shared" si="96"/>
        <v>-3.5599042139077426</v>
      </c>
      <c r="F1250" s="1">
        <f t="shared" si="97"/>
        <v>3.5599042139077426</v>
      </c>
      <c r="G1250" s="1">
        <f t="shared" si="98"/>
        <v>12.672918012198103</v>
      </c>
      <c r="H1250" s="5">
        <f t="shared" si="99"/>
        <v>1.5488140654842903E-2</v>
      </c>
    </row>
    <row r="1251" spans="2:8">
      <c r="B1251" s="26">
        <v>45596.291666666664</v>
      </c>
      <c r="C1251" s="22">
        <v>225.6617</v>
      </c>
      <c r="D1251" s="2">
        <f t="shared" si="95"/>
        <v>229.91829808427815</v>
      </c>
      <c r="E1251" s="1">
        <f t="shared" si="96"/>
        <v>-4.2565980842781528</v>
      </c>
      <c r="F1251" s="1">
        <f t="shared" si="97"/>
        <v>4.2565980842781528</v>
      </c>
      <c r="G1251" s="1">
        <f t="shared" si="98"/>
        <v>18.11862725108044</v>
      </c>
      <c r="H1251" s="5">
        <f t="shared" si="99"/>
        <v>1.8862740483999513E-2</v>
      </c>
    </row>
    <row r="1252" spans="2:8">
      <c r="B1252" s="26">
        <v>45597.291666666664</v>
      </c>
      <c r="C1252" s="22">
        <v>222.66499999999999</v>
      </c>
      <c r="D1252" s="2">
        <f t="shared" si="95"/>
        <v>225.74683196168556</v>
      </c>
      <c r="E1252" s="1">
        <f t="shared" si="96"/>
        <v>-3.0818319616855661</v>
      </c>
      <c r="F1252" s="1">
        <f t="shared" si="97"/>
        <v>3.0818319616855661</v>
      </c>
      <c r="G1252" s="1">
        <f t="shared" si="98"/>
        <v>9.4976882400667044</v>
      </c>
      <c r="H1252" s="5">
        <f t="shared" si="99"/>
        <v>1.3840666299982332E-2</v>
      </c>
    </row>
    <row r="1253" spans="2:8">
      <c r="B1253" s="26">
        <v>45600.291666666664</v>
      </c>
      <c r="C1253" s="22">
        <v>221.76599999999999</v>
      </c>
      <c r="D1253" s="2">
        <f t="shared" si="95"/>
        <v>222.7266366392337</v>
      </c>
      <c r="E1253" s="1">
        <f t="shared" si="96"/>
        <v>-0.96063663923371223</v>
      </c>
      <c r="F1253" s="1">
        <f t="shared" si="97"/>
        <v>0.96063663923371223</v>
      </c>
      <c r="G1253" s="1">
        <f t="shared" si="98"/>
        <v>0.92282275263824143</v>
      </c>
      <c r="H1253" s="5">
        <f t="shared" si="99"/>
        <v>4.3317579756757679E-3</v>
      </c>
    </row>
    <row r="1254" spans="2:8">
      <c r="B1254" s="26">
        <v>45601.291666666664</v>
      </c>
      <c r="C1254" s="22">
        <v>223.20439999999999</v>
      </c>
      <c r="D1254" s="2">
        <f t="shared" si="95"/>
        <v>221.78521273278469</v>
      </c>
      <c r="E1254" s="1">
        <f t="shared" si="96"/>
        <v>1.4191872672153067</v>
      </c>
      <c r="F1254" s="1">
        <f t="shared" si="97"/>
        <v>1.4191872672153067</v>
      </c>
      <c r="G1254" s="1">
        <f t="shared" si="98"/>
        <v>2.0140924994260505</v>
      </c>
      <c r="H1254" s="5">
        <f t="shared" si="99"/>
        <v>6.3582405508820919E-3</v>
      </c>
    </row>
    <row r="1255" spans="2:8">
      <c r="B1255" s="26">
        <v>45602.291666666664</v>
      </c>
      <c r="C1255" s="22">
        <v>222.4752</v>
      </c>
      <c r="D1255" s="2">
        <f t="shared" si="95"/>
        <v>223.17601625465568</v>
      </c>
      <c r="E1255" s="1">
        <f t="shared" si="96"/>
        <v>-0.70081625465567754</v>
      </c>
      <c r="F1255" s="1">
        <f t="shared" si="97"/>
        <v>0.70081625465567754</v>
      </c>
      <c r="G1255" s="1">
        <f t="shared" si="98"/>
        <v>0.49114342278961148</v>
      </c>
      <c r="H1255" s="5">
        <f t="shared" si="99"/>
        <v>3.1500870868109232E-3</v>
      </c>
    </row>
    <row r="1256" spans="2:8">
      <c r="B1256" s="26">
        <v>45603.291666666664</v>
      </c>
      <c r="C1256" s="22">
        <v>227.23</v>
      </c>
      <c r="D1256" s="2">
        <f t="shared" si="95"/>
        <v>222.48921632509314</v>
      </c>
      <c r="E1256" s="1">
        <f t="shared" si="96"/>
        <v>4.7407836749068508</v>
      </c>
      <c r="F1256" s="1">
        <f t="shared" si="97"/>
        <v>4.7407836749068508</v>
      </c>
      <c r="G1256" s="1">
        <f t="shared" si="98"/>
        <v>22.475029852263305</v>
      </c>
      <c r="H1256" s="5">
        <f t="shared" si="99"/>
        <v>2.0863370483240995E-2</v>
      </c>
    </row>
    <row r="1257" spans="2:8">
      <c r="B1257" s="26">
        <v>45604.291666666664</v>
      </c>
      <c r="C1257" s="22">
        <v>226.96</v>
      </c>
      <c r="D1257" s="2">
        <f t="shared" si="95"/>
        <v>227.13518432650184</v>
      </c>
      <c r="E1257" s="1">
        <f t="shared" si="96"/>
        <v>-0.17518432650183513</v>
      </c>
      <c r="F1257" s="1">
        <f t="shared" si="97"/>
        <v>0.17518432650183513</v>
      </c>
      <c r="G1257" s="1">
        <f t="shared" si="98"/>
        <v>3.0689548251901573E-2</v>
      </c>
      <c r="H1257" s="5">
        <f t="shared" si="99"/>
        <v>7.7187313404051433E-4</v>
      </c>
    </row>
    <row r="1258" spans="2:8">
      <c r="B1258" s="26">
        <v>45607.291666666664</v>
      </c>
      <c r="C1258" s="22">
        <v>224.23</v>
      </c>
      <c r="D1258" s="2">
        <f t="shared" si="95"/>
        <v>226.96350368653006</v>
      </c>
      <c r="E1258" s="1">
        <f t="shared" si="96"/>
        <v>-2.7335036865300708</v>
      </c>
      <c r="F1258" s="1">
        <f t="shared" si="97"/>
        <v>2.7335036865300708</v>
      </c>
      <c r="G1258" s="1">
        <f t="shared" si="98"/>
        <v>7.4720424042734876</v>
      </c>
      <c r="H1258" s="5">
        <f t="shared" si="99"/>
        <v>1.2190624298845253E-2</v>
      </c>
    </row>
    <row r="1259" spans="2:8">
      <c r="B1259" s="26">
        <v>45608.291666666664</v>
      </c>
      <c r="C1259" s="22">
        <v>224.23</v>
      </c>
      <c r="D1259" s="2">
        <f t="shared" si="95"/>
        <v>224.28467007373058</v>
      </c>
      <c r="E1259" s="1">
        <f t="shared" si="96"/>
        <v>-5.4670073730591184E-2</v>
      </c>
      <c r="F1259" s="1">
        <f t="shared" si="97"/>
        <v>5.4670073730591184E-2</v>
      </c>
      <c r="G1259" s="1">
        <f t="shared" si="98"/>
        <v>2.9888169617082764E-3</v>
      </c>
      <c r="H1259" s="5">
        <f t="shared" si="99"/>
        <v>2.4381248597685941E-4</v>
      </c>
    </row>
    <row r="1260" spans="2:8">
      <c r="B1260" s="43">
        <v>45609.291666666664</v>
      </c>
      <c r="C1260" s="54">
        <v>225.12</v>
      </c>
      <c r="D1260" s="6">
        <f t="shared" si="95"/>
        <v>224.2310934014746</v>
      </c>
      <c r="E1260" s="3">
        <f t="shared" si="96"/>
        <v>0.88890659852540921</v>
      </c>
      <c r="F1260" s="3">
        <f t="shared" si="97"/>
        <v>0.88890659852540921</v>
      </c>
      <c r="G1260" s="3">
        <f t="shared" si="98"/>
        <v>0.79015494090201299</v>
      </c>
      <c r="H1260" s="7">
        <f t="shared" si="99"/>
        <v>3.9485900787376033E-3</v>
      </c>
    </row>
  </sheetData>
  <mergeCells count="18">
    <mergeCell ref="J2:L2"/>
    <mergeCell ref="J3:K3"/>
    <mergeCell ref="O2:Q2"/>
    <mergeCell ref="O3:P3"/>
    <mergeCell ref="O5:R5"/>
    <mergeCell ref="O7:Q7"/>
    <mergeCell ref="O6:Q6"/>
    <mergeCell ref="J5:M5"/>
    <mergeCell ref="J6:L6"/>
    <mergeCell ref="O13:Q13"/>
    <mergeCell ref="J8:L8"/>
    <mergeCell ref="J9:L9"/>
    <mergeCell ref="O8:Q8"/>
    <mergeCell ref="O9:Q9"/>
    <mergeCell ref="O10:Q10"/>
    <mergeCell ref="O11:Q11"/>
    <mergeCell ref="O12:Q12"/>
    <mergeCell ref="J7:L7"/>
  </mergeCells>
  <pageMargins left="0.7" right="0.7" top="0.75" bottom="0.75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3a. Moving Average</vt:lpstr>
      <vt:lpstr> 3b. Exponential Smoothing</vt:lpstr>
      <vt:lpstr>' 3b. Exponential Smoothing'!alpha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Linh</dc:creator>
  <cp:lastModifiedBy>Administrator</cp:lastModifiedBy>
  <dcterms:created xsi:type="dcterms:W3CDTF">2024-11-27T02:58:11Z</dcterms:created>
  <dcterms:modified xsi:type="dcterms:W3CDTF">2024-12-14T17:48:40Z</dcterms:modified>
</cp:coreProperties>
</file>